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7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8" l="1"/>
  <c r="O59" i="18"/>
  <c r="O58" i="18"/>
  <c r="O57" i="18"/>
  <c r="O56" i="18"/>
  <c r="O54" i="18"/>
  <c r="O53" i="18"/>
  <c r="O52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</calcChain>
</file>

<file path=xl/sharedStrings.xml><?xml version="1.0" encoding="utf-8"?>
<sst xmlns="http://schemas.openxmlformats.org/spreadsheetml/2006/main" count="2239" uniqueCount="972">
  <si>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</si>
  <si>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</si>
  <si>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</si>
  <si>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</si>
  <si>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</si>
  <si>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</si>
  <si>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</si>
  <si>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</si>
  <si>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</si>
  <si>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</si>
  <si>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</si>
  <si>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</si>
  <si>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</si>
  <si>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</si>
  <si>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</si>
  <si>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</si>
  <si>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</si>
  <si>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</si>
  <si>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</si>
  <si>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</si>
  <si>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</si>
  <si>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</si>
  <si>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</si>
  <si>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</si>
  <si>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</si>
  <si>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</si>
  <si>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</si>
  <si>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</si>
  <si>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</si>
  <si>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</si>
  <si>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</si>
  <si>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</si>
  <si>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</si>
  <si>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</si>
  <si>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</si>
  <si>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</si>
  <si>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</si>
  <si>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</si>
  <si>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</si>
  <si>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</si>
  <si>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</si>
  <si>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MATRIMONIO</t>
  </si>
  <si>
    <t>VENEZUELA</t>
  </si>
  <si>
    <t>F</t>
  </si>
  <si>
    <t>CASADA</t>
  </si>
  <si>
    <t>SAN CRISTOBAL</t>
  </si>
  <si>
    <t>2. Cantidad de Naturalizaciones solicitadas</t>
  </si>
  <si>
    <t>Cédula</t>
  </si>
  <si>
    <t>LAZAR GAZIVODA</t>
  </si>
  <si>
    <t xml:space="preserve">SERBIO </t>
  </si>
  <si>
    <t>SERBIO</t>
  </si>
  <si>
    <t>GIRVERSIONES@GMAIL.COM</t>
  </si>
  <si>
    <t>809/526/3602/829/866/4066</t>
  </si>
  <si>
    <t>037/0102043-4</t>
  </si>
  <si>
    <t>M</t>
  </si>
  <si>
    <t>CASADO</t>
  </si>
  <si>
    <t>EMPRESARIO</t>
  </si>
  <si>
    <t>20 AÑOS</t>
  </si>
  <si>
    <t xml:space="preserve">SAN  PEDRO  DE MACORIS </t>
  </si>
  <si>
    <t>SAN PEDRO</t>
  </si>
  <si>
    <t>GUAYALANES</t>
  </si>
  <si>
    <t>ANGEL LUIS JIMENEZ ZORRILLA</t>
  </si>
  <si>
    <t>MILES RODNEY MARTINDALE</t>
  </si>
  <si>
    <t>ESTADO UNIDOS</t>
  </si>
  <si>
    <t>ESTADOUNIDENSE</t>
  </si>
  <si>
    <t>AO3647488</t>
  </si>
  <si>
    <t>MILESR@MAIL.COM</t>
  </si>
  <si>
    <t>829/222/4090</t>
  </si>
  <si>
    <t>402/5230156/5</t>
  </si>
  <si>
    <t>EMPLEADO PUBLICO</t>
  </si>
  <si>
    <t>2 AÑOS</t>
  </si>
  <si>
    <t>SANTIAGO</t>
  </si>
  <si>
    <t xml:space="preserve">SANTIAGO </t>
  </si>
  <si>
    <t>LOS ALAMOS</t>
  </si>
  <si>
    <t>JOSE RAMON TAVAREZ BATISTA</t>
  </si>
  <si>
    <t>FAYYAZAHMAD</t>
  </si>
  <si>
    <t>ORDNARIA</t>
  </si>
  <si>
    <t xml:space="preserve">PAKISTAN </t>
  </si>
  <si>
    <t>PAKISTAN</t>
  </si>
  <si>
    <t>WM1151673</t>
  </si>
  <si>
    <t xml:space="preserve">FAYYAZ.ALSTO@HOMAIL.COM </t>
  </si>
  <si>
    <t>809-519-2530  /  809-799-2832</t>
  </si>
  <si>
    <t>402-2442976-7</t>
  </si>
  <si>
    <t xml:space="preserve">12 AÑOS </t>
  </si>
  <si>
    <t xml:space="preserve">SANTO DOMINGO </t>
  </si>
  <si>
    <t>SANTO DOMINGO NORTE</t>
  </si>
  <si>
    <t xml:space="preserve">CIUDAD MODELO </t>
  </si>
  <si>
    <t xml:space="preserve">DOMINGO SANTANA  MEDINA </t>
  </si>
  <si>
    <t xml:space="preserve">DOMINGO SANTANA MEDINA </t>
  </si>
  <si>
    <t xml:space="preserve">ALIAN ALFONSO  GONZALEZ AVILES </t>
  </si>
  <si>
    <t xml:space="preserve">HIJO MENOR </t>
  </si>
  <si>
    <t xml:space="preserve">CUBA </t>
  </si>
  <si>
    <t>CUBANA</t>
  </si>
  <si>
    <t>L139659</t>
  </si>
  <si>
    <t>AGONZALEZCOMENDADOR@GMAIL.COM</t>
  </si>
  <si>
    <t>829-538-2547  / 809- 850-3105</t>
  </si>
  <si>
    <t>MENOR</t>
  </si>
  <si>
    <t>SOLTERO</t>
  </si>
  <si>
    <t>ESTUADIANTE</t>
  </si>
  <si>
    <t>10 AÑOS</t>
  </si>
  <si>
    <t xml:space="preserve">DISTRITO NACIONAL </t>
  </si>
  <si>
    <t xml:space="preserve">GAZCUE </t>
  </si>
  <si>
    <t>DANIEL ANTONIO LIZARDO CASTILLO</t>
  </si>
  <si>
    <t xml:space="preserve">JOSE ANGEL CESAR DELGADO </t>
  </si>
  <si>
    <t>L079450</t>
  </si>
  <si>
    <t>829-899-1978  / 849-279-7023</t>
  </si>
  <si>
    <t>402-5253560-0</t>
  </si>
  <si>
    <t>ENTRENADOR</t>
  </si>
  <si>
    <t>3 AÑOS</t>
  </si>
  <si>
    <t xml:space="preserve">LA VEGA </t>
  </si>
  <si>
    <t xml:space="preserve">PALMARITO </t>
  </si>
  <si>
    <t xml:space="preserve">MARIA  TERESA  PUIGBO </t>
  </si>
  <si>
    <t>NORMA ELIZABETH MURCIA VEGA</t>
  </si>
  <si>
    <t>HONDURAS</t>
  </si>
  <si>
    <t>HONDUREÑA</t>
  </si>
  <si>
    <t>F208056</t>
  </si>
  <si>
    <t>linarez murciañgmail. Com</t>
  </si>
  <si>
    <t>849/441/3303/829/548/1055</t>
  </si>
  <si>
    <t>028/0099263-4</t>
  </si>
  <si>
    <t>PROFESORA DE INGLES</t>
  </si>
  <si>
    <t>18 AÑOS</t>
  </si>
  <si>
    <t xml:space="preserve">ALTAGRACIA </t>
  </si>
  <si>
    <t>HIGUEY</t>
  </si>
  <si>
    <t>LAS CAYENAS</t>
  </si>
  <si>
    <t>FERNANDO AUGUSTO MAYANS ESCOVAR</t>
  </si>
  <si>
    <t>SERGEY IURIEVICH BERBEGA</t>
  </si>
  <si>
    <t>RUSIA</t>
  </si>
  <si>
    <t xml:space="preserve">RUSIA </t>
  </si>
  <si>
    <t>51N7388578</t>
  </si>
  <si>
    <t>berbezzka @gmail.com</t>
  </si>
  <si>
    <t>849/481/4848/809/753/5145/809/879/8310</t>
  </si>
  <si>
    <t>402/2158362/4</t>
  </si>
  <si>
    <t>RENTISTA</t>
  </si>
  <si>
    <t>15 AÑOS</t>
  </si>
  <si>
    <t>MIRADOR SUR</t>
  </si>
  <si>
    <t>HIGINIO DE JS. ECHAVARRIA DE CASTRO</t>
  </si>
  <si>
    <t>HIGINIO DE JS.ECHAVARRIA DE CASTRO</t>
  </si>
  <si>
    <t>FATIMA DEL ROSARIO ORTEGA PICADO</t>
  </si>
  <si>
    <t>NICARAGUA</t>
  </si>
  <si>
    <t>NICARAGUENSE</t>
  </si>
  <si>
    <t>C02231612</t>
  </si>
  <si>
    <t>KCABRERALEBRON@GMAIL.COM</t>
  </si>
  <si>
    <t>829-464-6331  / 829-637-0663</t>
  </si>
  <si>
    <t>402-5455881-6</t>
  </si>
  <si>
    <t>AMA DE CASA</t>
  </si>
  <si>
    <t xml:space="preserve">BAHORUCO </t>
  </si>
  <si>
    <t xml:space="preserve">TAMAYO  </t>
  </si>
  <si>
    <t>LOS GUAVA</t>
  </si>
  <si>
    <t>DEYANIRY AVELINA FELIZ JIMENEZ</t>
  </si>
  <si>
    <t xml:space="preserve">DEYANIRY AVELINA FELIZ JIMENEZ </t>
  </si>
  <si>
    <t xml:space="preserve">YASEEN PEREZ GOMEZ </t>
  </si>
  <si>
    <t xml:space="preserve">PRIVILEGIADA </t>
  </si>
  <si>
    <t>L659536</t>
  </si>
  <si>
    <t xml:space="preserve">YASEENPEREZ@GMAIL.COM </t>
  </si>
  <si>
    <t>809-763-2280</t>
  </si>
  <si>
    <t>402-5424172-8</t>
  </si>
  <si>
    <t xml:space="preserve">1 AÑO </t>
  </si>
  <si>
    <t>SANTO DOMINGO ESTE</t>
  </si>
  <si>
    <t xml:space="preserve">CIUDAD JUAN BOSCH </t>
  </si>
  <si>
    <t>PHILIPPE ARMANDO DOQUEL</t>
  </si>
  <si>
    <t>FRANCIA</t>
  </si>
  <si>
    <t>14CK18498</t>
  </si>
  <si>
    <t>829/308/8181</t>
  </si>
  <si>
    <t>402/2438945/8</t>
  </si>
  <si>
    <t>ASISTENTE DE TRADUCTOR</t>
  </si>
  <si>
    <t>LOS ALCARRIZOS</t>
  </si>
  <si>
    <t>SAVICA</t>
  </si>
  <si>
    <t>BLANCA MARIA ACOSTA PEREZ</t>
  </si>
  <si>
    <t>JAIRO JOSE ROMER BULLA</t>
  </si>
  <si>
    <t>COLOMBIA</t>
  </si>
  <si>
    <t>AQ516545</t>
  </si>
  <si>
    <t>yaoro77@yahoo.com.com</t>
  </si>
  <si>
    <t>809/204/1616</t>
  </si>
  <si>
    <t>402/5505043-3</t>
  </si>
  <si>
    <t>LIC .TEOLOGIA</t>
  </si>
  <si>
    <t>17/ MESE</t>
  </si>
  <si>
    <t>SANTO DOMINGO OESTE</t>
  </si>
  <si>
    <t>BARRIO NUEVO CABALLONA</t>
  </si>
  <si>
    <t>SUSANA FERRERA OZUNA</t>
  </si>
  <si>
    <t>MOIRA DI GIULIO</t>
  </si>
  <si>
    <t>ITALIA</t>
  </si>
  <si>
    <t>ITALIANA</t>
  </si>
  <si>
    <t>YB8193575</t>
  </si>
  <si>
    <t>moira digiulio@gmail .com</t>
  </si>
  <si>
    <t>809/751/4313/ 849/408/2297</t>
  </si>
  <si>
    <t>4025237999/1</t>
  </si>
  <si>
    <t>JERENTE JENERAL</t>
  </si>
  <si>
    <t>PUERTO PLANTA</t>
  </si>
  <si>
    <t>SOSUA</t>
  </si>
  <si>
    <t>CABARETE</t>
  </si>
  <si>
    <t>EDGAR MANUEL PEGUERO FIORENCIO</t>
  </si>
  <si>
    <t>EDGAR MANUEL PEGUERO FIOENCIO</t>
  </si>
  <si>
    <t>JOHN PATRICK HASTINGS</t>
  </si>
  <si>
    <t>AMERICANO</t>
  </si>
  <si>
    <t>manbil pegrom07@hutmail.com</t>
  </si>
  <si>
    <t>809/912/7072</t>
  </si>
  <si>
    <t>402/5406981/4</t>
  </si>
  <si>
    <t>AGENTE DE BIENE RAICE</t>
  </si>
  <si>
    <t>SAN PEDRO DE MACORI</t>
  </si>
  <si>
    <t>GUAYACANES</t>
  </si>
  <si>
    <t>VILLA PARAISO DEL SOL</t>
  </si>
  <si>
    <t>REYES JUAN DE LEON BERROAS</t>
  </si>
  <si>
    <t>JEAN ROBERT FRANCISQUE</t>
  </si>
  <si>
    <t>HAITI</t>
  </si>
  <si>
    <t>R10128790</t>
  </si>
  <si>
    <t>diaz lacruadria@gmail.com</t>
  </si>
  <si>
    <t>829/678/2939/809/720/5587</t>
  </si>
  <si>
    <t>402/3728133/8</t>
  </si>
  <si>
    <t>MATERNIMIENTO</t>
  </si>
  <si>
    <t xml:space="preserve">9 AÑOS </t>
  </si>
  <si>
    <t>SANTO DOMINGO</t>
  </si>
  <si>
    <t>SANTO DOINGO ESTE</t>
  </si>
  <si>
    <t>LOS QUERUBINES N0 13</t>
  </si>
  <si>
    <t>PATRIA ALICIA GOICO PRATS</t>
  </si>
  <si>
    <t xml:space="preserve">                                                                                                                                                                   </t>
  </si>
  <si>
    <t xml:space="preserve">EUGENIA ANDREINA MEJIAS CENTENO </t>
  </si>
  <si>
    <t>VENEZOLANA</t>
  </si>
  <si>
    <t>ANDREINAMEJI@GMAIL.COM</t>
  </si>
  <si>
    <t>809-466-0407  / 829-668-9682</t>
  </si>
  <si>
    <t>402-5361225-9</t>
  </si>
  <si>
    <t>MODISTA</t>
  </si>
  <si>
    <t xml:space="preserve">LA ALTAGRACIA </t>
  </si>
  <si>
    <t>BUENA VISTA 2DA</t>
  </si>
  <si>
    <t xml:space="preserve">FELIX B. CORPORAN CHEVALIER </t>
  </si>
  <si>
    <t>FELIX   B. CORPORAN CHEVALIER</t>
  </si>
  <si>
    <t>NIKITA MIKHAILOVICH PROSNYAKOV</t>
  </si>
  <si>
    <t>DIRECTOR@GETRUMLIQUOR.STORE</t>
  </si>
  <si>
    <t xml:space="preserve">829-380-2255 </t>
  </si>
  <si>
    <t>402-2092068-6</t>
  </si>
  <si>
    <t>LENGUAS EXTRANGERAS</t>
  </si>
  <si>
    <t>14 AÑOS</t>
  </si>
  <si>
    <t xml:space="preserve">SALVALEON DE HIGUEY </t>
  </si>
  <si>
    <t>LARITZA COLUMBIE RIVERA</t>
  </si>
  <si>
    <t>L078184</t>
  </si>
  <si>
    <t>lolunbie.tkd@gmail.com</t>
  </si>
  <si>
    <t>829/675/9384</t>
  </si>
  <si>
    <t>27/04/1875</t>
  </si>
  <si>
    <t>402/5636153/2</t>
  </si>
  <si>
    <t xml:space="preserve">PROFESORA </t>
  </si>
  <si>
    <t>LA FE</t>
  </si>
  <si>
    <t>LIC,AMAURY A.PEÑA GOMEZ</t>
  </si>
  <si>
    <t>LIC. AMAURY A,PEÑA GOMEZ</t>
  </si>
  <si>
    <t xml:space="preserve">GEYSHA  ALEJANDRA RODRIGUEZ RAMOS </t>
  </si>
  <si>
    <t>GYROD360@GMAIL.COM</t>
  </si>
  <si>
    <t>829-547-6400 / 809-759-2041</t>
  </si>
  <si>
    <t>402-518-4783-2</t>
  </si>
  <si>
    <t>EMPRESARIA</t>
  </si>
  <si>
    <t>LOS RESTAURADORES</t>
  </si>
  <si>
    <t>FELIX LEONEL  MARTINEZ SANCHEZ</t>
  </si>
  <si>
    <t xml:space="preserve">FELIX LEONEL MARTINEZ SANCHEZ </t>
  </si>
  <si>
    <t>JUAN COMESAÑA BUDIÑO</t>
  </si>
  <si>
    <t>ESPAÑA</t>
  </si>
  <si>
    <t>ESPAÑOLA</t>
  </si>
  <si>
    <t>PAB996096</t>
  </si>
  <si>
    <t>809-881-5141  / 809-598-8322</t>
  </si>
  <si>
    <t>402-4355319-1</t>
  </si>
  <si>
    <t xml:space="preserve">JUBILADO </t>
  </si>
  <si>
    <t xml:space="preserve">6 AÑOS </t>
  </si>
  <si>
    <t>EL UREÑA</t>
  </si>
  <si>
    <t>ANGELA MARGARITA ROJAS ROSARIO</t>
  </si>
  <si>
    <t xml:space="preserve">JOSE MANUEL RAMIREZ BRENIS </t>
  </si>
  <si>
    <t xml:space="preserve">PERU </t>
  </si>
  <si>
    <t xml:space="preserve">PERUANA </t>
  </si>
  <si>
    <t>RAMIREZBRENIS@YAHOO.ES</t>
  </si>
  <si>
    <t>849-263-6396 / 829-505-1164</t>
  </si>
  <si>
    <t>402-5414896-4</t>
  </si>
  <si>
    <t xml:space="preserve">INGENIERO INDUSTRIAL </t>
  </si>
  <si>
    <t xml:space="preserve">ARROYO HONDO VIEJO  </t>
  </si>
  <si>
    <t xml:space="preserve">ANA FULVIA VALDEZ DE  YUNES </t>
  </si>
  <si>
    <t>EDILBERTO ACOSTA GONZALEZ</t>
  </si>
  <si>
    <t>N115456</t>
  </si>
  <si>
    <t>829-943-6233 / 829-856-0207</t>
  </si>
  <si>
    <t>402-2276773-9</t>
  </si>
  <si>
    <t>ODONTOLOGO</t>
  </si>
  <si>
    <t xml:space="preserve">14 AÑOS </t>
  </si>
  <si>
    <t>ZONA UNIVERSITARIA</t>
  </si>
  <si>
    <t>ARGELIA ARISLEINI DOMINGUEZ</t>
  </si>
  <si>
    <t>DAISY ALTAGRACIA VEGA HERNANDEZ</t>
  </si>
  <si>
    <t xml:space="preserve">KUTSAL  CUMA GOKMEN </t>
  </si>
  <si>
    <t xml:space="preserve">TURQUIA </t>
  </si>
  <si>
    <t xml:space="preserve">TURCO </t>
  </si>
  <si>
    <t>U24187109</t>
  </si>
  <si>
    <t>KUTSALGOKMEN@GMAIL.COM</t>
  </si>
  <si>
    <t>809-875-0230</t>
  </si>
  <si>
    <t>402-5257872-5</t>
  </si>
  <si>
    <t xml:space="preserve">CASADO </t>
  </si>
  <si>
    <t xml:space="preserve">INGENIERO </t>
  </si>
  <si>
    <t xml:space="preserve">3 AÑOS </t>
  </si>
  <si>
    <t>LA CEIBA</t>
  </si>
  <si>
    <t xml:space="preserve">ANA LUZ LOPEZ DURAN </t>
  </si>
  <si>
    <t>WUIL YELIS ALEJANDRA VIDAL ROQUE</t>
  </si>
  <si>
    <t>wuil yelis alejandra vidal roque2307@gimail</t>
  </si>
  <si>
    <t>829/209/2673</t>
  </si>
  <si>
    <t>001/1191750/5</t>
  </si>
  <si>
    <t>f</t>
  </si>
  <si>
    <t>casada</t>
  </si>
  <si>
    <t>DUEÑA FOOL TRUEK</t>
  </si>
  <si>
    <t>VILLA FARO</t>
  </si>
  <si>
    <t>HERGAL L. VARGAS ARIAS</t>
  </si>
  <si>
    <t>HERGA L. VARGAS ARIAS</t>
  </si>
  <si>
    <t>PAULINE JULIE SALAUN</t>
  </si>
  <si>
    <t>18DH22934</t>
  </si>
  <si>
    <t>PSALN@HOTMAIIL.FR</t>
  </si>
  <si>
    <t>809/295/6555/829/554/5172</t>
  </si>
  <si>
    <t>402/2815401/5</t>
  </si>
  <si>
    <t>GERENTE GESTION ADMINISTRATIVA</t>
  </si>
  <si>
    <t>SANTIAGO DE CABALLERO</t>
  </si>
  <si>
    <t>REPARTO UNIVERSITARIO</t>
  </si>
  <si>
    <t>LIC. ENMANUEL MENA ALBA</t>
  </si>
  <si>
    <t>SILVIA PATRICIA VIVAS RANGEL</t>
  </si>
  <si>
    <t>silvia.9011@gmail.com</t>
  </si>
  <si>
    <t>809/697/8108</t>
  </si>
  <si>
    <t>402/5506184/4</t>
  </si>
  <si>
    <t>AYUDANTE DE REDES</t>
  </si>
  <si>
    <t>DOÑA LEONAR</t>
  </si>
  <si>
    <t xml:space="preserve">JAVIER ALONSO ESTUPUÑAN DUARTE </t>
  </si>
  <si>
    <t>AQ046070</t>
  </si>
  <si>
    <t xml:space="preserve">JAVIER.ESTUPINAN.DUARTE@GMAIL.COM </t>
  </si>
  <si>
    <t>809-482-5100 / 809-579-0198</t>
  </si>
  <si>
    <t>001-1451482-1</t>
  </si>
  <si>
    <t>ADMINISTRADOR DE EMPRESAS</t>
  </si>
  <si>
    <t>26 AÑOS</t>
  </si>
  <si>
    <t>MIRADOR NORTE</t>
  </si>
  <si>
    <t>WILCON ALGELIS LUCIANO ABREU</t>
  </si>
  <si>
    <t xml:space="preserve">ELOYDA ALCANTARA VALDEZ </t>
  </si>
  <si>
    <t xml:space="preserve">JOSEPH ABOTBOL </t>
  </si>
  <si>
    <t>JOSEPHABITBOL@HOTMAIL.COM</t>
  </si>
  <si>
    <t>829-282-2649  / 809-738-6000</t>
  </si>
  <si>
    <t>402-2720836-6</t>
  </si>
  <si>
    <t>DIRECTOR MEDICO</t>
  </si>
  <si>
    <t xml:space="preserve">HERRERA </t>
  </si>
  <si>
    <t xml:space="preserve">YVANN GERARD ARGENTIN </t>
  </si>
  <si>
    <t>SUIZA</t>
  </si>
  <si>
    <t>ZUIZA</t>
  </si>
  <si>
    <t>21AI33896</t>
  </si>
  <si>
    <t>yuannindr@gmail.com</t>
  </si>
  <si>
    <t>829/276/1293</t>
  </si>
  <si>
    <t xml:space="preserve">MARIA B. GUZMAN </t>
  </si>
  <si>
    <t>30 AÑOS</t>
  </si>
  <si>
    <t xml:space="preserve">NAVARRETE </t>
  </si>
  <si>
    <t>RESIDENCIAL VALERIO</t>
  </si>
  <si>
    <t>LIC. MARIA B. GUZMAN</t>
  </si>
  <si>
    <t>NICOLAS IGNACIO REQUENA REQUENA</t>
  </si>
  <si>
    <t>CHILE</t>
  </si>
  <si>
    <t>P10518541</t>
  </si>
  <si>
    <t>nicoloriquema@gimail.com</t>
  </si>
  <si>
    <t>849/282/1593/809/915/1608</t>
  </si>
  <si>
    <t>402/3937883-5</t>
  </si>
  <si>
    <t xml:space="preserve">EVER FABIAN VICCO ANTUNEZ </t>
  </si>
  <si>
    <t>URUGUAY</t>
  </si>
  <si>
    <t>URUGUAYO</t>
  </si>
  <si>
    <t>D347921</t>
  </si>
  <si>
    <t>MARIAROSAMATEODIDO@GMAIL.COM</t>
  </si>
  <si>
    <t>809-732-4308 / 809-350-3242</t>
  </si>
  <si>
    <t>001-1418176-1</t>
  </si>
  <si>
    <t>27 AÑOS</t>
  </si>
  <si>
    <t xml:space="preserve">LOS RIOS </t>
  </si>
  <si>
    <t>PAOLA GOMEZ DE PEÑA</t>
  </si>
  <si>
    <t xml:space="preserve">MIRIAM DEL S. COLON DE LA CRUZ </t>
  </si>
  <si>
    <t xml:space="preserve">FINALIDAD </t>
  </si>
  <si>
    <t>Sexo</t>
  </si>
  <si>
    <t xml:space="preserve">FECHA DE NACIMIENTO </t>
  </si>
  <si>
    <t xml:space="preserve">PASAPORTE </t>
  </si>
  <si>
    <t xml:space="preserve">STEPHANEGABRIELE GERMAINE BALY </t>
  </si>
  <si>
    <t xml:space="preserve">FRANCIA </t>
  </si>
  <si>
    <t xml:space="preserve">FRANCESA </t>
  </si>
  <si>
    <t>PROFESORA</t>
  </si>
  <si>
    <t xml:space="preserve">NACO </t>
  </si>
  <si>
    <t>829-925-0451</t>
  </si>
  <si>
    <t>BASHIR K.M. DALLAOUL</t>
  </si>
  <si>
    <t>PALESTINA</t>
  </si>
  <si>
    <t>GAZCUE</t>
  </si>
  <si>
    <t>809/918/6556</t>
  </si>
  <si>
    <t>CARMEZA DEL SOCORRO TANGARIFE PATIÑO</t>
  </si>
  <si>
    <t>MAESTRA</t>
  </si>
  <si>
    <t>809-383-2120</t>
  </si>
  <si>
    <t>NATALIA BADIA SALAS</t>
  </si>
  <si>
    <t>COMERCIANTE</t>
  </si>
  <si>
    <t>EL PORTA</t>
  </si>
  <si>
    <t>829/677/4188/829/284/1562</t>
  </si>
  <si>
    <t>TERESA DE JESUS PEÑA PEÑA</t>
  </si>
  <si>
    <t>CUBA</t>
  </si>
  <si>
    <t>ADMINISTRACION</t>
  </si>
  <si>
    <t>ARROYO HONDO</t>
  </si>
  <si>
    <t>829-804-6144-829/804/6144</t>
  </si>
  <si>
    <t>SHIRLEY ASTRID OSPINA CASTAÑO</t>
  </si>
  <si>
    <t>809/338/8484</t>
  </si>
  <si>
    <t>MARY ELIZABETH COLLIE GUTIERREZ</t>
  </si>
  <si>
    <t>809-412-4135</t>
  </si>
  <si>
    <t>YAMILE RAMIREZ GONZALEZ</t>
  </si>
  <si>
    <t>EVARISTO MORALES</t>
  </si>
  <si>
    <t>809-846-5459</t>
  </si>
  <si>
    <t xml:space="preserve">ENRIQUE GARCIA HERNANDEZ </t>
  </si>
  <si>
    <t xml:space="preserve">ESPAÑA </t>
  </si>
  <si>
    <t>PSICOLOGO</t>
  </si>
  <si>
    <t xml:space="preserve">MIRADOR SUR </t>
  </si>
  <si>
    <t>809/482/5059</t>
  </si>
  <si>
    <t>DABET SOCRATES GONZALES FERMIN</t>
  </si>
  <si>
    <t>INGENIERO CIVIL</t>
  </si>
  <si>
    <t>LOS CACIZCAGOS</t>
  </si>
  <si>
    <t>809/565/4843</t>
  </si>
  <si>
    <t>MARIA DEL PILAR DE ANTA ROCA</t>
  </si>
  <si>
    <t>PENSIONADA</t>
  </si>
  <si>
    <t>ENSANCHEZ LA FE</t>
  </si>
  <si>
    <t>809-767-4928</t>
  </si>
  <si>
    <t xml:space="preserve">LIZMARLING GARCIA FAGUNDEZ </t>
  </si>
  <si>
    <t>ENFERMERA</t>
  </si>
  <si>
    <t xml:space="preserve">DAJABON </t>
  </si>
  <si>
    <t>LOMA DE CABRERA</t>
  </si>
  <si>
    <t>BARRIO LEGION</t>
  </si>
  <si>
    <t>829-867-1960</t>
  </si>
  <si>
    <t>LILIA MADJIKHINGADE</t>
  </si>
  <si>
    <t>RUSA</t>
  </si>
  <si>
    <t xml:space="preserve">EMPLEADO PRIVADO </t>
  </si>
  <si>
    <t xml:space="preserve">HIGUEY </t>
  </si>
  <si>
    <t xml:space="preserve">PUNTA CANA </t>
  </si>
  <si>
    <t xml:space="preserve">OTTO RAFAEL MARTINEZ RODRIGUEZ </t>
  </si>
  <si>
    <t xml:space="preserve">RAMON SENA REYES </t>
  </si>
  <si>
    <t>849/288/9966/809/878/6040</t>
  </si>
  <si>
    <t xml:space="preserve">YUNHO HO HE </t>
  </si>
  <si>
    <t>CHINA</t>
  </si>
  <si>
    <t>829/742/1818</t>
  </si>
  <si>
    <t>CHING MEI PENG DE CHENG</t>
  </si>
  <si>
    <t>MARIA JOSEFINA</t>
  </si>
  <si>
    <t>MIGUEL ANGEL GARCIA CONTRERAS</t>
  </si>
  <si>
    <t>809/689/1033/809/856/6566</t>
  </si>
  <si>
    <t>SAMI AMINE ARIDI</t>
  </si>
  <si>
    <t>LIBANO</t>
  </si>
  <si>
    <t>ASESOS</t>
  </si>
  <si>
    <t>PIANTINI</t>
  </si>
  <si>
    <t>809-964-0478</t>
  </si>
  <si>
    <t>CHUC PIN MOK NG</t>
  </si>
  <si>
    <t>SAN CARLOS</t>
  </si>
  <si>
    <t>PEDRO JOSE ZORRILLA GONZALEZ</t>
  </si>
  <si>
    <t>829/341/7364/809/832/4333</t>
  </si>
  <si>
    <t xml:space="preserve">LIDIA DACIR BECERRA GOMEZ DE MENA </t>
  </si>
  <si>
    <t>COLOMBIANA</t>
  </si>
  <si>
    <t>PANTOJA</t>
  </si>
  <si>
    <t>829-384-0332</t>
  </si>
  <si>
    <t>JOSE LUIS FERRUZ ROMEA</t>
  </si>
  <si>
    <t>JUBILADO</t>
  </si>
  <si>
    <t>U.B.B FERNANDEZ</t>
  </si>
  <si>
    <t>809-842-7755</t>
  </si>
  <si>
    <t xml:space="preserve">GUERDA SAINTIL </t>
  </si>
  <si>
    <t xml:space="preserve">HAITI </t>
  </si>
  <si>
    <t xml:space="preserve">HAITIANO </t>
  </si>
  <si>
    <t>PASTORA</t>
  </si>
  <si>
    <t xml:space="preserve">SANTIAGO DE LOS CABALLEROS </t>
  </si>
  <si>
    <t xml:space="preserve">CENTRO CIUDAD </t>
  </si>
  <si>
    <t xml:space="preserve">LUIS JOSE VARGAS  SANTO </t>
  </si>
  <si>
    <t xml:space="preserve">SUSAN M. CEDEÑO </t>
  </si>
  <si>
    <t>MARIAM  AIDEMIROVA</t>
  </si>
  <si>
    <t xml:space="preserve">UCRANIA </t>
  </si>
  <si>
    <t xml:space="preserve">ESTUDIANTE </t>
  </si>
  <si>
    <t>EL EJECUTIVO</t>
  </si>
  <si>
    <t xml:space="preserve">GILBERTO ANTONIO MINAYA BAEZ </t>
  </si>
  <si>
    <t>NATALIA BOROVINETS</t>
  </si>
  <si>
    <t>809/219/8520/809/219/8520</t>
  </si>
  <si>
    <t xml:space="preserve">LIANA  AIDEMIROVA </t>
  </si>
  <si>
    <t>809-696-5682</t>
  </si>
  <si>
    <t>AI HUA NISHIDAGUO</t>
  </si>
  <si>
    <t>LA ROMANA</t>
  </si>
  <si>
    <t>INVI</t>
  </si>
  <si>
    <t>ZULEIKA ILIANOVA SANCHEZ OVANDO</t>
  </si>
  <si>
    <t>829-986-6381 / 809-454-3628</t>
  </si>
  <si>
    <t xml:space="preserve">FERNANDO PEREZ GARCIA </t>
  </si>
  <si>
    <t>LAS PRADERA</t>
  </si>
  <si>
    <t>829-793-1688  / 829-985-1688</t>
  </si>
  <si>
    <t xml:space="preserve">CESAR FRANCISCO SILVA TAFUR </t>
  </si>
  <si>
    <t>COLOMBIANO</t>
  </si>
  <si>
    <t xml:space="preserve">PANTOJA </t>
  </si>
  <si>
    <t>809-862-5805</t>
  </si>
  <si>
    <t xml:space="preserve">XUE - RU LIN </t>
  </si>
  <si>
    <t>ENS. OZAMA</t>
  </si>
  <si>
    <t>809-729-5535</t>
  </si>
  <si>
    <t>ALEJANDRO MALDONADO REYES</t>
  </si>
  <si>
    <t>PERUANA</t>
  </si>
  <si>
    <t>MECANICO</t>
  </si>
  <si>
    <t>829-933-7848</t>
  </si>
  <si>
    <t>ALEJANDRO RAUL LOPEZ CONSUEGRA</t>
  </si>
  <si>
    <t>BELLA VISTA</t>
  </si>
  <si>
    <t xml:space="preserve">BIENVENIDO DIAZ COLLADO </t>
  </si>
  <si>
    <t>GINESA DE LAS MERCEDES TAVARES  DE JIMENEZ</t>
  </si>
  <si>
    <t>829/986/5542/829/537/3217</t>
  </si>
  <si>
    <t xml:space="preserve">MAILYN  MADRIGAL  PERERA </t>
  </si>
  <si>
    <t>VILLA AURA</t>
  </si>
  <si>
    <t>809-399-3856</t>
  </si>
  <si>
    <t>MARIE  CARMEN ELIE</t>
  </si>
  <si>
    <t>ROMANA</t>
  </si>
  <si>
    <t>KM6. GUMAYOSA</t>
  </si>
  <si>
    <t>CHRISTIAN CLAUDE HIRTH</t>
  </si>
  <si>
    <t>SAMANA</t>
  </si>
  <si>
    <t xml:space="preserve">LAS TERRENAS </t>
  </si>
  <si>
    <t xml:space="preserve">LA CEIBA </t>
  </si>
  <si>
    <t xml:space="preserve">PAULINE HIRTH </t>
  </si>
  <si>
    <t>SECRETARIA</t>
  </si>
  <si>
    <t xml:space="preserve">ENZO  HIRTH TAQUIN </t>
  </si>
  <si>
    <t>849/220/1710</t>
  </si>
  <si>
    <t xml:space="preserve">LEON KOPEL GIZUNTERMAN </t>
  </si>
  <si>
    <t xml:space="preserve">EMPRESARIO </t>
  </si>
  <si>
    <t xml:space="preserve">PARAISO </t>
  </si>
  <si>
    <t>PEDRO DE JESUS  RAMIREZ</t>
  </si>
  <si>
    <t xml:space="preserve">CARLA MARIA HERNANDEZ DE GRULON </t>
  </si>
  <si>
    <t>809/780/5667</t>
  </si>
  <si>
    <t>RAUL ERNESTO GARCIA RODRIGUEZ</t>
  </si>
  <si>
    <t>YI MIE FENG</t>
  </si>
  <si>
    <t>ALMAROSA</t>
  </si>
  <si>
    <t>FELIX LEONEL MARTINEZ SANCHEZ</t>
  </si>
  <si>
    <t>809/613/0240</t>
  </si>
  <si>
    <t>ZHIHUA CHEN WU</t>
  </si>
  <si>
    <t>ALPES</t>
  </si>
  <si>
    <t>829-316-1513</t>
  </si>
  <si>
    <t>WEI CHIEN YANG CHAO</t>
  </si>
  <si>
    <t>DIOMEDES SANTOS MOREL</t>
  </si>
  <si>
    <t>849/2078870</t>
  </si>
  <si>
    <t>DIEGO ALEJANDRO STEFFENS VELASQUEZ</t>
  </si>
  <si>
    <t xml:space="preserve">COLOMBIA </t>
  </si>
  <si>
    <t>CINEMATOGRAFICO</t>
  </si>
  <si>
    <t>809/770/3782</t>
  </si>
  <si>
    <t>DENIS CHIONG MENENDEZ</t>
  </si>
  <si>
    <t>PRADERA</t>
  </si>
  <si>
    <t>809/525/1935/829/444/4007</t>
  </si>
  <si>
    <t>WINSTON CHEN WANG</t>
  </si>
  <si>
    <t>NORTE AMERICANO</t>
  </si>
  <si>
    <t>OSCAR GONZALEZ MAURA</t>
  </si>
  <si>
    <t>829/993/5208</t>
  </si>
  <si>
    <t>MARTHA LUCIA DIAZ MONTOYA</t>
  </si>
  <si>
    <t>DOCENTE</t>
  </si>
  <si>
    <t>809-729-0557</t>
  </si>
  <si>
    <t>SHU HUI YANG YANG</t>
  </si>
  <si>
    <t>MEDICO</t>
  </si>
  <si>
    <t>829/333/1792</t>
  </si>
  <si>
    <t>FRANCISCO GALVEZ GARCIA</t>
  </si>
  <si>
    <t>ABOGADO</t>
  </si>
  <si>
    <t xml:space="preserve">VILLA DIANA </t>
  </si>
  <si>
    <t xml:space="preserve">RAFAEL ALONSO GALVAN </t>
  </si>
  <si>
    <t>BIENVENIDO FONDEUR SILVESTRE</t>
  </si>
  <si>
    <t>829-842-0660</t>
  </si>
  <si>
    <t>YASMIN VARONA GONZALEZ</t>
  </si>
  <si>
    <t>FITERAPITA</t>
  </si>
  <si>
    <t>849/919/3347/849/3347</t>
  </si>
  <si>
    <t xml:space="preserve">MICHELLE LEY DANY </t>
  </si>
  <si>
    <t>TRAJADORA IND</t>
  </si>
  <si>
    <t xml:space="preserve">ARROYO HONDO VIEJO </t>
  </si>
  <si>
    <t>809/255/0980/809/869/5152</t>
  </si>
  <si>
    <t>LINA PATRICIA TRASLAVIÑA RODRIGUEZ</t>
  </si>
  <si>
    <t>NEGOCIANTE</t>
  </si>
  <si>
    <t>REPACTO ROSA</t>
  </si>
  <si>
    <t>FAOUR FADL FAOUR</t>
  </si>
  <si>
    <t>QUEHACERES DOMETICOS</t>
  </si>
  <si>
    <t>CLARA MARIA FERNANDEZ ALFARO</t>
  </si>
  <si>
    <t>809/896/5152</t>
  </si>
  <si>
    <t>AYA FAOUR FAOUR</t>
  </si>
  <si>
    <t>809/686/2024</t>
  </si>
  <si>
    <t>MANYAM KHALED KASSEM</t>
  </si>
  <si>
    <t>809/706/1000/809/885/5511</t>
  </si>
  <si>
    <t>JOSE CARLOS GONZALEZ SUAREZ</t>
  </si>
  <si>
    <t>RAMON SENA</t>
  </si>
  <si>
    <t xml:space="preserve">RAMON SENA </t>
  </si>
  <si>
    <t>809/584/7530/809/993/7888</t>
  </si>
  <si>
    <t>VALENTINA MARATI MARTINEZ</t>
  </si>
  <si>
    <t>DIRCTORA</t>
  </si>
  <si>
    <t>829-447-6731</t>
  </si>
  <si>
    <t>DONGMEI WU</t>
  </si>
  <si>
    <t>MARIA TRINIDAD SANCHEZ</t>
  </si>
  <si>
    <t>NAGUA</t>
  </si>
  <si>
    <t>809/284/4865/</t>
  </si>
  <si>
    <t xml:space="preserve">MAIRA VALIA COLLAZO RODRIGUEZ </t>
  </si>
  <si>
    <t>QUIMICA</t>
  </si>
  <si>
    <t>MATA HAMBRE</t>
  </si>
  <si>
    <t>809/284/4865</t>
  </si>
  <si>
    <t xml:space="preserve">KARINA MARIA CARRASCO VAN KESTEREN </t>
  </si>
  <si>
    <t>INFORMATICA</t>
  </si>
  <si>
    <t>VERON</t>
  </si>
  <si>
    <t>DANIEL ALEJANDRO ACEVEDO CARRASCO</t>
  </si>
  <si>
    <t>829/921/605/421/6054</t>
  </si>
  <si>
    <t>JESUS ANDRES ACEVEDO CARRASCO</t>
  </si>
  <si>
    <t>829/462/0221</t>
  </si>
  <si>
    <t>RAFAEL ALBERTO FELIX ABADIN</t>
  </si>
  <si>
    <t xml:space="preserve">M </t>
  </si>
  <si>
    <t>SUB GERENTE</t>
  </si>
  <si>
    <t>PUERTO PLATA</t>
  </si>
  <si>
    <t>809/586/3302</t>
  </si>
  <si>
    <t xml:space="preserve">ENGRACIA AMANDA ABADIN  VICTORIA </t>
  </si>
  <si>
    <t>829-639-3184 829-250-1015</t>
  </si>
  <si>
    <t>RICARDO JOSE FELIX ABADIN</t>
  </si>
  <si>
    <t xml:space="preserve">PUERTO PLATA </t>
  </si>
  <si>
    <t>SUB CECRETARIA DE BANCO</t>
  </si>
  <si>
    <t>849/265/9905</t>
  </si>
  <si>
    <t xml:space="preserve">YONG  XIN LIANG </t>
  </si>
  <si>
    <t>VILLAS AGRICOLAS</t>
  </si>
  <si>
    <t>CASIRO ROMERO R.</t>
  </si>
  <si>
    <t xml:space="preserve">LUZ DEL ALBA ESPINOSA </t>
  </si>
  <si>
    <t>809/482/7585</t>
  </si>
  <si>
    <t>SUQIN ZHENG WU</t>
  </si>
  <si>
    <t>GUARICANO</t>
  </si>
  <si>
    <t>HECTOR LUIS HERNANDEZ RODRIGUEZ</t>
  </si>
  <si>
    <t>IMGENIERO</t>
  </si>
  <si>
    <t>ARROLLO HONDO</t>
  </si>
  <si>
    <t>ANAYMA R. RINCON VERAS</t>
  </si>
  <si>
    <t xml:space="preserve"> </t>
  </si>
  <si>
    <t xml:space="preserve">Fecha 
Solicitud </t>
  </si>
  <si>
    <t>Fecha 
Entrega</t>
  </si>
  <si>
    <t>FRANCISCO JOSE CATRAIN MENENDEZ</t>
  </si>
  <si>
    <t>24/02/1874</t>
  </si>
  <si>
    <t xml:space="preserve">SEBASTIAN MERA ALONSO </t>
  </si>
  <si>
    <t>14/05/1840</t>
  </si>
  <si>
    <t>FRANCISCO PABLO SOLDEVILA GIRAL</t>
  </si>
  <si>
    <t>11/12/1840</t>
  </si>
  <si>
    <t>ISIDORO RODRIGO SOLA</t>
  </si>
  <si>
    <t>03/01/1840</t>
  </si>
  <si>
    <t>ANTONIO SARMIENTO CAMACHO</t>
  </si>
  <si>
    <t>05/09/1874</t>
  </si>
  <si>
    <t xml:space="preserve">MANUEL PEREZ MEDEZ </t>
  </si>
  <si>
    <t>27/07/1898</t>
  </si>
  <si>
    <t xml:space="preserve">TERESA FERNANDEZ GONZALEZ </t>
  </si>
  <si>
    <t>03/01/1873</t>
  </si>
  <si>
    <t xml:space="preserve">GIUSEPPE ANT. RONZINO, JOSE ANT. RONZINO  Y JOSE ANT.RONZINO PERAZZO </t>
  </si>
  <si>
    <t xml:space="preserve">ITALIA </t>
  </si>
  <si>
    <t xml:space="preserve">ITALIANA </t>
  </si>
  <si>
    <t>ANTONIO PRADAS Y/O PRATS MORA</t>
  </si>
  <si>
    <t>07/08/1890</t>
  </si>
  <si>
    <t>COLUMBIANO NIETO PEREZ</t>
  </si>
  <si>
    <t>03/09/1895</t>
  </si>
  <si>
    <t>BARTOLOME ESTEVA Y SUREDA</t>
  </si>
  <si>
    <t>08/03/1893</t>
  </si>
  <si>
    <t>BERJAMIN ALVAREZ ARMAYOR</t>
  </si>
  <si>
    <t>09/06/1873</t>
  </si>
  <si>
    <t>09/16/1873</t>
  </si>
  <si>
    <t xml:space="preserve">MANUEL RUBIO ALONSO </t>
  </si>
  <si>
    <t xml:space="preserve">GIOVANNI ROCCO MAIOLINO OLIVA </t>
  </si>
  <si>
    <t>NAZARIO VIVIANO CAPORALE</t>
  </si>
  <si>
    <t xml:space="preserve">ELKE ELISABETH ERIKA  HAGEMEISTER </t>
  </si>
  <si>
    <t>ALEMANIA</t>
  </si>
  <si>
    <t xml:space="preserve">ALEMANIA </t>
  </si>
  <si>
    <t>JOSE JOAQUIN ANTON BATLLE FILBA</t>
  </si>
  <si>
    <t>05/05/1844</t>
  </si>
  <si>
    <t>YLARIO GOICOECHEA GARATEGUI</t>
  </si>
  <si>
    <t>14/01/1844</t>
  </si>
  <si>
    <t>TIRSO EMILIO ALCALA BILBAO</t>
  </si>
  <si>
    <t>25/1/1898</t>
  </si>
  <si>
    <t xml:space="preserve">DAMIAN DE LA VEGA MOGROVEJO </t>
  </si>
  <si>
    <t>27/09/1870</t>
  </si>
  <si>
    <t>PEDRO TOMAS  FERNANDEZ GALLEGO</t>
  </si>
  <si>
    <t>19/12/1885</t>
  </si>
  <si>
    <t>PIETRO FORASTIERO</t>
  </si>
  <si>
    <t>30/10/1884</t>
  </si>
  <si>
    <t xml:space="preserve">ESTEBAN  VELA MONTAÑO </t>
  </si>
  <si>
    <t xml:space="preserve">COLOMBIANA </t>
  </si>
  <si>
    <t xml:space="preserve">LINA MARCELA MAJIA SILVA </t>
  </si>
  <si>
    <t>Razón de solicitud</t>
  </si>
  <si>
    <t>8. Certificados de Renuncia a Nacionalidad</t>
  </si>
  <si>
    <t>Fecha  naturalizado</t>
  </si>
  <si>
    <t>Razón de solicitud renuncia a nacionalidad</t>
  </si>
  <si>
    <t xml:space="preserve">ADRIANA MARIA URRUELA    </t>
  </si>
  <si>
    <t>EE.UU</t>
  </si>
  <si>
    <t>ADRIANA.URRUELA@GMAIL.COM</t>
  </si>
  <si>
    <t>809-688-0450/809-456-4080</t>
  </si>
  <si>
    <t>DISTRITO NACIONAL</t>
  </si>
  <si>
    <t>ARROYO HONDO VIEJO</t>
  </si>
  <si>
    <t>ANA CRISTINA PEREZ ROJAS</t>
  </si>
  <si>
    <t>145-24</t>
  </si>
  <si>
    <t>ORDINARIA</t>
  </si>
  <si>
    <t>PERU</t>
  </si>
  <si>
    <t>ANA.PEREZ.ROJAS.26@GMAIL.COM</t>
  </si>
  <si>
    <t>829-982-1256</t>
  </si>
  <si>
    <t>SOLTERA</t>
  </si>
  <si>
    <t>ADMINISTRADORA DE REDES SOCIALES</t>
  </si>
  <si>
    <t xml:space="preserve">ANDREA LEONE </t>
  </si>
  <si>
    <t>YA3232185</t>
  </si>
  <si>
    <t>809-285-8233/809-885-1470</t>
  </si>
  <si>
    <t>CIUDAD UNIVERSITARIA</t>
  </si>
  <si>
    <t xml:space="preserve">ANGEL JUAN MENESES DE WELDE </t>
  </si>
  <si>
    <t>K842964</t>
  </si>
  <si>
    <t>ASOCIADOCORTE@GMAIL.COM</t>
  </si>
  <si>
    <t>829-642-7135/829-854-9990</t>
  </si>
  <si>
    <t>LICENCIADO EN FISICA</t>
  </si>
  <si>
    <t>ANGELA MARCELA URBANO MORA</t>
  </si>
  <si>
    <t>AX630860</t>
  </si>
  <si>
    <t>COMUNICARME.A.U@GMAIL.COM</t>
  </si>
  <si>
    <t>809-255-8504</t>
  </si>
  <si>
    <t>ACCIONISTA</t>
  </si>
  <si>
    <t>NACO</t>
  </si>
  <si>
    <t>CARLOS EDUARDO TORRES JORDAN</t>
  </si>
  <si>
    <t>L895965</t>
  </si>
  <si>
    <t>CTORRESJORDAN@GMAIL.COM</t>
  </si>
  <si>
    <t>809-681-9737</t>
  </si>
  <si>
    <t>MUSICO</t>
  </si>
  <si>
    <t>17 AÑOS</t>
  </si>
  <si>
    <t>ENSANCHE LUPERON</t>
  </si>
  <si>
    <t>CARLOS LEONARDO FORERO ZAIDAN</t>
  </si>
  <si>
    <t>PE114941</t>
  </si>
  <si>
    <t>CARLOS@FORERO.DO</t>
  </si>
  <si>
    <t>809-475-4554/809-880-8039</t>
  </si>
  <si>
    <t>PUBLICISTA</t>
  </si>
  <si>
    <t>19 AÑOS</t>
  </si>
  <si>
    <t xml:space="preserve">CLAUDIA XIMENA RODRIGUEZ GONZALEZ </t>
  </si>
  <si>
    <t>AT694298</t>
  </si>
  <si>
    <t>FCLAUCASTILLO@GMAIL.COM</t>
  </si>
  <si>
    <t>809963-1155</t>
  </si>
  <si>
    <t>ADMINISTRADORA DE EMPRESA</t>
  </si>
  <si>
    <t>6 AÑOS</t>
  </si>
  <si>
    <t>RENACIMIENTO</t>
  </si>
  <si>
    <t>CODRINA - IOANA ADAM</t>
  </si>
  <si>
    <t>RUMANIA</t>
  </si>
  <si>
    <t>adam.codrina@gmail.com</t>
  </si>
  <si>
    <t>829-395-8231/829-983-1737</t>
  </si>
  <si>
    <t>AGENTE DEL SERVICIO AL CLIENTE</t>
  </si>
  <si>
    <t>la vega</t>
  </si>
  <si>
    <t>LA VEGA</t>
  </si>
  <si>
    <t>RES. PALMA REAL</t>
  </si>
  <si>
    <t>DANIEL GERARD JULIA DE NOCKER</t>
  </si>
  <si>
    <t>BELGICA</t>
  </si>
  <si>
    <t>ES152611</t>
  </si>
  <si>
    <t>DANIELG,DENOCKER@GMAIL.COM</t>
  </si>
  <si>
    <t>849-2509238</t>
  </si>
  <si>
    <t>PROPIETARIO DE NEGOCIO</t>
  </si>
  <si>
    <t>5 AÑOS</t>
  </si>
  <si>
    <t>SAN PEDRO DE MACORIS</t>
  </si>
  <si>
    <t>MIRAMAR</t>
  </si>
  <si>
    <t>DANIELA PAZ DURAN LORCA</t>
  </si>
  <si>
    <t>CHILENA</t>
  </si>
  <si>
    <t>P17942714</t>
  </si>
  <si>
    <t>DANIELAPAZDURAN@GMAIL.COM</t>
  </si>
  <si>
    <t>829-596-2511</t>
  </si>
  <si>
    <t>4 AÑOS</t>
  </si>
  <si>
    <t>DAVORIN KASAC</t>
  </si>
  <si>
    <t>478-23</t>
  </si>
  <si>
    <t>CROACIA</t>
  </si>
  <si>
    <t>KASAC@UN.ORG</t>
  </si>
  <si>
    <t>809-692-8700</t>
  </si>
  <si>
    <t>OFICIAL DEL ESTADO JUBILADO</t>
  </si>
  <si>
    <t>11 AÑOS</t>
  </si>
  <si>
    <t>EILLEN KAROLINA LEGER ALVAREZ</t>
  </si>
  <si>
    <t>EILLENLEGER@GMAIL.COM</t>
  </si>
  <si>
    <t>809-920-9769</t>
  </si>
  <si>
    <t>ESTUDIANTE</t>
  </si>
  <si>
    <t>LOS CACICAZGO</t>
  </si>
  <si>
    <t>ELISABETTA PANIGI</t>
  </si>
  <si>
    <t>YB8668378</t>
  </si>
  <si>
    <t>GIACINTOCALLIPO@GMAIL.COM</t>
  </si>
  <si>
    <t>849-246-0906</t>
  </si>
  <si>
    <t>TRADUCTORA</t>
  </si>
  <si>
    <t>GALERA</t>
  </si>
  <si>
    <t>ERIKA TROCHE SOUZA</t>
  </si>
  <si>
    <t>BOLIVIA</t>
  </si>
  <si>
    <t>BOLIVARIANA</t>
  </si>
  <si>
    <t>ETROCHE@GMAIL.COM</t>
  </si>
  <si>
    <t>829-220-9069</t>
  </si>
  <si>
    <t>ANALISTA DE NEGOCIOS</t>
  </si>
  <si>
    <t>13 AÑOS</t>
  </si>
  <si>
    <t>YOLANDA MORALES</t>
  </si>
  <si>
    <t>FAUSTO RAMOS GOMEZ</t>
  </si>
  <si>
    <t>AS056082</t>
  </si>
  <si>
    <t>FAUSTORAMOS@GMAIL.COM</t>
  </si>
  <si>
    <t>809-737-6327</t>
  </si>
  <si>
    <t>JACABACOA</t>
  </si>
  <si>
    <t>PINAR DORADO</t>
  </si>
  <si>
    <t>FRANCESCO DI BARTOLO</t>
  </si>
  <si>
    <t>YB3046174</t>
  </si>
  <si>
    <t>GENIOCLEDIA@GMAIL.COM</t>
  </si>
  <si>
    <t>809-893-8559</t>
  </si>
  <si>
    <t>EMPLEADO PRIVADO</t>
  </si>
  <si>
    <t>LA ESPERILLA</t>
  </si>
  <si>
    <t>FRANKLIN OMAR LLUMIQUINGA QUISHPE</t>
  </si>
  <si>
    <t>ECUADOR</t>
  </si>
  <si>
    <t>ECUATORIANA</t>
  </si>
  <si>
    <t>A4241438</t>
  </si>
  <si>
    <t>OMAR_LLUMIQUINGA@GMAIL.COM</t>
  </si>
  <si>
    <t>829-764-6694</t>
  </si>
  <si>
    <t>ING. EN SISTEMA</t>
  </si>
  <si>
    <t xml:space="preserve">GEORGINA BETANCOURT HERNANDEZ </t>
  </si>
  <si>
    <t>K770481</t>
  </si>
  <si>
    <t>GEORGINABETANCOURT49@GMAIL.COM</t>
  </si>
  <si>
    <t>809-803-6419</t>
  </si>
  <si>
    <t>GERARDO GONZALEZ GONZALEZ</t>
  </si>
  <si>
    <t>PAK682539</t>
  </si>
  <si>
    <t>809-371-3230</t>
  </si>
  <si>
    <t>PENSIONADO</t>
  </si>
  <si>
    <t>GREGORIO</t>
  </si>
  <si>
    <t>GIACINTO CALLIPO</t>
  </si>
  <si>
    <t>809-849-246-0906</t>
  </si>
  <si>
    <t>LAS GALERAS</t>
  </si>
  <si>
    <t>HUGO LINCE MUÑOZ ORDOÑEZ</t>
  </si>
  <si>
    <t>AY994735</t>
  </si>
  <si>
    <t>MARCIALINAREYES207@GMAIL.COM</t>
  </si>
  <si>
    <t>829-686-8530</t>
  </si>
  <si>
    <t>TECNICO ELECTRICISTA</t>
  </si>
  <si>
    <t>VILLA LIBERACION</t>
  </si>
  <si>
    <t xml:space="preserve">IDIANNE LINARES ALVAREZ </t>
  </si>
  <si>
    <t>L410601</t>
  </si>
  <si>
    <t>IDIANNELINARES@GMAIL.COM</t>
  </si>
  <si>
    <t>829-467-6587</t>
  </si>
  <si>
    <t>ENCARGADA DE VENTA</t>
  </si>
  <si>
    <t>SAN FELIPE DE PUERTO PLATA</t>
  </si>
  <si>
    <t>CONANI</t>
  </si>
  <si>
    <t>IGNACIO RUIZ RODRIGUEZ</t>
  </si>
  <si>
    <t>PAK184673</t>
  </si>
  <si>
    <t>IGNACIO.RZ.RZ@HOTMAIL.COM</t>
  </si>
  <si>
    <t>809-356-3062</t>
  </si>
  <si>
    <t>JAN DALSGARD RASMUSSEN</t>
  </si>
  <si>
    <t>DINAMARCA</t>
  </si>
  <si>
    <t>JANRAS7@GMAIL.COM</t>
  </si>
  <si>
    <t>829-753-8310</t>
  </si>
  <si>
    <t>ASESOR Y OFICINISTA BANCO</t>
  </si>
  <si>
    <t>URB. JOSE LUCAS</t>
  </si>
  <si>
    <t>JANE BARBARA MONCRIEF</t>
  </si>
  <si>
    <t>CANADA</t>
  </si>
  <si>
    <t>AC503604</t>
  </si>
  <si>
    <t>SILVERIOJANE@GMAIL.COM</t>
  </si>
  <si>
    <t>829-340-1329/809-972-0432</t>
  </si>
  <si>
    <t>LOS BORDAS</t>
  </si>
  <si>
    <t>JORGE ALBERTO BARRAMEDA CAÑIZARES</t>
  </si>
  <si>
    <t>L032720</t>
  </si>
  <si>
    <t>JBARRAMEDAC@GMAIL.COM</t>
  </si>
  <si>
    <t>809-737-2704</t>
  </si>
  <si>
    <t>AGENTE DE BIENES RAICES</t>
  </si>
  <si>
    <t>JARABACOA</t>
  </si>
  <si>
    <t>CENTRO DE LA CIUDAD</t>
  </si>
  <si>
    <t>JOSE ANTONIO BONILLO GUEVARA</t>
  </si>
  <si>
    <t>JOSE.BONILLO30@GMAIL.COM</t>
  </si>
  <si>
    <t>809-685-2436/829-648-3087</t>
  </si>
  <si>
    <t xml:space="preserve">LINA MARCELA MEJIA SILVA </t>
  </si>
  <si>
    <t>AS395244</t>
  </si>
  <si>
    <t>M.MEJIA@ESTRELLATUPETE.COM</t>
  </si>
  <si>
    <t>829-222-4094/809-806-2308</t>
  </si>
  <si>
    <t>ADMINISTRADORA</t>
  </si>
  <si>
    <t>SANTIAGO DE LOS CABALLEROS</t>
  </si>
  <si>
    <t>LOS JARDINES METROPOLITANOS</t>
  </si>
  <si>
    <t>MAIKOL ELIAS HURTADO PLANCHETT</t>
  </si>
  <si>
    <t>MAIKOLHURTADO1002009@GMAIL.COM</t>
  </si>
  <si>
    <t>809-808-0404</t>
  </si>
  <si>
    <t>ESPECIALISTA EN MEDICINA LEGAL</t>
  </si>
  <si>
    <t>BALVERDE</t>
  </si>
  <si>
    <t>MAO</t>
  </si>
  <si>
    <t>JACKSON</t>
  </si>
  <si>
    <t>MARIANA CASTAÑEDA TENORIO</t>
  </si>
  <si>
    <t>MEXICO</t>
  </si>
  <si>
    <t>MEXICANA</t>
  </si>
  <si>
    <t>G39162992</t>
  </si>
  <si>
    <t>CASTAÑEDA_MARIANA@HOTMAIL.COM</t>
  </si>
  <si>
    <t>809-489-7903</t>
  </si>
  <si>
    <t>GINECOLOGA</t>
  </si>
  <si>
    <t>PUERTO UNIVERSITARIO</t>
  </si>
  <si>
    <t>MARIANEL BEATRIZ VILLARROEL ROJAS</t>
  </si>
  <si>
    <t>MARIANELVR@HOTMAIL.COM</t>
  </si>
  <si>
    <t>809-231-9616/829-389-9800</t>
  </si>
  <si>
    <t>PEDIATRA</t>
  </si>
  <si>
    <t xml:space="preserve">MARIANNA SZABO </t>
  </si>
  <si>
    <t xml:space="preserve">HUNGRIA </t>
  </si>
  <si>
    <t>HUNGARA</t>
  </si>
  <si>
    <t>BT2834436</t>
  </si>
  <si>
    <t>EXPERTO COMERCIAL</t>
  </si>
  <si>
    <t xml:space="preserve">MARINA DE LA TRINIDAD BARRIOS LANDER </t>
  </si>
  <si>
    <t>58-24</t>
  </si>
  <si>
    <t xml:space="preserve">VENEZUELA </t>
  </si>
  <si>
    <t>NENETA2003@HOTMAIL.COM</t>
  </si>
  <si>
    <t>809-566-8679/829-876-7227</t>
  </si>
  <si>
    <t>ADMINISTRACION DE EMPRESA</t>
  </si>
  <si>
    <t>MARYURIS YHULIENNIS RODRIGUEZ MARTINEZ</t>
  </si>
  <si>
    <t>YHULIRODRIGUEZ@GMAIL.COM</t>
  </si>
  <si>
    <t>809-817-7900</t>
  </si>
  <si>
    <t>EDUCADORA</t>
  </si>
  <si>
    <t>12 AÑOS</t>
  </si>
  <si>
    <t>RESPALDO ALMA ROSA</t>
  </si>
  <si>
    <t>MONIKA CARRION COLON</t>
  </si>
  <si>
    <t xml:space="preserve">PUERTO RICO </t>
  </si>
  <si>
    <t>PUERTORIQUEÑA</t>
  </si>
  <si>
    <t>A34769940</t>
  </si>
  <si>
    <t>MONIKACARRION@GMAIL.COM</t>
  </si>
  <si>
    <t>809-567-0962</t>
  </si>
  <si>
    <t>8 AÑOS</t>
  </si>
  <si>
    <t>EL MILLON</t>
  </si>
  <si>
    <t>NEVA KASAC</t>
  </si>
  <si>
    <t xml:space="preserve">NAT.ORDINARIA HIJO MAYOR DE EDAD </t>
  </si>
  <si>
    <t xml:space="preserve">NICOLE CASTILLO CHACON </t>
  </si>
  <si>
    <t>NICOLE.CASTILLO15@HOTMAIL.COM</t>
  </si>
  <si>
    <t>849/634-1384</t>
  </si>
  <si>
    <t>EL DORADO</t>
  </si>
  <si>
    <t>PATSY YASBHILY LOPEZ BENDFELDT</t>
  </si>
  <si>
    <t>GUATEMALA</t>
  </si>
  <si>
    <t>GUATEMANTECA</t>
  </si>
  <si>
    <t>PATSYBENDFELDT@GMAIL.COM</t>
  </si>
  <si>
    <t>809-745-2918/809-798-7916</t>
  </si>
  <si>
    <t>9 AÑOS</t>
  </si>
  <si>
    <t>INVIDOREX</t>
  </si>
  <si>
    <t>RASHID LIAQAT</t>
  </si>
  <si>
    <t>PAKISTANI</t>
  </si>
  <si>
    <t>GS8962753</t>
  </si>
  <si>
    <t>RASHIDLIAQAT@GMAIL.COM</t>
  </si>
  <si>
    <t>809-231-1163</t>
  </si>
  <si>
    <t>GERENTE DE VENTA</t>
  </si>
  <si>
    <t>SAN JOSE DE MENDOZA</t>
  </si>
  <si>
    <t>ROXANA SANCHEZ RODRIGUEZ</t>
  </si>
  <si>
    <t>K053654</t>
  </si>
  <si>
    <t>ROXYBAR1963@GMAIL.COM</t>
  </si>
  <si>
    <t>809-336-5829/809-972-2291</t>
  </si>
  <si>
    <t>SUPERVISORA DE CAFETERIA</t>
  </si>
  <si>
    <t>SANTIAGO BEATO SANCHIS</t>
  </si>
  <si>
    <t>XDC554456</t>
  </si>
  <si>
    <t>SANTI-BEATO@YAHOO.ES</t>
  </si>
  <si>
    <t>809-918-0029</t>
  </si>
  <si>
    <t>BAJO DE HAINA</t>
  </si>
  <si>
    <t>PIEDRAS BLANCA</t>
  </si>
  <si>
    <t>SANTO RAFAEL NAVARRO</t>
  </si>
  <si>
    <t>SNAVARRO@MERSCYT.GOB.DO</t>
  </si>
  <si>
    <t>809-601-9403</t>
  </si>
  <si>
    <t>DESARROLLADOR APLICACIONES</t>
  </si>
  <si>
    <t>SCHNEIDDER DIEUDONNE RODRIGUEZ</t>
  </si>
  <si>
    <t>HAITIANA</t>
  </si>
  <si>
    <t>BC351063</t>
  </si>
  <si>
    <t>SCHNEIDDERDEUDONNE@ONE.GOB.DO</t>
  </si>
  <si>
    <t>829-723-3524</t>
  </si>
  <si>
    <t>LOS GUARICANOS</t>
  </si>
  <si>
    <t>TATIANA LEONIDOVNA RUNOVSKAIA</t>
  </si>
  <si>
    <t>171-20</t>
  </si>
  <si>
    <t>TIULENEV@YAHOO.COM</t>
  </si>
  <si>
    <t>809-753-5145</t>
  </si>
  <si>
    <t>EMPLEADA PRIVADA</t>
  </si>
  <si>
    <t>URB. REAL</t>
  </si>
  <si>
    <t>TATYANA ALEXANDROVNA OLEYNIKOVA</t>
  </si>
  <si>
    <t>51N°7214394</t>
  </si>
  <si>
    <t>XTOITO@GMAIL.COM</t>
  </si>
  <si>
    <t>809-991-9861</t>
  </si>
  <si>
    <t>TRABAJADORA INDEPENDIENTE</t>
  </si>
  <si>
    <t>LA ALTAGRACIA</t>
  </si>
  <si>
    <t xml:space="preserve">CERON </t>
  </si>
  <si>
    <t>LA CAYENA</t>
  </si>
  <si>
    <t>VALENTINA MITYASHINA</t>
  </si>
  <si>
    <t>REPUBLICA DE MOLDAVA</t>
  </si>
  <si>
    <t>MOLDAVO</t>
  </si>
  <si>
    <t>SANZISADECLUB@GMAIL.COM</t>
  </si>
  <si>
    <t>809-240-5932</t>
  </si>
  <si>
    <t>LAS TERRENAS</t>
  </si>
  <si>
    <t>LAS BALLENAS</t>
  </si>
  <si>
    <t>VALERIA ELEIN TRUJILLO CARRERO</t>
  </si>
  <si>
    <t>VALERIAELEIN1@GMAIL.COM</t>
  </si>
  <si>
    <t>809-627-3695</t>
  </si>
  <si>
    <t>34 AÑOS</t>
  </si>
  <si>
    <t>INGENIERA MECANICA</t>
  </si>
  <si>
    <t>7 AÑOS</t>
  </si>
  <si>
    <t xml:space="preserve">VLADISLAV EVGENEVICH MITYASHIN </t>
  </si>
  <si>
    <t>T8905506913@GMAIL.COM</t>
  </si>
  <si>
    <t>809-240-6515</t>
  </si>
  <si>
    <t>ING. ELECTRICO</t>
  </si>
  <si>
    <t xml:space="preserve">WILLIAMS JOSE PACHECO OLIVEROS </t>
  </si>
  <si>
    <t>54-24</t>
  </si>
  <si>
    <t>ORDINARIO</t>
  </si>
  <si>
    <t>WJPACHECO@GMAIL.COM</t>
  </si>
  <si>
    <t>809-406-1166</t>
  </si>
  <si>
    <t>ASESOR</t>
  </si>
  <si>
    <t>ENSANCHE PARAISO</t>
  </si>
  <si>
    <t xml:space="preserve">YANIRA MENDEZ NAPOLES </t>
  </si>
  <si>
    <t>K019505</t>
  </si>
  <si>
    <t>LIZYANIRA2011@GMAIL.COM</t>
  </si>
  <si>
    <t>829-693-0189</t>
  </si>
  <si>
    <t>ASISTENTE MEDICO</t>
  </si>
  <si>
    <t>LUZ CONSUELO SUR</t>
  </si>
  <si>
    <t>YURY ANDREA DIAZ MORENO</t>
  </si>
  <si>
    <t>AQ471153</t>
  </si>
  <si>
    <t>ANDREADIAZMVN@GMAIL.COM</t>
  </si>
  <si>
    <t>849-454-7784</t>
  </si>
  <si>
    <t>ANA AMELIA</t>
  </si>
  <si>
    <t>LEONARDO LEONE</t>
  </si>
  <si>
    <t>145/24</t>
  </si>
  <si>
    <t>HUNGARO</t>
  </si>
  <si>
    <t>B11168937</t>
  </si>
  <si>
    <t>809-285-8233</t>
  </si>
  <si>
    <t>+</t>
  </si>
  <si>
    <t>4. Cantidad de Certificaciones de NO Nacionalidad solicitadas</t>
  </si>
  <si>
    <t>3. Cantidad de Certificaciones de Naturalizacion solicitadas</t>
  </si>
  <si>
    <t>5. Cantidad de Certificaciones de Estatus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</si>
</sst>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u/>
      <sz val="7.7"/>
      <color theme="10"/>
      <name val="Calibri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Nyala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u/>
      <sz val="9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/>
    <xf numFmtId="0" fontId="13" fillId="0" borderId="1" xfId="1" applyBorder="1" applyAlignment="1" applyProtection="1"/>
    <xf numFmtId="14" fontId="0" fillId="0" borderId="1" xfId="0" applyNumberFormat="1" applyBorder="1"/>
    <xf numFmtId="14" fontId="0" fillId="0" borderId="8" xfId="0" applyNumberFormat="1" applyBorder="1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0" fontId="0" fillId="0" borderId="12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14" fontId="17" fillId="0" borderId="1" xfId="0" applyNumberFormat="1" applyFont="1" applyBorder="1"/>
    <xf numFmtId="14" fontId="21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14" fontId="18" fillId="0" borderId="1" xfId="0" applyNumberFormat="1" applyFont="1" applyBorder="1"/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22" fillId="0" borderId="13" xfId="0" applyFont="1" applyBorder="1"/>
    <xf numFmtId="0" fontId="22" fillId="0" borderId="14" xfId="0" applyFont="1" applyBorder="1"/>
    <xf numFmtId="14" fontId="18" fillId="0" borderId="1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18" fillId="0" borderId="13" xfId="0" applyFont="1" applyBorder="1"/>
    <xf numFmtId="0" fontId="0" fillId="0" borderId="14" xfId="0" applyBorder="1" applyAlignment="1">
      <alignment horizontal="left"/>
    </xf>
    <xf numFmtId="0" fontId="23" fillId="0" borderId="13" xfId="0" applyFont="1" applyBorder="1"/>
    <xf numFmtId="0" fontId="22" fillId="0" borderId="0" xfId="0" applyFont="1"/>
    <xf numFmtId="0" fontId="17" fillId="0" borderId="13" xfId="0" applyFont="1" applyBorder="1"/>
    <xf numFmtId="0" fontId="24" fillId="0" borderId="13" xfId="0" applyFont="1" applyBorder="1"/>
    <xf numFmtId="0" fontId="23" fillId="0" borderId="0" xfId="0" applyFont="1"/>
    <xf numFmtId="0" fontId="16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16" fillId="0" borderId="0" xfId="0" applyFont="1" applyAlignment="1">
      <alignment horizontal="right"/>
    </xf>
    <xf numFmtId="14" fontId="0" fillId="0" borderId="9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/>
    <xf numFmtId="14" fontId="20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left" wrapText="1"/>
    </xf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6" fillId="0" borderId="1" xfId="1" applyFont="1" applyBorder="1" applyAlignment="1" applyProtection="1"/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/>
    <xf numFmtId="14" fontId="18" fillId="0" borderId="1" xfId="0" applyNumberFormat="1" applyFont="1" applyBorder="1" applyAlignment="1">
      <alignment horizontal="right"/>
    </xf>
    <xf numFmtId="0" fontId="0" fillId="0" borderId="7" xfId="0" applyBorder="1"/>
    <xf numFmtId="0" fontId="0" fillId="0" borderId="15" xfId="0" applyBorder="1"/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0" fillId="0" borderId="4" xfId="0" applyBorder="1"/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1" applyFont="1" applyBorder="1" applyAlignment="1" applyProtection="1"/>
    <xf numFmtId="0" fontId="31" fillId="0" borderId="1" xfId="0" applyFont="1" applyFill="1" applyBorder="1" applyAlignment="1">
      <alignment vertical="center" wrapText="1"/>
    </xf>
    <xf numFmtId="0" fontId="17" fillId="0" borderId="2" xfId="0" applyFont="1" applyBorder="1"/>
    <xf numFmtId="0" fontId="33" fillId="0" borderId="1" xfId="0" applyFont="1" applyFill="1" applyBorder="1" applyAlignment="1">
      <alignment horizontal="center" vertical="center"/>
    </xf>
    <xf numFmtId="0" fontId="18" fillId="0" borderId="2" xfId="0" applyFont="1" applyBorder="1"/>
    <xf numFmtId="14" fontId="17" fillId="0" borderId="1" xfId="0" applyNumberFormat="1" applyFont="1" applyBorder="1" applyAlignment="1">
      <alignment horizontal="center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ANRAS7@GMAIL.COM" TargetMode="External"/><Relationship Id="rId18" Type="http://schemas.openxmlformats.org/officeDocument/2006/relationships/hyperlink" Target="mailto:NICOLE.CASTILLO15@HOTMAIL.COM" TargetMode="External"/><Relationship Id="rId26" Type="http://schemas.openxmlformats.org/officeDocument/2006/relationships/hyperlink" Target="mailto:IDIANNELINARES@GMAIL.COM" TargetMode="External"/><Relationship Id="rId39" Type="http://schemas.openxmlformats.org/officeDocument/2006/relationships/hyperlink" Target="mailto:CASTA&#209;EDA_MARIANA@HOTMAIL.COM" TargetMode="External"/><Relationship Id="rId21" Type="http://schemas.openxmlformats.org/officeDocument/2006/relationships/hyperlink" Target="mailto:CTORRESJORDAN@GMAIL.COM" TargetMode="External"/><Relationship Id="rId34" Type="http://schemas.openxmlformats.org/officeDocument/2006/relationships/hyperlink" Target="mailto:IGNACIO.RZ.RZ@HOTMAIL.COM" TargetMode="External"/><Relationship Id="rId42" Type="http://schemas.openxmlformats.org/officeDocument/2006/relationships/hyperlink" Target="mailto:MONIKACARRION@GMAIL.COM" TargetMode="External"/><Relationship Id="rId47" Type="http://schemas.openxmlformats.org/officeDocument/2006/relationships/hyperlink" Target="mailto:KASAC@UN.ORG" TargetMode="External"/><Relationship Id="rId7" Type="http://schemas.openxmlformats.org/officeDocument/2006/relationships/hyperlink" Target="mailto:ROXYBAR1963@GMAIL.COM" TargetMode="External"/><Relationship Id="rId2" Type="http://schemas.openxmlformats.org/officeDocument/2006/relationships/hyperlink" Target="mailto:ADRIANA.URRUELA@GMAIL.COM" TargetMode="External"/><Relationship Id="rId16" Type="http://schemas.openxmlformats.org/officeDocument/2006/relationships/hyperlink" Target="mailto:WJPACHECO@GMAIL.COM" TargetMode="External"/><Relationship Id="rId29" Type="http://schemas.openxmlformats.org/officeDocument/2006/relationships/hyperlink" Target="mailto:FAUSTORAMOS@GMAIL.COM" TargetMode="External"/><Relationship Id="rId11" Type="http://schemas.openxmlformats.org/officeDocument/2006/relationships/hyperlink" Target="mailto:EILLENLEGER@GMAIL.COM" TargetMode="External"/><Relationship Id="rId24" Type="http://schemas.openxmlformats.org/officeDocument/2006/relationships/hyperlink" Target="mailto:SILVERIOJANE@GMAIL.COM" TargetMode="External"/><Relationship Id="rId32" Type="http://schemas.openxmlformats.org/officeDocument/2006/relationships/hyperlink" Target="mailto:XTOITO@GMAIL.COM" TargetMode="External"/><Relationship Id="rId37" Type="http://schemas.openxmlformats.org/officeDocument/2006/relationships/hyperlink" Target="mailto:NENETA2003@HOTMAIL.COM" TargetMode="External"/><Relationship Id="rId40" Type="http://schemas.openxmlformats.org/officeDocument/2006/relationships/hyperlink" Target="mailto:SANTI-BEATO@YAHOO.ES" TargetMode="External"/><Relationship Id="rId45" Type="http://schemas.openxmlformats.org/officeDocument/2006/relationships/hyperlink" Target="mailto:SNAVARRO@MERSCYT.GOB.DO" TargetMode="External"/><Relationship Id="rId5" Type="http://schemas.openxmlformats.org/officeDocument/2006/relationships/hyperlink" Target="mailto:ANDREADIAZMVN@GMAIL.COM" TargetMode="External"/><Relationship Id="rId15" Type="http://schemas.openxmlformats.org/officeDocument/2006/relationships/hyperlink" Target="mailto:SANZISADECLUB@GMAIL.COM" TargetMode="External"/><Relationship Id="rId23" Type="http://schemas.openxmlformats.org/officeDocument/2006/relationships/hyperlink" Target="mailto:MARIANELVR@HOTMAIL.COM" TargetMode="External"/><Relationship Id="rId28" Type="http://schemas.openxmlformats.org/officeDocument/2006/relationships/hyperlink" Target="mailto:COMUNICARME.A.U@GMAIL.COM" TargetMode="External"/><Relationship Id="rId36" Type="http://schemas.openxmlformats.org/officeDocument/2006/relationships/hyperlink" Target="mailto:CARLOS@FORERO.DO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mailto:DANIELAPAZDURAN@GMAIL.COM" TargetMode="External"/><Relationship Id="rId19" Type="http://schemas.openxmlformats.org/officeDocument/2006/relationships/hyperlink" Target="mailto:FCLAUCASTILLO@GMAIL.COM" TargetMode="External"/><Relationship Id="rId31" Type="http://schemas.openxmlformats.org/officeDocument/2006/relationships/hyperlink" Target="mailto:RASHIDLIAQAT@GMAIL.COM" TargetMode="External"/><Relationship Id="rId44" Type="http://schemas.openxmlformats.org/officeDocument/2006/relationships/hyperlink" Target="mailto:JBARRAMEDAC@GMAIL.COM" TargetMode="External"/><Relationship Id="rId4" Type="http://schemas.openxmlformats.org/officeDocument/2006/relationships/hyperlink" Target="mailto:ETROCHE@GMAIL.COM" TargetMode="External"/><Relationship Id="rId9" Type="http://schemas.openxmlformats.org/officeDocument/2006/relationships/hyperlink" Target="mailto:VALERIAELEIN1@GMAIL.COM" TargetMode="External"/><Relationship Id="rId14" Type="http://schemas.openxmlformats.org/officeDocument/2006/relationships/hyperlink" Target="mailto:T8905506913@GMAIL.COM" TargetMode="External"/><Relationship Id="rId22" Type="http://schemas.openxmlformats.org/officeDocument/2006/relationships/hyperlink" Target="mailto:MARCIALINAREYES207@GMAIL.COM" TargetMode="External"/><Relationship Id="rId27" Type="http://schemas.openxmlformats.org/officeDocument/2006/relationships/hyperlink" Target="mailto:GENIOCLEDIA@GMAIL.COM" TargetMode="External"/><Relationship Id="rId30" Type="http://schemas.openxmlformats.org/officeDocument/2006/relationships/hyperlink" Target="mailto:YHULIRODRIGUEZ@GMAIL.COM" TargetMode="External"/><Relationship Id="rId35" Type="http://schemas.openxmlformats.org/officeDocument/2006/relationships/hyperlink" Target="mailto:JOSE.BONILLO30@GMAIL.COM" TargetMode="External"/><Relationship Id="rId43" Type="http://schemas.openxmlformats.org/officeDocument/2006/relationships/hyperlink" Target="mailto:GIACINTOCALLIPO@GMAIL.COM" TargetMode="External"/><Relationship Id="rId48" Type="http://schemas.openxmlformats.org/officeDocument/2006/relationships/hyperlink" Target="mailto:KASAC@UN.ORG" TargetMode="External"/><Relationship Id="rId8" Type="http://schemas.openxmlformats.org/officeDocument/2006/relationships/hyperlink" Target="mailto:TIULENEV@YAHOO.COM" TargetMode="External"/><Relationship Id="rId3" Type="http://schemas.openxmlformats.org/officeDocument/2006/relationships/hyperlink" Target="mailto:GIACINTOCALLIPO@GMAIL.COM" TargetMode="External"/><Relationship Id="rId12" Type="http://schemas.openxmlformats.org/officeDocument/2006/relationships/hyperlink" Target="mailto:SCHNEIDDERDEUDONNE@ONE.GOB.DO" TargetMode="External"/><Relationship Id="rId17" Type="http://schemas.openxmlformats.org/officeDocument/2006/relationships/hyperlink" Target="mailto:LIZYANIRA2011@GMAIL.COM" TargetMode="External"/><Relationship Id="rId25" Type="http://schemas.openxmlformats.org/officeDocument/2006/relationships/hyperlink" Target="mailto:PATSYBENDFELDT@GMAIL.COM" TargetMode="External"/><Relationship Id="rId33" Type="http://schemas.openxmlformats.org/officeDocument/2006/relationships/hyperlink" Target="mailto:OMAR_LLUMIQUINGA@GMAIL.COM" TargetMode="External"/><Relationship Id="rId38" Type="http://schemas.openxmlformats.org/officeDocument/2006/relationships/hyperlink" Target="mailto:ASOCIADOCORTE@GMAIL.COM" TargetMode="External"/><Relationship Id="rId46" Type="http://schemas.openxmlformats.org/officeDocument/2006/relationships/hyperlink" Target="mailto:MAIKOLHURTADO1002009@GMAIL.COM" TargetMode="External"/><Relationship Id="rId20" Type="http://schemas.openxmlformats.org/officeDocument/2006/relationships/hyperlink" Target="mailto:GEORGINABETANCOURT49@GMAIL.COM" TargetMode="External"/><Relationship Id="rId41" Type="http://schemas.openxmlformats.org/officeDocument/2006/relationships/hyperlink" Target="mailto:ANA.PEREZ.ROJAS.26@GMAIL.COM" TargetMode="External"/><Relationship Id="rId1" Type="http://schemas.openxmlformats.org/officeDocument/2006/relationships/hyperlink" Target="mailto:M.MEJIA@ESTRELLATUPETE.COM" TargetMode="External"/><Relationship Id="rId6" Type="http://schemas.openxmlformats.org/officeDocument/2006/relationships/hyperlink" Target="mailto:adam.codrina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INAMEJI@GMAIL.COM" TargetMode="External"/><Relationship Id="rId13" Type="http://schemas.openxmlformats.org/officeDocument/2006/relationships/hyperlink" Target="mailto:KUTSALGOKMEN@GMAIL.COM" TargetMode="External"/><Relationship Id="rId18" Type="http://schemas.openxmlformats.org/officeDocument/2006/relationships/hyperlink" Target="mailto:yuannindr@gmail.com" TargetMode="External"/><Relationship Id="rId3" Type="http://schemas.openxmlformats.org/officeDocument/2006/relationships/hyperlink" Target="mailto:FAYYAZ.ALSTO@HOMAIL.COM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mailto:yaoro77@yahoo.com.com" TargetMode="External"/><Relationship Id="rId12" Type="http://schemas.openxmlformats.org/officeDocument/2006/relationships/hyperlink" Target="mailto:RAMIREZBRENIS@YAHOO.ES" TargetMode="External"/><Relationship Id="rId17" Type="http://schemas.openxmlformats.org/officeDocument/2006/relationships/hyperlink" Target="mailto:JOSEPHABITBOL@HOTMAIL.COM" TargetMode="External"/><Relationship Id="rId2" Type="http://schemas.openxmlformats.org/officeDocument/2006/relationships/hyperlink" Target="mailto:MILESR@MAIL.COM" TargetMode="External"/><Relationship Id="rId16" Type="http://schemas.openxmlformats.org/officeDocument/2006/relationships/hyperlink" Target="mailto:JAVIER.ESTUPINAN.DUARTE@GMAIL.COM" TargetMode="External"/><Relationship Id="rId20" Type="http://schemas.openxmlformats.org/officeDocument/2006/relationships/hyperlink" Target="mailto:MARIAROSAMATEODIDO@GMAIL.COM" TargetMode="External"/><Relationship Id="rId1" Type="http://schemas.openxmlformats.org/officeDocument/2006/relationships/hyperlink" Target="mailto:GIRVERSIONES@GMAIL.COM" TargetMode="External"/><Relationship Id="rId6" Type="http://schemas.openxmlformats.org/officeDocument/2006/relationships/hyperlink" Target="mailto:YASEENPEREZ@GMAIL.COM" TargetMode="External"/><Relationship Id="rId11" Type="http://schemas.openxmlformats.org/officeDocument/2006/relationships/hyperlink" Target="mailto:GYROD360@GMAIL.COM" TargetMode="External"/><Relationship Id="rId5" Type="http://schemas.openxmlformats.org/officeDocument/2006/relationships/hyperlink" Target="mailto:KCABRERALEBRON@GMAIL.COM" TargetMode="External"/><Relationship Id="rId15" Type="http://schemas.openxmlformats.org/officeDocument/2006/relationships/hyperlink" Target="mailto:silvia.9011@gmail.com" TargetMode="External"/><Relationship Id="rId10" Type="http://schemas.openxmlformats.org/officeDocument/2006/relationships/hyperlink" Target="mailto:lolunbie.tkd@gmail.com" TargetMode="External"/><Relationship Id="rId19" Type="http://schemas.openxmlformats.org/officeDocument/2006/relationships/hyperlink" Target="mailto:nicoloriquema@gimail.com" TargetMode="External"/><Relationship Id="rId4" Type="http://schemas.openxmlformats.org/officeDocument/2006/relationships/hyperlink" Target="mailto:AGONZALEZCOMENDADOR@GMAIL.COM" TargetMode="External"/><Relationship Id="rId9" Type="http://schemas.openxmlformats.org/officeDocument/2006/relationships/hyperlink" Target="mailto:DIRECTOR@GETRUMLIQUOR.STORE" TargetMode="External"/><Relationship Id="rId14" Type="http://schemas.openxmlformats.org/officeDocument/2006/relationships/hyperlink" Target="mailto:PSALN@HOTMAIIL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24" t="s">
        <v>0</v>
      </c>
      <c r="B1" s="124"/>
      <c r="C1" s="124"/>
      <c r="D1" s="124"/>
      <c r="E1" s="124"/>
      <c r="F1" s="124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25" t="s">
        <v>1</v>
      </c>
      <c r="B3" s="125"/>
      <c r="C3" s="125"/>
      <c r="D3" s="125"/>
      <c r="E3" s="125"/>
      <c r="F3" s="125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26" t="s">
        <v>3</v>
      </c>
      <c r="B7" s="126"/>
      <c r="C7" s="126"/>
      <c r="D7" s="126"/>
      <c r="E7" s="126"/>
      <c r="F7" s="126"/>
      <c r="G7" s="30"/>
    </row>
    <row r="8" spans="1:7" ht="46.5" customHeight="1">
      <c r="A8" s="126" t="s">
        <v>4</v>
      </c>
      <c r="B8" s="126"/>
      <c r="C8" s="126"/>
      <c r="D8" s="126"/>
      <c r="E8" s="126"/>
      <c r="F8" s="126"/>
      <c r="G8" s="30"/>
    </row>
    <row r="9" spans="1:7" ht="32.25" customHeight="1">
      <c r="A9" s="126" t="s">
        <v>5</v>
      </c>
      <c r="B9" s="126"/>
      <c r="C9" s="126"/>
      <c r="D9" s="126"/>
      <c r="E9" s="126"/>
      <c r="F9" s="29"/>
      <c r="G9" s="30"/>
    </row>
    <row r="10" spans="1:7" ht="32.25" customHeight="1">
      <c r="A10" s="126" t="s">
        <v>6</v>
      </c>
      <c r="B10" s="126"/>
      <c r="C10" s="126"/>
      <c r="D10" s="126"/>
      <c r="E10" s="126"/>
      <c r="F10" s="29"/>
      <c r="G10" s="30"/>
    </row>
    <row r="11" spans="1:7" ht="32.25" customHeight="1">
      <c r="A11" s="126" t="s">
        <v>7</v>
      </c>
      <c r="B11" s="126"/>
      <c r="C11" s="126"/>
      <c r="D11" s="126"/>
      <c r="E11" s="126"/>
      <c r="F11" s="29"/>
      <c r="G11" s="30"/>
    </row>
    <row r="12" spans="1:7" ht="32.25" customHeight="1">
      <c r="A12" s="126" t="s">
        <v>8</v>
      </c>
      <c r="B12" s="126"/>
      <c r="C12" s="126"/>
      <c r="D12" s="126"/>
      <c r="E12" s="126"/>
      <c r="F12" s="126"/>
      <c r="G12" s="30"/>
    </row>
    <row r="13" spans="1:7" ht="32.25" customHeight="1">
      <c r="A13" s="126" t="s">
        <v>9</v>
      </c>
      <c r="B13" s="126"/>
      <c r="C13" s="126"/>
      <c r="D13" s="126"/>
      <c r="E13" s="126"/>
      <c r="F13" s="126"/>
      <c r="G13" s="30"/>
    </row>
    <row r="14" spans="1:7" ht="32.25" customHeight="1">
      <c r="A14" s="126" t="s">
        <v>10</v>
      </c>
      <c r="B14" s="126"/>
      <c r="C14" s="126"/>
      <c r="D14" s="126"/>
      <c r="E14" s="126"/>
      <c r="F14" s="29"/>
      <c r="G14" s="30"/>
    </row>
    <row r="15" spans="1:7" ht="32.25" customHeight="1">
      <c r="A15" s="126" t="s">
        <v>11</v>
      </c>
      <c r="B15" s="126"/>
      <c r="C15" s="126"/>
      <c r="D15" s="126"/>
      <c r="E15" s="126"/>
      <c r="F15" s="29"/>
      <c r="G15" s="30"/>
    </row>
    <row r="16" spans="1:7" ht="20.25" customHeight="1">
      <c r="A16" s="128"/>
      <c r="B16" s="128"/>
      <c r="C16" s="128"/>
      <c r="D16" s="128"/>
      <c r="E16" s="128"/>
      <c r="F16" s="128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27" t="s">
        <v>12</v>
      </c>
      <c r="B22" s="127"/>
      <c r="C22" s="127"/>
      <c r="D22" s="127"/>
      <c r="E22" s="127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X120"/>
  <sheetViews>
    <sheetView zoomScale="70" zoomScaleNormal="70" zoomScaleSheetLayoutView="40" zoomScalePageLayoutView="70" workbookViewId="0">
      <pane xSplit="1" ySplit="7" topLeftCell="B22" activePane="bottomRight" state="frozen"/>
      <selection pane="topRight" activeCell="B1" sqref="B1"/>
      <selection pane="bottomLeft" activeCell="A8" sqref="A8"/>
      <selection pane="bottomRight" activeCell="D120" sqref="D120"/>
    </sheetView>
  </sheetViews>
  <sheetFormatPr baseColWidth="10" defaultColWidth="11.42578125" defaultRowHeight="15"/>
  <cols>
    <col min="1" max="1" width="11" customWidth="1"/>
    <col min="2" max="2" width="19" customWidth="1"/>
    <col min="3" max="3" width="17.28515625" customWidth="1"/>
    <col min="4" max="4" width="57.28515625" customWidth="1"/>
    <col min="5" max="5" width="16" customWidth="1"/>
    <col min="6" max="6" width="16.7109375" customWidth="1"/>
    <col min="7" max="7" width="19.140625" customWidth="1"/>
    <col min="8" max="8" width="32.140625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42.140625" customWidth="1"/>
    <col min="14" max="14" width="14.7109375" customWidth="1"/>
    <col min="15" max="15" width="10.7109375" customWidth="1"/>
    <col min="16" max="16" width="8.7109375" customWidth="1"/>
    <col min="17" max="17" width="12.28515625" customWidth="1"/>
    <col min="18" max="18" width="26.4257812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  <col min="23" max="24" width="37.570312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8">
      <c r="A2" s="138" t="s">
        <v>13</v>
      </c>
      <c r="B2" s="138"/>
      <c r="C2" s="138"/>
      <c r="D2" s="138"/>
      <c r="E2" s="138"/>
      <c r="F2" s="138"/>
      <c r="G2" s="138"/>
      <c r="H2" s="138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  <c r="U2" s="7"/>
      <c r="V2" s="7"/>
    </row>
    <row r="3" spans="1:24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 ht="19.5" customHeight="1">
      <c r="A4" s="139" t="s">
        <v>14</v>
      </c>
      <c r="B4" s="139"/>
      <c r="C4" s="139"/>
      <c r="D4" s="139"/>
      <c r="E4" s="139"/>
      <c r="F4" s="139"/>
      <c r="G4" s="139"/>
      <c r="H4" s="139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4" ht="31.5" customHeight="1">
      <c r="A6" s="140" t="s">
        <v>15</v>
      </c>
      <c r="B6" s="131" t="s">
        <v>16</v>
      </c>
      <c r="C6" s="131" t="s">
        <v>17</v>
      </c>
      <c r="D6" s="131" t="s">
        <v>18</v>
      </c>
      <c r="E6" s="131" t="s">
        <v>19</v>
      </c>
      <c r="F6" s="131" t="s">
        <v>20</v>
      </c>
      <c r="G6" s="131" t="s">
        <v>21</v>
      </c>
      <c r="H6" s="131" t="s">
        <v>22</v>
      </c>
      <c r="I6" s="131" t="s">
        <v>23</v>
      </c>
      <c r="J6" s="131" t="s">
        <v>24</v>
      </c>
      <c r="K6" s="131" t="s">
        <v>25</v>
      </c>
      <c r="L6" s="131" t="s">
        <v>26</v>
      </c>
      <c r="M6" s="131" t="s">
        <v>27</v>
      </c>
      <c r="N6" s="131" t="s">
        <v>28</v>
      </c>
      <c r="O6" s="136" t="s">
        <v>29</v>
      </c>
      <c r="P6" s="131" t="s">
        <v>30</v>
      </c>
      <c r="Q6" s="131" t="s">
        <v>31</v>
      </c>
      <c r="R6" s="131" t="s">
        <v>32</v>
      </c>
      <c r="S6" s="131" t="s">
        <v>33</v>
      </c>
      <c r="T6" s="133" t="s">
        <v>34</v>
      </c>
      <c r="U6" s="134"/>
      <c r="V6" s="135"/>
      <c r="W6" s="129" t="s">
        <v>35</v>
      </c>
      <c r="X6" s="130"/>
    </row>
    <row r="7" spans="1:24" ht="27" customHeight="1">
      <c r="A7" s="141"/>
      <c r="B7" s="141"/>
      <c r="C7" s="141"/>
      <c r="D7" s="141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7"/>
      <c r="P7" s="132"/>
      <c r="Q7" s="132"/>
      <c r="R7" s="132"/>
      <c r="S7" s="132"/>
      <c r="T7" s="18" t="s">
        <v>36</v>
      </c>
      <c r="U7" s="18" t="s">
        <v>37</v>
      </c>
      <c r="V7" s="19" t="s">
        <v>38</v>
      </c>
      <c r="W7" s="58" t="s">
        <v>39</v>
      </c>
      <c r="X7" s="59" t="s">
        <v>40</v>
      </c>
    </row>
    <row r="8" spans="1:24" ht="35.25" customHeight="1">
      <c r="A8" s="104">
        <v>1</v>
      </c>
      <c r="B8" s="23">
        <v>45166</v>
      </c>
      <c r="C8" s="23">
        <v>45436</v>
      </c>
      <c r="D8" s="105" t="s">
        <v>654</v>
      </c>
      <c r="E8" s="68"/>
      <c r="F8" s="21"/>
      <c r="G8" s="106"/>
      <c r="H8" s="107" t="s">
        <v>41</v>
      </c>
      <c r="I8" s="108" t="s">
        <v>655</v>
      </c>
      <c r="J8" s="62" t="s">
        <v>64</v>
      </c>
      <c r="K8" s="107">
        <v>566673246</v>
      </c>
      <c r="L8" s="22" t="s">
        <v>656</v>
      </c>
      <c r="M8" s="51" t="s">
        <v>657</v>
      </c>
      <c r="N8" s="52">
        <v>32178</v>
      </c>
      <c r="O8" s="47">
        <f>2024-1988</f>
        <v>36</v>
      </c>
      <c r="P8" s="107" t="s">
        <v>43</v>
      </c>
      <c r="Q8" s="51" t="s">
        <v>44</v>
      </c>
      <c r="R8" s="51" t="s">
        <v>530</v>
      </c>
      <c r="S8" s="47">
        <v>4</v>
      </c>
      <c r="T8" s="48" t="s">
        <v>210</v>
      </c>
      <c r="U8" s="48" t="s">
        <v>658</v>
      </c>
      <c r="V8" s="48" t="s">
        <v>659</v>
      </c>
      <c r="W8" s="51"/>
      <c r="X8" s="51"/>
    </row>
    <row r="9" spans="1:24" ht="35.25" customHeight="1">
      <c r="A9" s="104">
        <v>2</v>
      </c>
      <c r="B9" s="23">
        <v>44979</v>
      </c>
      <c r="C9" s="23">
        <v>45436</v>
      </c>
      <c r="D9" s="105" t="s">
        <v>660</v>
      </c>
      <c r="E9" s="68"/>
      <c r="F9" s="21"/>
      <c r="G9" s="106" t="s">
        <v>661</v>
      </c>
      <c r="H9" s="107" t="s">
        <v>662</v>
      </c>
      <c r="I9" s="108" t="s">
        <v>663</v>
      </c>
      <c r="J9" s="62" t="s">
        <v>476</v>
      </c>
      <c r="K9" s="107">
        <v>216282692</v>
      </c>
      <c r="L9" s="22" t="s">
        <v>664</v>
      </c>
      <c r="M9" s="51" t="s">
        <v>665</v>
      </c>
      <c r="N9" s="52">
        <v>37313</v>
      </c>
      <c r="O9" s="47">
        <f>2023-2002</f>
        <v>21</v>
      </c>
      <c r="P9" s="107" t="s">
        <v>43</v>
      </c>
      <c r="Q9" s="51" t="s">
        <v>666</v>
      </c>
      <c r="R9" s="48" t="s">
        <v>667</v>
      </c>
      <c r="S9" s="47" t="s">
        <v>108</v>
      </c>
      <c r="T9" s="48" t="s">
        <v>210</v>
      </c>
      <c r="U9" s="48" t="s">
        <v>658</v>
      </c>
      <c r="V9" s="48" t="s">
        <v>659</v>
      </c>
      <c r="W9" s="21"/>
      <c r="X9" s="21"/>
    </row>
    <row r="10" spans="1:24" ht="35.25" customHeight="1">
      <c r="A10" s="104">
        <v>3</v>
      </c>
      <c r="B10" s="23">
        <v>45463</v>
      </c>
      <c r="C10" s="23">
        <v>45436</v>
      </c>
      <c r="D10" s="105" t="s">
        <v>668</v>
      </c>
      <c r="E10" s="68"/>
      <c r="F10" s="21"/>
      <c r="G10" s="106" t="s">
        <v>661</v>
      </c>
      <c r="H10" s="107" t="s">
        <v>662</v>
      </c>
      <c r="I10" s="108" t="s">
        <v>180</v>
      </c>
      <c r="J10" s="62" t="s">
        <v>181</v>
      </c>
      <c r="K10" s="107" t="s">
        <v>669</v>
      </c>
      <c r="L10" s="22"/>
      <c r="M10" s="51" t="s">
        <v>670</v>
      </c>
      <c r="N10" s="52">
        <v>25789</v>
      </c>
      <c r="O10" s="47">
        <f>2023-1970</f>
        <v>53</v>
      </c>
      <c r="P10" s="107" t="s">
        <v>54</v>
      </c>
      <c r="Q10" s="51" t="s">
        <v>55</v>
      </c>
      <c r="R10" s="51"/>
      <c r="S10" s="47" t="s">
        <v>120</v>
      </c>
      <c r="T10" s="48" t="s">
        <v>210</v>
      </c>
      <c r="U10" s="48" t="s">
        <v>658</v>
      </c>
      <c r="V10" s="48" t="s">
        <v>671</v>
      </c>
      <c r="W10" s="21"/>
      <c r="X10" s="21"/>
    </row>
    <row r="11" spans="1:24" ht="35.25" customHeight="1">
      <c r="A11" s="104">
        <v>4</v>
      </c>
      <c r="B11" s="23">
        <v>45452</v>
      </c>
      <c r="C11" s="23">
        <v>45436</v>
      </c>
      <c r="D11" s="105" t="s">
        <v>672</v>
      </c>
      <c r="E11" s="68"/>
      <c r="F11" s="21"/>
      <c r="G11" s="106" t="s">
        <v>661</v>
      </c>
      <c r="H11" s="107" t="s">
        <v>662</v>
      </c>
      <c r="I11" s="108" t="s">
        <v>381</v>
      </c>
      <c r="J11" s="62" t="s">
        <v>92</v>
      </c>
      <c r="K11" s="107" t="s">
        <v>673</v>
      </c>
      <c r="L11" s="22" t="s">
        <v>674</v>
      </c>
      <c r="M11" s="51" t="s">
        <v>675</v>
      </c>
      <c r="N11" s="52">
        <v>17929</v>
      </c>
      <c r="O11" s="47">
        <f>2023-1949</f>
        <v>74</v>
      </c>
      <c r="P11" s="107" t="s">
        <v>54</v>
      </c>
      <c r="Q11" s="51" t="s">
        <v>55</v>
      </c>
      <c r="R11" s="51" t="s">
        <v>676</v>
      </c>
      <c r="S11" s="47" t="s">
        <v>321</v>
      </c>
      <c r="T11" s="48" t="s">
        <v>210</v>
      </c>
      <c r="U11" s="48" t="s">
        <v>658</v>
      </c>
      <c r="V11" s="48" t="s">
        <v>659</v>
      </c>
      <c r="W11" s="21"/>
      <c r="X11" s="21"/>
    </row>
    <row r="12" spans="1:24" ht="35.25" customHeight="1">
      <c r="A12" s="104">
        <v>5</v>
      </c>
      <c r="B12" s="23">
        <v>45098</v>
      </c>
      <c r="C12" s="23">
        <v>45436</v>
      </c>
      <c r="D12" s="105" t="s">
        <v>677</v>
      </c>
      <c r="E12" s="68"/>
      <c r="F12" s="21"/>
      <c r="G12" s="106"/>
      <c r="H12" s="107" t="s">
        <v>41</v>
      </c>
      <c r="I12" s="108" t="s">
        <v>169</v>
      </c>
      <c r="J12" s="62" t="s">
        <v>436</v>
      </c>
      <c r="K12" s="107" t="s">
        <v>678</v>
      </c>
      <c r="L12" s="22" t="s">
        <v>679</v>
      </c>
      <c r="M12" s="51" t="s">
        <v>680</v>
      </c>
      <c r="N12" s="52">
        <v>27749</v>
      </c>
      <c r="O12" s="47">
        <f>2023-1975</f>
        <v>48</v>
      </c>
      <c r="P12" s="107" t="s">
        <v>43</v>
      </c>
      <c r="Q12" s="51" t="s">
        <v>44</v>
      </c>
      <c r="R12" s="51" t="s">
        <v>681</v>
      </c>
      <c r="S12" s="47" t="s">
        <v>133</v>
      </c>
      <c r="T12" s="48" t="s">
        <v>210</v>
      </c>
      <c r="U12" s="48" t="s">
        <v>658</v>
      </c>
      <c r="V12" s="48" t="s">
        <v>682</v>
      </c>
      <c r="W12" s="21"/>
      <c r="X12" s="21"/>
    </row>
    <row r="13" spans="1:24" ht="35.25" customHeight="1">
      <c r="A13" s="104">
        <v>6</v>
      </c>
      <c r="B13" s="23">
        <v>45294</v>
      </c>
      <c r="C13" s="23">
        <v>45436</v>
      </c>
      <c r="D13" s="109" t="s">
        <v>683</v>
      </c>
      <c r="E13" s="68"/>
      <c r="F13" s="21"/>
      <c r="G13" s="106"/>
      <c r="H13" s="110" t="s">
        <v>41</v>
      </c>
      <c r="I13" s="108" t="s">
        <v>381</v>
      </c>
      <c r="J13" s="62" t="s">
        <v>92</v>
      </c>
      <c r="K13" s="107" t="s">
        <v>684</v>
      </c>
      <c r="L13" s="111" t="s">
        <v>685</v>
      </c>
      <c r="M13" s="51" t="s">
        <v>686</v>
      </c>
      <c r="N13" s="52">
        <v>27579</v>
      </c>
      <c r="O13" s="47">
        <f>2023-1975</f>
        <v>48</v>
      </c>
      <c r="P13" s="107" t="s">
        <v>54</v>
      </c>
      <c r="Q13" s="51" t="s">
        <v>55</v>
      </c>
      <c r="R13" s="51" t="s">
        <v>687</v>
      </c>
      <c r="S13" s="47" t="s">
        <v>688</v>
      </c>
      <c r="T13" s="48" t="s">
        <v>210</v>
      </c>
      <c r="U13" s="48" t="s">
        <v>658</v>
      </c>
      <c r="V13" s="48" t="s">
        <v>689</v>
      </c>
      <c r="W13" s="21"/>
      <c r="X13" s="21"/>
    </row>
    <row r="14" spans="1:24" ht="30.75" customHeight="1">
      <c r="A14" s="104">
        <v>7</v>
      </c>
      <c r="B14" s="23">
        <v>45315</v>
      </c>
      <c r="C14" s="23">
        <v>45436</v>
      </c>
      <c r="D14" s="112" t="s">
        <v>690</v>
      </c>
      <c r="E14" s="68"/>
      <c r="F14" s="21"/>
      <c r="G14" s="106"/>
      <c r="H14" s="110" t="s">
        <v>41</v>
      </c>
      <c r="I14" s="108" t="s">
        <v>169</v>
      </c>
      <c r="J14" s="62" t="s">
        <v>436</v>
      </c>
      <c r="K14" s="107" t="s">
        <v>691</v>
      </c>
      <c r="L14" s="22" t="s">
        <v>692</v>
      </c>
      <c r="M14" s="51" t="s">
        <v>693</v>
      </c>
      <c r="N14" s="52">
        <v>26141</v>
      </c>
      <c r="O14" s="47">
        <f>2023-1971</f>
        <v>52</v>
      </c>
      <c r="P14" s="107" t="s">
        <v>54</v>
      </c>
      <c r="Q14" s="51" t="s">
        <v>55</v>
      </c>
      <c r="R14" s="51" t="s">
        <v>694</v>
      </c>
      <c r="S14" s="47" t="s">
        <v>695</v>
      </c>
      <c r="T14" s="48" t="s">
        <v>210</v>
      </c>
      <c r="U14" s="48" t="s">
        <v>658</v>
      </c>
      <c r="V14" s="48" t="s">
        <v>429</v>
      </c>
      <c r="W14" s="21"/>
      <c r="X14" s="21"/>
    </row>
    <row r="15" spans="1:24" ht="63.75" customHeight="1">
      <c r="A15" s="104">
        <v>8</v>
      </c>
      <c r="B15" s="23">
        <v>43840</v>
      </c>
      <c r="C15" s="23">
        <v>45436</v>
      </c>
      <c r="D15" s="105" t="s">
        <v>696</v>
      </c>
      <c r="E15" s="68"/>
      <c r="F15" s="21"/>
      <c r="G15" s="106" t="s">
        <v>661</v>
      </c>
      <c r="H15" s="107" t="s">
        <v>662</v>
      </c>
      <c r="I15" s="108" t="s">
        <v>169</v>
      </c>
      <c r="J15" s="62" t="s">
        <v>436</v>
      </c>
      <c r="K15" s="107" t="s">
        <v>697</v>
      </c>
      <c r="L15" s="22" t="s">
        <v>698</v>
      </c>
      <c r="M15" s="51" t="s">
        <v>699</v>
      </c>
      <c r="N15" s="52">
        <v>34361</v>
      </c>
      <c r="O15" s="47">
        <f>2023-1994</f>
        <v>29</v>
      </c>
      <c r="P15" s="107" t="s">
        <v>43</v>
      </c>
      <c r="Q15" s="51" t="s">
        <v>44</v>
      </c>
      <c r="R15" s="48" t="s">
        <v>700</v>
      </c>
      <c r="S15" s="47" t="s">
        <v>701</v>
      </c>
      <c r="T15" s="48" t="s">
        <v>210</v>
      </c>
      <c r="U15" s="48" t="s">
        <v>658</v>
      </c>
      <c r="V15" s="48" t="s">
        <v>702</v>
      </c>
      <c r="W15" s="21"/>
      <c r="X15" s="21"/>
    </row>
    <row r="16" spans="1:24" s="46" customFormat="1" ht="37.5" customHeight="1">
      <c r="A16" s="104">
        <v>9</v>
      </c>
      <c r="B16" s="52">
        <v>45364</v>
      </c>
      <c r="C16" s="23">
        <v>45436</v>
      </c>
      <c r="D16" s="105" t="s">
        <v>703</v>
      </c>
      <c r="E16" s="113"/>
      <c r="F16" s="51"/>
      <c r="G16" s="106"/>
      <c r="H16" s="114" t="s">
        <v>41</v>
      </c>
      <c r="I16" s="108" t="s">
        <v>704</v>
      </c>
      <c r="J16" s="62" t="s">
        <v>704</v>
      </c>
      <c r="K16" s="107">
        <v>58762051</v>
      </c>
      <c r="L16" s="22" t="s">
        <v>705</v>
      </c>
      <c r="M16" s="51" t="s">
        <v>706</v>
      </c>
      <c r="N16" s="52">
        <v>36138</v>
      </c>
      <c r="O16" s="47">
        <f>2023-1998</f>
        <v>25</v>
      </c>
      <c r="P16" s="107" t="s">
        <v>43</v>
      </c>
      <c r="Q16" s="51" t="s">
        <v>44</v>
      </c>
      <c r="R16" s="48" t="s">
        <v>707</v>
      </c>
      <c r="S16" s="47" t="s">
        <v>70</v>
      </c>
      <c r="T16" s="48" t="s">
        <v>708</v>
      </c>
      <c r="U16" s="48" t="s">
        <v>709</v>
      </c>
      <c r="V16" s="48" t="s">
        <v>710</v>
      </c>
      <c r="W16" s="51"/>
      <c r="X16" s="51"/>
    </row>
    <row r="17" spans="1:24" s="55" customFormat="1" ht="48.75" customHeight="1">
      <c r="A17" s="104">
        <v>10</v>
      </c>
      <c r="B17" s="56">
        <v>45280</v>
      </c>
      <c r="C17" s="23">
        <v>45436</v>
      </c>
      <c r="D17" s="105" t="s">
        <v>711</v>
      </c>
      <c r="E17" s="115"/>
      <c r="F17" s="54"/>
      <c r="G17" s="106"/>
      <c r="H17" s="107" t="s">
        <v>41</v>
      </c>
      <c r="I17" s="108" t="s">
        <v>712</v>
      </c>
      <c r="J17" s="62" t="s">
        <v>712</v>
      </c>
      <c r="K17" s="107" t="s">
        <v>713</v>
      </c>
      <c r="L17" s="22" t="s">
        <v>714</v>
      </c>
      <c r="M17" s="51" t="s">
        <v>715</v>
      </c>
      <c r="N17" s="52">
        <v>27376</v>
      </c>
      <c r="O17" s="47">
        <f>2023-1974</f>
        <v>49</v>
      </c>
      <c r="P17" s="107" t="s">
        <v>54</v>
      </c>
      <c r="Q17" s="51" t="s">
        <v>55</v>
      </c>
      <c r="R17" s="51" t="s">
        <v>716</v>
      </c>
      <c r="S17" s="116" t="s">
        <v>717</v>
      </c>
      <c r="T17" s="48" t="s">
        <v>718</v>
      </c>
      <c r="U17" s="48" t="s">
        <v>718</v>
      </c>
      <c r="V17" s="48" t="s">
        <v>719</v>
      </c>
      <c r="W17" s="21"/>
      <c r="X17" s="21"/>
    </row>
    <row r="18" spans="1:24" s="55" customFormat="1" ht="25.5" customHeight="1">
      <c r="A18" s="104">
        <v>11</v>
      </c>
      <c r="B18" s="56">
        <v>45376</v>
      </c>
      <c r="C18" s="23">
        <v>45436</v>
      </c>
      <c r="D18" s="105" t="s">
        <v>720</v>
      </c>
      <c r="E18" s="115"/>
      <c r="F18" s="54"/>
      <c r="G18" s="106"/>
      <c r="H18" s="117" t="s">
        <v>41</v>
      </c>
      <c r="I18" s="108" t="s">
        <v>343</v>
      </c>
      <c r="J18" s="62" t="s">
        <v>721</v>
      </c>
      <c r="K18" s="107" t="s">
        <v>722</v>
      </c>
      <c r="L18" s="22" t="s">
        <v>723</v>
      </c>
      <c r="M18" s="51" t="s">
        <v>724</v>
      </c>
      <c r="N18" s="52">
        <v>27872</v>
      </c>
      <c r="O18" s="47">
        <f>2024-1976</f>
        <v>48</v>
      </c>
      <c r="P18" s="107" t="s">
        <v>43</v>
      </c>
      <c r="Q18" s="51" t="s">
        <v>44</v>
      </c>
      <c r="R18" s="51" t="s">
        <v>366</v>
      </c>
      <c r="S18" s="47" t="s">
        <v>725</v>
      </c>
      <c r="T18" s="48" t="s">
        <v>210</v>
      </c>
      <c r="U18" s="48" t="s">
        <v>658</v>
      </c>
      <c r="V18" s="48" t="s">
        <v>682</v>
      </c>
      <c r="W18" s="60"/>
      <c r="X18" s="60"/>
    </row>
    <row r="19" spans="1:24" s="55" customFormat="1" ht="23.25" customHeight="1">
      <c r="A19" s="104">
        <v>12</v>
      </c>
      <c r="B19" s="56">
        <v>44320</v>
      </c>
      <c r="C19" s="23">
        <v>45436</v>
      </c>
      <c r="D19" s="105" t="s">
        <v>726</v>
      </c>
      <c r="E19" s="115"/>
      <c r="F19" s="54"/>
      <c r="G19" s="106" t="s">
        <v>727</v>
      </c>
      <c r="H19" s="107" t="s">
        <v>662</v>
      </c>
      <c r="I19" s="108" t="s">
        <v>728</v>
      </c>
      <c r="J19" s="62" t="s">
        <v>728</v>
      </c>
      <c r="K19" s="107">
        <v>208966209</v>
      </c>
      <c r="L19" s="22" t="s">
        <v>729</v>
      </c>
      <c r="M19" s="51" t="s">
        <v>730</v>
      </c>
      <c r="N19" s="52">
        <v>28972</v>
      </c>
      <c r="O19" s="47">
        <f>2023-1979</f>
        <v>44</v>
      </c>
      <c r="P19" s="107" t="s">
        <v>54</v>
      </c>
      <c r="Q19" s="51" t="s">
        <v>55</v>
      </c>
      <c r="R19" s="48" t="s">
        <v>731</v>
      </c>
      <c r="S19" s="47" t="s">
        <v>732</v>
      </c>
      <c r="T19" s="48" t="s">
        <v>210</v>
      </c>
      <c r="U19" s="48" t="s">
        <v>658</v>
      </c>
      <c r="V19" s="48" t="s">
        <v>322</v>
      </c>
      <c r="W19" s="51"/>
      <c r="X19" s="51"/>
    </row>
    <row r="20" spans="1:24" s="55" customFormat="1" ht="22.5" customHeight="1">
      <c r="A20" s="104">
        <v>13</v>
      </c>
      <c r="B20" s="56">
        <v>45386</v>
      </c>
      <c r="C20" s="23">
        <v>45436</v>
      </c>
      <c r="D20" s="105" t="s">
        <v>733</v>
      </c>
      <c r="E20" s="115"/>
      <c r="F20" s="54"/>
      <c r="G20" s="106"/>
      <c r="H20" s="114" t="s">
        <v>41</v>
      </c>
      <c r="I20" s="108" t="s">
        <v>42</v>
      </c>
      <c r="J20" s="62" t="s">
        <v>216</v>
      </c>
      <c r="K20" s="107">
        <v>160887691</v>
      </c>
      <c r="L20" s="22" t="s">
        <v>734</v>
      </c>
      <c r="M20" s="51" t="s">
        <v>735</v>
      </c>
      <c r="N20" s="52">
        <v>34141</v>
      </c>
      <c r="O20" s="47">
        <f>2023-1993</f>
        <v>30</v>
      </c>
      <c r="P20" s="107" t="s">
        <v>43</v>
      </c>
      <c r="Q20" s="51" t="s">
        <v>44</v>
      </c>
      <c r="R20" s="51" t="s">
        <v>736</v>
      </c>
      <c r="S20" s="47" t="s">
        <v>717</v>
      </c>
      <c r="T20" s="48" t="s">
        <v>210</v>
      </c>
      <c r="U20" s="48" t="s">
        <v>658</v>
      </c>
      <c r="V20" s="48" t="s">
        <v>737</v>
      </c>
      <c r="W20" s="51"/>
      <c r="X20" s="51"/>
    </row>
    <row r="21" spans="1:24" s="46" customFormat="1" ht="21" customHeight="1">
      <c r="A21" s="104">
        <v>14</v>
      </c>
      <c r="B21" s="52">
        <v>45077</v>
      </c>
      <c r="C21" s="23">
        <v>45436</v>
      </c>
      <c r="D21" s="105" t="s">
        <v>738</v>
      </c>
      <c r="E21" s="113"/>
      <c r="F21" s="51"/>
      <c r="G21" s="106" t="s">
        <v>661</v>
      </c>
      <c r="H21" s="107" t="s">
        <v>662</v>
      </c>
      <c r="I21" s="108" t="s">
        <v>180</v>
      </c>
      <c r="J21" s="62" t="s">
        <v>181</v>
      </c>
      <c r="K21" s="107" t="s">
        <v>739</v>
      </c>
      <c r="L21" s="22" t="s">
        <v>740</v>
      </c>
      <c r="M21" s="51" t="s">
        <v>741</v>
      </c>
      <c r="N21" s="52">
        <v>32106</v>
      </c>
      <c r="O21" s="47">
        <f>2023-1987</f>
        <v>36</v>
      </c>
      <c r="P21" s="107" t="s">
        <v>43</v>
      </c>
      <c r="Q21" s="51" t="s">
        <v>666</v>
      </c>
      <c r="R21" s="51" t="s">
        <v>742</v>
      </c>
      <c r="S21" s="47" t="s">
        <v>725</v>
      </c>
      <c r="T21" s="48" t="s">
        <v>491</v>
      </c>
      <c r="U21" s="48" t="s">
        <v>491</v>
      </c>
      <c r="V21" s="48" t="s">
        <v>743</v>
      </c>
      <c r="W21" s="51"/>
      <c r="X21" s="51"/>
    </row>
    <row r="22" spans="1:24" s="46" customFormat="1" ht="18.75" customHeight="1">
      <c r="A22" s="104">
        <v>15</v>
      </c>
      <c r="B22" s="52">
        <v>45078</v>
      </c>
      <c r="C22" s="23">
        <v>45436</v>
      </c>
      <c r="D22" s="105" t="s">
        <v>744</v>
      </c>
      <c r="E22" s="113"/>
      <c r="F22" s="51"/>
      <c r="G22" s="106" t="s">
        <v>661</v>
      </c>
      <c r="H22" s="107" t="s">
        <v>662</v>
      </c>
      <c r="I22" s="108" t="s">
        <v>745</v>
      </c>
      <c r="J22" s="62" t="s">
        <v>746</v>
      </c>
      <c r="K22" s="107">
        <v>1822391</v>
      </c>
      <c r="L22" s="22" t="s">
        <v>747</v>
      </c>
      <c r="M22" s="51" t="s">
        <v>748</v>
      </c>
      <c r="N22" s="52">
        <v>26374</v>
      </c>
      <c r="O22" s="47">
        <f>2024-1972</f>
        <v>52</v>
      </c>
      <c r="P22" s="107" t="s">
        <v>43</v>
      </c>
      <c r="Q22" s="51" t="s">
        <v>44</v>
      </c>
      <c r="R22" s="51" t="s">
        <v>749</v>
      </c>
      <c r="S22" s="47" t="s">
        <v>750</v>
      </c>
      <c r="T22" s="48" t="s">
        <v>210</v>
      </c>
      <c r="U22" s="48" t="s">
        <v>658</v>
      </c>
      <c r="V22" s="48" t="s">
        <v>751</v>
      </c>
      <c r="W22" s="51"/>
      <c r="X22" s="51"/>
    </row>
    <row r="23" spans="1:24" s="55" customFormat="1" ht="21" customHeight="1">
      <c r="A23" s="104">
        <v>16</v>
      </c>
      <c r="B23" s="56">
        <v>45289</v>
      </c>
      <c r="C23" s="23">
        <v>45436</v>
      </c>
      <c r="D23" s="105" t="s">
        <v>752</v>
      </c>
      <c r="E23" s="115"/>
      <c r="F23" s="54"/>
      <c r="G23" s="106"/>
      <c r="H23" s="107" t="s">
        <v>41</v>
      </c>
      <c r="I23" s="108" t="s">
        <v>169</v>
      </c>
      <c r="J23" s="62" t="s">
        <v>436</v>
      </c>
      <c r="K23" s="107" t="s">
        <v>753</v>
      </c>
      <c r="L23" s="22" t="s">
        <v>754</v>
      </c>
      <c r="M23" s="51" t="s">
        <v>755</v>
      </c>
      <c r="N23" s="52">
        <v>28726</v>
      </c>
      <c r="O23" s="47">
        <f>2023-1978</f>
        <v>45</v>
      </c>
      <c r="P23" s="107" t="s">
        <v>54</v>
      </c>
      <c r="Q23" s="51" t="s">
        <v>55</v>
      </c>
      <c r="R23" s="51" t="s">
        <v>366</v>
      </c>
      <c r="S23" s="47" t="s">
        <v>133</v>
      </c>
      <c r="T23" s="48" t="s">
        <v>709</v>
      </c>
      <c r="U23" s="48" t="s">
        <v>756</v>
      </c>
      <c r="V23" s="48" t="s">
        <v>757</v>
      </c>
      <c r="W23" s="51"/>
      <c r="X23" s="51"/>
    </row>
    <row r="24" spans="1:24" s="55" customFormat="1" ht="21" customHeight="1">
      <c r="A24" s="104">
        <v>17</v>
      </c>
      <c r="B24" s="52">
        <v>45233</v>
      </c>
      <c r="C24" s="23">
        <v>45436</v>
      </c>
      <c r="D24" s="105" t="s">
        <v>758</v>
      </c>
      <c r="E24" s="113"/>
      <c r="F24" s="51"/>
      <c r="G24" s="106"/>
      <c r="H24" s="107" t="s">
        <v>41</v>
      </c>
      <c r="I24" s="108" t="s">
        <v>180</v>
      </c>
      <c r="J24" s="62" t="s">
        <v>181</v>
      </c>
      <c r="K24" s="107" t="s">
        <v>759</v>
      </c>
      <c r="L24" s="22" t="s">
        <v>760</v>
      </c>
      <c r="M24" s="51" t="s">
        <v>761</v>
      </c>
      <c r="N24" s="52">
        <v>29227</v>
      </c>
      <c r="O24" s="47">
        <f>2024-1980</f>
        <v>44</v>
      </c>
      <c r="P24" s="107" t="s">
        <v>54</v>
      </c>
      <c r="Q24" s="51" t="s">
        <v>55</v>
      </c>
      <c r="R24" s="51" t="s">
        <v>762</v>
      </c>
      <c r="S24" s="47" t="s">
        <v>717</v>
      </c>
      <c r="T24" s="48" t="s">
        <v>210</v>
      </c>
      <c r="U24" s="48" t="s">
        <v>100</v>
      </c>
      <c r="V24" s="48" t="s">
        <v>763</v>
      </c>
      <c r="W24" s="51"/>
      <c r="X24" s="51"/>
    </row>
    <row r="25" spans="1:24" s="46" customFormat="1" ht="18.75" customHeight="1">
      <c r="A25" s="104">
        <v>18</v>
      </c>
      <c r="B25" s="52">
        <v>45385</v>
      </c>
      <c r="C25" s="23">
        <v>45436</v>
      </c>
      <c r="D25" s="105" t="s">
        <v>764</v>
      </c>
      <c r="E25" s="113"/>
      <c r="F25" s="51"/>
      <c r="G25" s="106"/>
      <c r="H25" s="117" t="s">
        <v>41</v>
      </c>
      <c r="I25" s="108" t="s">
        <v>765</v>
      </c>
      <c r="J25" s="62" t="s">
        <v>766</v>
      </c>
      <c r="K25" s="107" t="s">
        <v>767</v>
      </c>
      <c r="L25" s="22" t="s">
        <v>768</v>
      </c>
      <c r="M25" s="51" t="s">
        <v>769</v>
      </c>
      <c r="N25" s="52">
        <v>26822</v>
      </c>
      <c r="O25" s="47">
        <f>2023-1973</f>
        <v>50</v>
      </c>
      <c r="P25" s="107" t="s">
        <v>54</v>
      </c>
      <c r="Q25" s="51" t="s">
        <v>55</v>
      </c>
      <c r="R25" s="51" t="s">
        <v>770</v>
      </c>
      <c r="S25" s="47" t="s">
        <v>750</v>
      </c>
      <c r="T25" s="48" t="s">
        <v>210</v>
      </c>
      <c r="U25" s="48" t="s">
        <v>658</v>
      </c>
      <c r="V25" s="48" t="s">
        <v>737</v>
      </c>
      <c r="W25" s="21"/>
      <c r="X25" s="21"/>
    </row>
    <row r="26" spans="1:24" s="46" customFormat="1" ht="18.75" customHeight="1">
      <c r="A26" s="104">
        <v>19</v>
      </c>
      <c r="B26" s="56">
        <v>45103</v>
      </c>
      <c r="C26" s="23">
        <v>45436</v>
      </c>
      <c r="D26" s="105" t="s">
        <v>771</v>
      </c>
      <c r="E26" s="115"/>
      <c r="F26" s="54"/>
      <c r="G26" s="106"/>
      <c r="H26" s="107" t="s">
        <v>662</v>
      </c>
      <c r="I26" s="108" t="s">
        <v>381</v>
      </c>
      <c r="J26" s="62" t="s">
        <v>92</v>
      </c>
      <c r="K26" s="107" t="s">
        <v>772</v>
      </c>
      <c r="L26" s="22" t="s">
        <v>773</v>
      </c>
      <c r="M26" s="51" t="s">
        <v>774</v>
      </c>
      <c r="N26" s="52">
        <v>23502</v>
      </c>
      <c r="O26" s="47">
        <f>2024-1964</f>
        <v>60</v>
      </c>
      <c r="P26" s="107" t="s">
        <v>43</v>
      </c>
      <c r="Q26" s="51" t="s">
        <v>44</v>
      </c>
      <c r="R26" s="51" t="s">
        <v>687</v>
      </c>
      <c r="S26" s="47" t="s">
        <v>732</v>
      </c>
      <c r="T26" s="48" t="s">
        <v>210</v>
      </c>
      <c r="U26" s="48" t="s">
        <v>658</v>
      </c>
      <c r="V26" s="48" t="s">
        <v>275</v>
      </c>
      <c r="W26" s="51"/>
      <c r="X26" s="51"/>
    </row>
    <row r="27" spans="1:24" s="55" customFormat="1" ht="22.5" customHeight="1">
      <c r="A27" s="104">
        <v>20</v>
      </c>
      <c r="B27" s="56">
        <v>45239</v>
      </c>
      <c r="C27" s="23">
        <v>45436</v>
      </c>
      <c r="D27" s="118" t="s">
        <v>775</v>
      </c>
      <c r="E27" s="115"/>
      <c r="F27" s="54"/>
      <c r="G27" s="106"/>
      <c r="H27" s="110" t="s">
        <v>41</v>
      </c>
      <c r="I27" s="119" t="s">
        <v>251</v>
      </c>
      <c r="J27" s="62" t="s">
        <v>252</v>
      </c>
      <c r="K27" s="107" t="s">
        <v>776</v>
      </c>
      <c r="L27" s="22"/>
      <c r="M27" s="51" t="s">
        <v>777</v>
      </c>
      <c r="N27" s="52">
        <v>16375</v>
      </c>
      <c r="O27" s="47">
        <f>2023-1944</f>
        <v>79</v>
      </c>
      <c r="P27" s="107" t="s">
        <v>54</v>
      </c>
      <c r="Q27" s="51" t="s">
        <v>55</v>
      </c>
      <c r="R27" s="51" t="s">
        <v>778</v>
      </c>
      <c r="S27" s="47" t="s">
        <v>108</v>
      </c>
      <c r="T27" s="48" t="s">
        <v>581</v>
      </c>
      <c r="U27" s="48" t="s">
        <v>779</v>
      </c>
      <c r="V27" s="48"/>
      <c r="W27" s="51"/>
      <c r="X27" s="51"/>
    </row>
    <row r="28" spans="1:24" s="55" customFormat="1" ht="18.75">
      <c r="A28" s="104">
        <v>21</v>
      </c>
      <c r="B28" s="23">
        <v>45077</v>
      </c>
      <c r="C28" s="23">
        <v>45436</v>
      </c>
      <c r="D28" s="105" t="s">
        <v>780</v>
      </c>
      <c r="E28" s="68"/>
      <c r="F28" s="21"/>
      <c r="G28" s="106" t="s">
        <v>661</v>
      </c>
      <c r="H28" s="107" t="s">
        <v>662</v>
      </c>
      <c r="I28" s="108" t="s">
        <v>180</v>
      </c>
      <c r="J28" s="62" t="s">
        <v>181</v>
      </c>
      <c r="K28" s="107" t="s">
        <v>776</v>
      </c>
      <c r="L28" s="22" t="s">
        <v>740</v>
      </c>
      <c r="M28" s="51" t="s">
        <v>781</v>
      </c>
      <c r="N28" s="52">
        <v>27368</v>
      </c>
      <c r="O28" s="47">
        <f>2023-1974</f>
        <v>49</v>
      </c>
      <c r="P28" s="107" t="s">
        <v>54</v>
      </c>
      <c r="Q28" s="51" t="s">
        <v>97</v>
      </c>
      <c r="R28" s="51" t="s">
        <v>377</v>
      </c>
      <c r="S28" s="47" t="s">
        <v>725</v>
      </c>
      <c r="T28" s="48" t="s">
        <v>491</v>
      </c>
      <c r="U28" s="48" t="s">
        <v>491</v>
      </c>
      <c r="V28" s="48" t="s">
        <v>782</v>
      </c>
      <c r="W28" s="51"/>
      <c r="X28" s="51"/>
    </row>
    <row r="29" spans="1:24" ht="18.75" customHeight="1">
      <c r="A29" s="104">
        <v>22</v>
      </c>
      <c r="B29" s="23">
        <v>45376</v>
      </c>
      <c r="C29" s="23">
        <v>45436</v>
      </c>
      <c r="D29" s="105" t="s">
        <v>783</v>
      </c>
      <c r="E29" s="68"/>
      <c r="F29" s="21"/>
      <c r="G29" s="106"/>
      <c r="H29" s="114" t="s">
        <v>41</v>
      </c>
      <c r="I29" s="108" t="s">
        <v>169</v>
      </c>
      <c r="J29" s="62" t="s">
        <v>436</v>
      </c>
      <c r="K29" s="107" t="s">
        <v>784</v>
      </c>
      <c r="L29" s="22" t="s">
        <v>785</v>
      </c>
      <c r="M29" s="51" t="s">
        <v>786</v>
      </c>
      <c r="N29" s="52">
        <v>17162</v>
      </c>
      <c r="O29" s="47">
        <f>2023-1946</f>
        <v>77</v>
      </c>
      <c r="P29" s="107" t="s">
        <v>54</v>
      </c>
      <c r="Q29" s="51" t="s">
        <v>55</v>
      </c>
      <c r="R29" s="51" t="s">
        <v>787</v>
      </c>
      <c r="S29" s="47" t="s">
        <v>321</v>
      </c>
      <c r="T29" s="48" t="s">
        <v>45</v>
      </c>
      <c r="U29" s="48" t="s">
        <v>45</v>
      </c>
      <c r="V29" s="48" t="s">
        <v>788</v>
      </c>
      <c r="W29" s="51"/>
      <c r="X29" s="51"/>
    </row>
    <row r="30" spans="1:24" ht="37.5">
      <c r="A30" s="104">
        <v>23</v>
      </c>
      <c r="B30" s="23">
        <v>45287</v>
      </c>
      <c r="C30" s="23">
        <v>45436</v>
      </c>
      <c r="D30" s="105" t="s">
        <v>789</v>
      </c>
      <c r="E30" s="68"/>
      <c r="F30" s="21"/>
      <c r="G30" s="106"/>
      <c r="H30" s="107" t="s">
        <v>41</v>
      </c>
      <c r="I30" s="108" t="s">
        <v>381</v>
      </c>
      <c r="J30" s="62" t="s">
        <v>92</v>
      </c>
      <c r="K30" s="107" t="s">
        <v>790</v>
      </c>
      <c r="L30" s="22" t="s">
        <v>791</v>
      </c>
      <c r="M30" s="51" t="s">
        <v>792</v>
      </c>
      <c r="N30" s="52">
        <v>31599</v>
      </c>
      <c r="O30" s="47">
        <f>2023-1986</f>
        <v>37</v>
      </c>
      <c r="P30" s="107" t="s">
        <v>43</v>
      </c>
      <c r="Q30" s="51" t="s">
        <v>44</v>
      </c>
      <c r="R30" s="51" t="s">
        <v>793</v>
      </c>
      <c r="S30" s="47" t="s">
        <v>70</v>
      </c>
      <c r="T30" s="48" t="s">
        <v>581</v>
      </c>
      <c r="U30" s="48" t="s">
        <v>794</v>
      </c>
      <c r="V30" s="48" t="s">
        <v>795</v>
      </c>
      <c r="W30" s="51"/>
      <c r="X30" s="51"/>
    </row>
    <row r="31" spans="1:24" ht="18.75">
      <c r="A31" s="104">
        <v>24</v>
      </c>
      <c r="B31" s="23">
        <v>45295</v>
      </c>
      <c r="C31" s="23">
        <v>45436</v>
      </c>
      <c r="D31" s="109" t="s">
        <v>796</v>
      </c>
      <c r="E31" s="68"/>
      <c r="F31" s="21"/>
      <c r="G31" s="106"/>
      <c r="H31" s="110" t="s">
        <v>41</v>
      </c>
      <c r="I31" s="108" t="s">
        <v>251</v>
      </c>
      <c r="J31" s="62" t="s">
        <v>252</v>
      </c>
      <c r="K31" s="107" t="s">
        <v>797</v>
      </c>
      <c r="L31" s="22" t="s">
        <v>798</v>
      </c>
      <c r="M31" s="51" t="s">
        <v>799</v>
      </c>
      <c r="N31" s="52">
        <v>31425</v>
      </c>
      <c r="O31" s="47">
        <f>2023-1986</f>
        <v>37</v>
      </c>
      <c r="P31" s="107" t="s">
        <v>54</v>
      </c>
      <c r="Q31" s="51" t="s">
        <v>55</v>
      </c>
      <c r="R31" s="51" t="s">
        <v>398</v>
      </c>
      <c r="S31" s="47" t="s">
        <v>725</v>
      </c>
      <c r="T31" s="48" t="s">
        <v>210</v>
      </c>
      <c r="U31" s="48" t="s">
        <v>658</v>
      </c>
      <c r="V31" s="48" t="s">
        <v>737</v>
      </c>
      <c r="W31" s="51"/>
      <c r="X31" s="51"/>
    </row>
    <row r="32" spans="1:24" ht="37.5">
      <c r="A32" s="104">
        <v>25</v>
      </c>
      <c r="B32" s="23">
        <v>45225</v>
      </c>
      <c r="C32" s="23">
        <v>45436</v>
      </c>
      <c r="D32" s="109" t="s">
        <v>800</v>
      </c>
      <c r="E32" s="68"/>
      <c r="F32" s="21"/>
      <c r="G32" s="106"/>
      <c r="H32" s="110" t="s">
        <v>41</v>
      </c>
      <c r="I32" s="110" t="s">
        <v>801</v>
      </c>
      <c r="J32" s="62" t="s">
        <v>801</v>
      </c>
      <c r="K32" s="119">
        <v>208556129</v>
      </c>
      <c r="L32" s="22" t="s">
        <v>802</v>
      </c>
      <c r="M32" s="51" t="s">
        <v>803</v>
      </c>
      <c r="N32" s="52">
        <v>24297</v>
      </c>
      <c r="O32" s="47">
        <f>2023-1966</f>
        <v>57</v>
      </c>
      <c r="P32" s="119" t="s">
        <v>54</v>
      </c>
      <c r="Q32" s="51" t="s">
        <v>55</v>
      </c>
      <c r="R32" s="51" t="s">
        <v>804</v>
      </c>
      <c r="S32" s="47" t="s">
        <v>99</v>
      </c>
      <c r="T32" s="48" t="s">
        <v>564</v>
      </c>
      <c r="U32" s="48" t="s">
        <v>565</v>
      </c>
      <c r="V32" s="48" t="s">
        <v>805</v>
      </c>
      <c r="W32" s="51"/>
      <c r="X32" s="51"/>
    </row>
    <row r="33" spans="1:24" ht="18.75">
      <c r="A33" s="104">
        <v>26</v>
      </c>
      <c r="B33" s="23">
        <v>45321</v>
      </c>
      <c r="C33" s="23">
        <v>45436</v>
      </c>
      <c r="D33" s="112" t="s">
        <v>806</v>
      </c>
      <c r="E33" s="68"/>
      <c r="F33" s="21"/>
      <c r="G33" s="106"/>
      <c r="H33" s="110" t="s">
        <v>41</v>
      </c>
      <c r="I33" s="108" t="s">
        <v>807</v>
      </c>
      <c r="J33" s="62" t="s">
        <v>807</v>
      </c>
      <c r="K33" s="107" t="s">
        <v>808</v>
      </c>
      <c r="L33" s="22" t="s">
        <v>809</v>
      </c>
      <c r="M33" s="51" t="s">
        <v>810</v>
      </c>
      <c r="N33" s="52">
        <v>18759</v>
      </c>
      <c r="O33" s="47">
        <f>2023-1951</f>
        <v>72</v>
      </c>
      <c r="P33" s="107" t="s">
        <v>43</v>
      </c>
      <c r="Q33" s="51" t="s">
        <v>44</v>
      </c>
      <c r="R33" s="51" t="s">
        <v>366</v>
      </c>
      <c r="S33" s="47" t="s">
        <v>717</v>
      </c>
      <c r="T33" s="48" t="s">
        <v>581</v>
      </c>
      <c r="U33" s="48" t="s">
        <v>581</v>
      </c>
      <c r="V33" s="48" t="s">
        <v>811</v>
      </c>
      <c r="W33" s="51"/>
      <c r="X33" s="51"/>
    </row>
    <row r="34" spans="1:24" ht="37.5">
      <c r="A34" s="104">
        <v>27</v>
      </c>
      <c r="B34" s="23">
        <v>45106</v>
      </c>
      <c r="C34" s="23">
        <v>45436</v>
      </c>
      <c r="D34" s="105" t="s">
        <v>812</v>
      </c>
      <c r="E34" s="68"/>
      <c r="F34" s="21"/>
      <c r="G34" s="106"/>
      <c r="H34" s="107" t="s">
        <v>662</v>
      </c>
      <c r="I34" s="108" t="s">
        <v>381</v>
      </c>
      <c r="J34" s="62" t="s">
        <v>92</v>
      </c>
      <c r="K34" s="107" t="s">
        <v>813</v>
      </c>
      <c r="L34" s="22" t="s">
        <v>814</v>
      </c>
      <c r="M34" s="51" t="s">
        <v>815</v>
      </c>
      <c r="N34" s="52">
        <v>24976</v>
      </c>
      <c r="O34" s="47">
        <f>2023-1968</f>
        <v>55</v>
      </c>
      <c r="P34" s="107" t="s">
        <v>54</v>
      </c>
      <c r="Q34" s="51" t="s">
        <v>97</v>
      </c>
      <c r="R34" s="48" t="s">
        <v>816</v>
      </c>
      <c r="S34" s="47" t="s">
        <v>70</v>
      </c>
      <c r="T34" s="48" t="s">
        <v>709</v>
      </c>
      <c r="U34" s="48" t="s">
        <v>817</v>
      </c>
      <c r="V34" s="48" t="s">
        <v>818</v>
      </c>
      <c r="W34" s="51"/>
      <c r="X34" s="51"/>
    </row>
    <row r="35" spans="1:24" ht="18.75">
      <c r="A35" s="104">
        <v>28</v>
      </c>
      <c r="B35" s="23">
        <v>45295</v>
      </c>
      <c r="C35" s="23">
        <v>45436</v>
      </c>
      <c r="D35" s="109" t="s">
        <v>819</v>
      </c>
      <c r="E35" s="68"/>
      <c r="F35" s="21"/>
      <c r="G35" s="106"/>
      <c r="H35" s="110" t="s">
        <v>41</v>
      </c>
      <c r="I35" s="108" t="s">
        <v>42</v>
      </c>
      <c r="J35" s="62" t="s">
        <v>216</v>
      </c>
      <c r="K35" s="107">
        <v>174785071</v>
      </c>
      <c r="L35" s="22" t="s">
        <v>820</v>
      </c>
      <c r="M35" s="51" t="s">
        <v>821</v>
      </c>
      <c r="N35" s="52">
        <v>31897</v>
      </c>
      <c r="O35" s="47">
        <f>2023-1987</f>
        <v>36</v>
      </c>
      <c r="P35" s="107" t="s">
        <v>54</v>
      </c>
      <c r="Q35" s="51" t="s">
        <v>55</v>
      </c>
      <c r="R35" s="51" t="s">
        <v>687</v>
      </c>
      <c r="S35" s="47" t="s">
        <v>717</v>
      </c>
      <c r="T35" s="48" t="s">
        <v>210</v>
      </c>
      <c r="U35" s="48" t="s">
        <v>658</v>
      </c>
      <c r="V35" s="48" t="s">
        <v>371</v>
      </c>
      <c r="W35" s="51"/>
      <c r="X35" s="51"/>
    </row>
    <row r="36" spans="1:24" ht="37.5">
      <c r="A36" s="104">
        <v>29</v>
      </c>
      <c r="B36" s="23">
        <v>45093</v>
      </c>
      <c r="C36" s="23">
        <v>45436</v>
      </c>
      <c r="D36" s="105" t="s">
        <v>822</v>
      </c>
      <c r="E36" s="68"/>
      <c r="F36" s="21"/>
      <c r="G36" s="106" t="s">
        <v>661</v>
      </c>
      <c r="H36" s="107" t="s">
        <v>662</v>
      </c>
      <c r="I36" s="108" t="s">
        <v>169</v>
      </c>
      <c r="J36" s="62" t="s">
        <v>436</v>
      </c>
      <c r="K36" s="107" t="s">
        <v>823</v>
      </c>
      <c r="L36" s="22" t="s">
        <v>824</v>
      </c>
      <c r="M36" s="51" t="s">
        <v>825</v>
      </c>
      <c r="N36" s="52">
        <v>29383</v>
      </c>
      <c r="O36" s="47">
        <f>2024-1980</f>
        <v>44</v>
      </c>
      <c r="P36" s="107" t="s">
        <v>43</v>
      </c>
      <c r="Q36" s="51" t="s">
        <v>666</v>
      </c>
      <c r="R36" s="51" t="s">
        <v>826</v>
      </c>
      <c r="S36" s="47" t="s">
        <v>750</v>
      </c>
      <c r="T36" s="48" t="s">
        <v>71</v>
      </c>
      <c r="U36" s="48" t="s">
        <v>827</v>
      </c>
      <c r="V36" s="48" t="s">
        <v>828</v>
      </c>
      <c r="W36" s="51"/>
      <c r="X36" s="51"/>
    </row>
    <row r="37" spans="1:24" ht="37.5">
      <c r="A37" s="104">
        <v>30</v>
      </c>
      <c r="B37" s="23">
        <v>45272</v>
      </c>
      <c r="C37" s="23">
        <v>45436</v>
      </c>
      <c r="D37" s="109" t="s">
        <v>829</v>
      </c>
      <c r="E37" s="68"/>
      <c r="F37" s="21"/>
      <c r="G37" s="106"/>
      <c r="H37" s="110" t="s">
        <v>41</v>
      </c>
      <c r="I37" s="108" t="s">
        <v>42</v>
      </c>
      <c r="J37" s="62" t="s">
        <v>216</v>
      </c>
      <c r="K37" s="107">
        <v>172943697</v>
      </c>
      <c r="L37" s="22" t="s">
        <v>830</v>
      </c>
      <c r="M37" s="51" t="s">
        <v>831</v>
      </c>
      <c r="N37" s="52">
        <v>31488</v>
      </c>
      <c r="O37" s="47">
        <f>2023-1986</f>
        <v>37</v>
      </c>
      <c r="P37" s="107" t="s">
        <v>54</v>
      </c>
      <c r="Q37" s="51" t="s">
        <v>55</v>
      </c>
      <c r="R37" s="48" t="s">
        <v>832</v>
      </c>
      <c r="S37" s="47" t="s">
        <v>717</v>
      </c>
      <c r="T37" s="48" t="s">
        <v>833</v>
      </c>
      <c r="U37" s="48" t="s">
        <v>834</v>
      </c>
      <c r="V37" s="48" t="s">
        <v>835</v>
      </c>
      <c r="W37" s="51"/>
      <c r="X37" s="51"/>
    </row>
    <row r="38" spans="1:24" ht="37.5">
      <c r="A38" s="104">
        <v>31</v>
      </c>
      <c r="B38" s="23">
        <v>45280</v>
      </c>
      <c r="C38" s="23">
        <v>45436</v>
      </c>
      <c r="D38" s="109" t="s">
        <v>836</v>
      </c>
      <c r="E38" s="68"/>
      <c r="F38" s="21"/>
      <c r="G38" s="106"/>
      <c r="H38" s="110" t="s">
        <v>41</v>
      </c>
      <c r="I38" s="108" t="s">
        <v>837</v>
      </c>
      <c r="J38" s="62" t="s">
        <v>838</v>
      </c>
      <c r="K38" s="107" t="s">
        <v>839</v>
      </c>
      <c r="L38" s="22" t="s">
        <v>840</v>
      </c>
      <c r="M38" s="51" t="s">
        <v>841</v>
      </c>
      <c r="N38" s="52">
        <v>32213</v>
      </c>
      <c r="O38" s="47">
        <f>2023-1988</f>
        <v>35</v>
      </c>
      <c r="P38" s="107" t="s">
        <v>43</v>
      </c>
      <c r="Q38" s="51" t="s">
        <v>44</v>
      </c>
      <c r="R38" s="51" t="s">
        <v>842</v>
      </c>
      <c r="S38" s="47" t="s">
        <v>108</v>
      </c>
      <c r="T38" s="48" t="s">
        <v>71</v>
      </c>
      <c r="U38" s="48" t="s">
        <v>71</v>
      </c>
      <c r="V38" s="48" t="s">
        <v>843</v>
      </c>
      <c r="W38" s="51"/>
      <c r="X38" s="51"/>
    </row>
    <row r="39" spans="1:24" ht="18.75">
      <c r="A39" s="104">
        <v>32</v>
      </c>
      <c r="B39" s="23">
        <v>45302</v>
      </c>
      <c r="C39" s="23">
        <v>45436</v>
      </c>
      <c r="D39" s="112" t="s">
        <v>844</v>
      </c>
      <c r="E39" s="68"/>
      <c r="F39" s="21"/>
      <c r="G39" s="106"/>
      <c r="H39" s="110" t="s">
        <v>41</v>
      </c>
      <c r="I39" s="108" t="s">
        <v>42</v>
      </c>
      <c r="J39" s="62" t="s">
        <v>216</v>
      </c>
      <c r="K39" s="107">
        <v>168154494</v>
      </c>
      <c r="L39" s="22" t="s">
        <v>845</v>
      </c>
      <c r="M39" s="51" t="s">
        <v>846</v>
      </c>
      <c r="N39" s="52">
        <v>32254</v>
      </c>
      <c r="O39" s="47">
        <f>2023-1988</f>
        <v>35</v>
      </c>
      <c r="P39" s="107" t="s">
        <v>43</v>
      </c>
      <c r="Q39" s="51" t="s">
        <v>44</v>
      </c>
      <c r="R39" s="51" t="s">
        <v>847</v>
      </c>
      <c r="S39" s="47" t="s">
        <v>717</v>
      </c>
      <c r="T39" s="48" t="s">
        <v>210</v>
      </c>
      <c r="U39" s="48" t="s">
        <v>658</v>
      </c>
      <c r="V39" s="48" t="s">
        <v>371</v>
      </c>
      <c r="W39" s="21"/>
      <c r="X39" s="21"/>
    </row>
    <row r="40" spans="1:24" ht="37.5">
      <c r="A40" s="104">
        <v>33</v>
      </c>
      <c r="B40" s="23">
        <v>45097</v>
      </c>
      <c r="C40" s="23">
        <v>45436</v>
      </c>
      <c r="D40" s="105" t="s">
        <v>848</v>
      </c>
      <c r="E40" s="68"/>
      <c r="F40" s="21"/>
      <c r="G40" s="106" t="s">
        <v>661</v>
      </c>
      <c r="H40" s="107" t="s">
        <v>662</v>
      </c>
      <c r="I40" s="108" t="s">
        <v>849</v>
      </c>
      <c r="J40" s="62" t="s">
        <v>850</v>
      </c>
      <c r="K40" s="107" t="s">
        <v>851</v>
      </c>
      <c r="L40" s="22"/>
      <c r="M40" s="51" t="s">
        <v>670</v>
      </c>
      <c r="N40" s="52">
        <v>25789</v>
      </c>
      <c r="O40" s="47">
        <f>2023-1970</f>
        <v>53</v>
      </c>
      <c r="P40" s="107" t="s">
        <v>43</v>
      </c>
      <c r="Q40" s="51" t="s">
        <v>44</v>
      </c>
      <c r="R40" s="51" t="s">
        <v>852</v>
      </c>
      <c r="S40" s="47" t="s">
        <v>120</v>
      </c>
      <c r="T40" s="48" t="s">
        <v>210</v>
      </c>
      <c r="U40" s="48" t="s">
        <v>658</v>
      </c>
      <c r="V40" s="48" t="s">
        <v>671</v>
      </c>
      <c r="W40" s="21"/>
      <c r="X40" s="21"/>
    </row>
    <row r="41" spans="1:24" ht="37.5">
      <c r="A41" s="104">
        <v>34</v>
      </c>
      <c r="B41" s="23">
        <v>45076</v>
      </c>
      <c r="C41" s="23">
        <v>45436</v>
      </c>
      <c r="D41" s="105" t="s">
        <v>853</v>
      </c>
      <c r="E41" s="68"/>
      <c r="F41" s="21"/>
      <c r="G41" s="106" t="s">
        <v>854</v>
      </c>
      <c r="H41" s="107" t="s">
        <v>662</v>
      </c>
      <c r="I41" s="108" t="s">
        <v>855</v>
      </c>
      <c r="J41" s="62" t="s">
        <v>216</v>
      </c>
      <c r="K41" s="107">
        <v>132761213</v>
      </c>
      <c r="L41" s="22" t="s">
        <v>856</v>
      </c>
      <c r="M41" s="51" t="s">
        <v>857</v>
      </c>
      <c r="N41" s="52">
        <v>24003</v>
      </c>
      <c r="O41" s="47">
        <f>2024-1965</f>
        <v>59</v>
      </c>
      <c r="P41" s="107" t="s">
        <v>43</v>
      </c>
      <c r="Q41" s="51" t="s">
        <v>44</v>
      </c>
      <c r="R41" s="51" t="s">
        <v>858</v>
      </c>
      <c r="S41" s="47" t="s">
        <v>57</v>
      </c>
      <c r="T41" s="48" t="s">
        <v>84</v>
      </c>
      <c r="U41" s="48" t="s">
        <v>658</v>
      </c>
      <c r="V41" s="48" t="s">
        <v>659</v>
      </c>
      <c r="W41" s="21"/>
      <c r="X41" s="21"/>
    </row>
    <row r="42" spans="1:24" ht="37.5">
      <c r="A42" s="104">
        <v>35</v>
      </c>
      <c r="B42" s="23">
        <v>45300</v>
      </c>
      <c r="C42" s="23">
        <v>45436</v>
      </c>
      <c r="D42" s="109" t="s">
        <v>859</v>
      </c>
      <c r="E42" s="68"/>
      <c r="F42" s="21"/>
      <c r="G42" s="106"/>
      <c r="H42" s="110" t="s">
        <v>41</v>
      </c>
      <c r="I42" s="108" t="s">
        <v>42</v>
      </c>
      <c r="J42" s="62" t="s">
        <v>216</v>
      </c>
      <c r="K42" s="107">
        <v>141509790</v>
      </c>
      <c r="L42" s="22" t="s">
        <v>860</v>
      </c>
      <c r="M42" s="51" t="s">
        <v>861</v>
      </c>
      <c r="N42" s="52">
        <v>31987</v>
      </c>
      <c r="O42" s="47">
        <f>2023-1987</f>
        <v>36</v>
      </c>
      <c r="P42" s="107" t="s">
        <v>43</v>
      </c>
      <c r="Q42" s="51" t="s">
        <v>44</v>
      </c>
      <c r="R42" s="51" t="s">
        <v>862</v>
      </c>
      <c r="S42" s="47" t="s">
        <v>863</v>
      </c>
      <c r="T42" s="48" t="s">
        <v>210</v>
      </c>
      <c r="U42" s="48" t="s">
        <v>157</v>
      </c>
      <c r="V42" s="48" t="s">
        <v>864</v>
      </c>
      <c r="W42" s="21"/>
      <c r="X42" s="21"/>
    </row>
    <row r="43" spans="1:24" ht="18.75">
      <c r="A43" s="104">
        <v>36</v>
      </c>
      <c r="B43" s="23">
        <v>45268</v>
      </c>
      <c r="C43" s="23">
        <v>45436</v>
      </c>
      <c r="D43" s="105" t="s">
        <v>865</v>
      </c>
      <c r="E43" s="68"/>
      <c r="F43" s="21"/>
      <c r="G43" s="106"/>
      <c r="H43" s="107" t="s">
        <v>41</v>
      </c>
      <c r="I43" s="108" t="s">
        <v>866</v>
      </c>
      <c r="J43" s="62" t="s">
        <v>867</v>
      </c>
      <c r="K43" s="107" t="s">
        <v>868</v>
      </c>
      <c r="L43" s="22" t="s">
        <v>869</v>
      </c>
      <c r="M43" s="51" t="s">
        <v>870</v>
      </c>
      <c r="N43" s="52">
        <v>22702</v>
      </c>
      <c r="O43" s="47">
        <f>2023-1962</f>
        <v>61</v>
      </c>
      <c r="P43" s="107" t="s">
        <v>43</v>
      </c>
      <c r="Q43" s="51" t="s">
        <v>44</v>
      </c>
      <c r="R43" s="51" t="s">
        <v>69</v>
      </c>
      <c r="S43" s="47" t="s">
        <v>871</v>
      </c>
      <c r="T43" s="48" t="s">
        <v>210</v>
      </c>
      <c r="U43" s="48" t="s">
        <v>658</v>
      </c>
      <c r="V43" s="48" t="s">
        <v>872</v>
      </c>
      <c r="W43" s="21"/>
      <c r="X43" s="21"/>
    </row>
    <row r="44" spans="1:24" ht="30">
      <c r="A44" s="104">
        <v>37</v>
      </c>
      <c r="B44" s="23">
        <v>44320</v>
      </c>
      <c r="C44" s="23">
        <v>45436</v>
      </c>
      <c r="D44" s="105" t="s">
        <v>873</v>
      </c>
      <c r="E44" s="68"/>
      <c r="F44" s="21"/>
      <c r="G44" s="106" t="s">
        <v>727</v>
      </c>
      <c r="H44" s="107" t="s">
        <v>874</v>
      </c>
      <c r="I44" s="108" t="s">
        <v>728</v>
      </c>
      <c r="J44" s="62" t="s">
        <v>728</v>
      </c>
      <c r="K44" s="107">
        <v>323910953</v>
      </c>
      <c r="L44" s="22" t="s">
        <v>729</v>
      </c>
      <c r="M44" s="51" t="s">
        <v>730</v>
      </c>
      <c r="N44" s="52">
        <v>38374</v>
      </c>
      <c r="O44" s="47">
        <f>2023-2005</f>
        <v>18</v>
      </c>
      <c r="P44" s="107" t="s">
        <v>43</v>
      </c>
      <c r="Q44" s="51" t="s">
        <v>666</v>
      </c>
      <c r="R44" s="51" t="s">
        <v>736</v>
      </c>
      <c r="S44" s="47" t="s">
        <v>732</v>
      </c>
      <c r="T44" s="48" t="s">
        <v>210</v>
      </c>
      <c r="U44" s="48" t="s">
        <v>658</v>
      </c>
      <c r="V44" s="48" t="s">
        <v>322</v>
      </c>
      <c r="W44" s="21"/>
      <c r="X44" s="21"/>
    </row>
    <row r="45" spans="1:24" ht="37.5">
      <c r="A45" s="104">
        <v>38</v>
      </c>
      <c r="B45" s="23">
        <v>45278</v>
      </c>
      <c r="C45" s="23">
        <v>45436</v>
      </c>
      <c r="D45" s="109" t="s">
        <v>875</v>
      </c>
      <c r="E45" s="68"/>
      <c r="F45" s="21"/>
      <c r="G45" s="106"/>
      <c r="H45" s="110" t="s">
        <v>41</v>
      </c>
      <c r="I45" s="108" t="s">
        <v>42</v>
      </c>
      <c r="J45" s="62" t="s">
        <v>216</v>
      </c>
      <c r="K45" s="107">
        <v>142160064</v>
      </c>
      <c r="L45" s="22" t="s">
        <v>876</v>
      </c>
      <c r="M45" s="51" t="s">
        <v>877</v>
      </c>
      <c r="N45" s="52">
        <v>36293</v>
      </c>
      <c r="O45" s="47">
        <f>2023-1999</f>
        <v>24</v>
      </c>
      <c r="P45" s="107" t="s">
        <v>43</v>
      </c>
      <c r="Q45" s="51" t="s">
        <v>44</v>
      </c>
      <c r="R45" s="51" t="s">
        <v>736</v>
      </c>
      <c r="S45" s="47" t="s">
        <v>108</v>
      </c>
      <c r="T45" s="48" t="s">
        <v>72</v>
      </c>
      <c r="U45" s="48" t="s">
        <v>827</v>
      </c>
      <c r="V45" s="48" t="s">
        <v>878</v>
      </c>
      <c r="W45" s="21"/>
      <c r="X45" s="21"/>
    </row>
    <row r="46" spans="1:24" ht="37.5">
      <c r="A46" s="104">
        <v>39</v>
      </c>
      <c r="B46" s="23">
        <v>45324</v>
      </c>
      <c r="C46" s="23">
        <v>45436</v>
      </c>
      <c r="D46" s="105" t="s">
        <v>879</v>
      </c>
      <c r="E46" s="68"/>
      <c r="F46" s="21"/>
      <c r="G46" s="106"/>
      <c r="H46" s="114" t="s">
        <v>41</v>
      </c>
      <c r="I46" s="108" t="s">
        <v>880</v>
      </c>
      <c r="J46" s="62" t="s">
        <v>881</v>
      </c>
      <c r="K46" s="107">
        <v>296950254</v>
      </c>
      <c r="L46" s="22" t="s">
        <v>882</v>
      </c>
      <c r="M46" s="51" t="s">
        <v>883</v>
      </c>
      <c r="N46" s="52">
        <v>38714</v>
      </c>
      <c r="O46" s="47">
        <f>2024-2005</f>
        <v>19</v>
      </c>
      <c r="P46" s="107" t="s">
        <v>43</v>
      </c>
      <c r="Q46" s="51" t="s">
        <v>44</v>
      </c>
      <c r="R46" s="51" t="s">
        <v>382</v>
      </c>
      <c r="S46" s="47" t="s">
        <v>884</v>
      </c>
      <c r="T46" s="48" t="s">
        <v>210</v>
      </c>
      <c r="U46" s="48" t="s">
        <v>157</v>
      </c>
      <c r="V46" s="48" t="s">
        <v>885</v>
      </c>
      <c r="W46" s="21"/>
      <c r="X46" s="21"/>
    </row>
    <row r="47" spans="1:24" ht="37.5">
      <c r="A47" s="104">
        <v>40</v>
      </c>
      <c r="B47" s="23">
        <v>45301</v>
      </c>
      <c r="C47" s="23">
        <v>45436</v>
      </c>
      <c r="D47" s="109" t="s">
        <v>886</v>
      </c>
      <c r="E47" s="68"/>
      <c r="F47" s="21"/>
      <c r="G47" s="106"/>
      <c r="H47" s="110" t="s">
        <v>41</v>
      </c>
      <c r="I47" s="108" t="s">
        <v>78</v>
      </c>
      <c r="J47" s="62" t="s">
        <v>887</v>
      </c>
      <c r="K47" s="107" t="s">
        <v>888</v>
      </c>
      <c r="L47" s="22" t="s">
        <v>889</v>
      </c>
      <c r="M47" s="51" t="s">
        <v>890</v>
      </c>
      <c r="N47" s="52">
        <v>36319</v>
      </c>
      <c r="O47" s="47">
        <f>2023-1999</f>
        <v>24</v>
      </c>
      <c r="P47" s="107" t="s">
        <v>54</v>
      </c>
      <c r="Q47" s="51" t="s">
        <v>55</v>
      </c>
      <c r="R47" s="51" t="s">
        <v>891</v>
      </c>
      <c r="S47" s="47" t="s">
        <v>108</v>
      </c>
      <c r="T47" s="48" t="s">
        <v>210</v>
      </c>
      <c r="U47" s="48" t="s">
        <v>157</v>
      </c>
      <c r="V47" s="48" t="s">
        <v>892</v>
      </c>
      <c r="W47" s="21"/>
      <c r="X47" s="21"/>
    </row>
    <row r="48" spans="1:24" ht="18.75">
      <c r="A48" s="104">
        <v>41</v>
      </c>
      <c r="B48" s="23">
        <v>45363</v>
      </c>
      <c r="C48" s="23">
        <v>45436</v>
      </c>
      <c r="D48" s="105" t="s">
        <v>893</v>
      </c>
      <c r="E48" s="68"/>
      <c r="F48" s="21"/>
      <c r="G48" s="106"/>
      <c r="H48" s="117" t="s">
        <v>41</v>
      </c>
      <c r="I48" s="108" t="s">
        <v>381</v>
      </c>
      <c r="J48" s="62" t="s">
        <v>92</v>
      </c>
      <c r="K48" s="107" t="s">
        <v>894</v>
      </c>
      <c r="L48" s="22" t="s">
        <v>895</v>
      </c>
      <c r="M48" s="51" t="s">
        <v>896</v>
      </c>
      <c r="N48" s="52">
        <v>23013</v>
      </c>
      <c r="O48" s="47">
        <f>2024-1963</f>
        <v>61</v>
      </c>
      <c r="P48" s="107" t="s">
        <v>43</v>
      </c>
      <c r="Q48" s="51" t="s">
        <v>44</v>
      </c>
      <c r="R48" s="51" t="s">
        <v>897</v>
      </c>
      <c r="S48" s="47" t="s">
        <v>717</v>
      </c>
      <c r="T48" s="48" t="s">
        <v>210</v>
      </c>
      <c r="U48" s="48" t="s">
        <v>658</v>
      </c>
      <c r="V48" s="48" t="s">
        <v>569</v>
      </c>
      <c r="W48" s="21"/>
      <c r="X48" s="21"/>
    </row>
    <row r="49" spans="1:24" ht="18.75">
      <c r="A49" s="104">
        <v>42</v>
      </c>
      <c r="B49" s="23">
        <v>44949</v>
      </c>
      <c r="C49" s="23">
        <v>45436</v>
      </c>
      <c r="D49" s="105" t="s">
        <v>898</v>
      </c>
      <c r="E49" s="68"/>
      <c r="F49" s="21"/>
      <c r="G49" s="106" t="s">
        <v>854</v>
      </c>
      <c r="H49" s="107" t="s">
        <v>662</v>
      </c>
      <c r="I49" s="108" t="s">
        <v>251</v>
      </c>
      <c r="J49" s="62" t="s">
        <v>252</v>
      </c>
      <c r="K49" s="107" t="s">
        <v>899</v>
      </c>
      <c r="L49" s="22" t="s">
        <v>900</v>
      </c>
      <c r="M49" s="51" t="s">
        <v>901</v>
      </c>
      <c r="N49" s="52">
        <v>27352</v>
      </c>
      <c r="O49" s="47">
        <f>2023-1974</f>
        <v>49</v>
      </c>
      <c r="P49" s="107" t="s">
        <v>54</v>
      </c>
      <c r="Q49" s="51" t="s">
        <v>97</v>
      </c>
      <c r="R49" s="51" t="s">
        <v>377</v>
      </c>
      <c r="S49" s="47" t="s">
        <v>863</v>
      </c>
      <c r="T49" s="48" t="s">
        <v>45</v>
      </c>
      <c r="U49" s="48" t="s">
        <v>902</v>
      </c>
      <c r="V49" s="48" t="s">
        <v>903</v>
      </c>
      <c r="W49" s="21"/>
      <c r="X49" s="21"/>
    </row>
    <row r="50" spans="1:24" ht="37.5">
      <c r="A50" s="104">
        <v>43</v>
      </c>
      <c r="B50" s="23">
        <v>45159</v>
      </c>
      <c r="C50" s="23">
        <v>45436</v>
      </c>
      <c r="D50" s="105" t="s">
        <v>904</v>
      </c>
      <c r="E50" s="68"/>
      <c r="F50" s="21"/>
      <c r="G50" s="106"/>
      <c r="H50" s="107" t="s">
        <v>41</v>
      </c>
      <c r="I50" s="108" t="s">
        <v>42</v>
      </c>
      <c r="J50" s="62" t="s">
        <v>216</v>
      </c>
      <c r="K50" s="107">
        <v>168712434</v>
      </c>
      <c r="L50" s="22" t="s">
        <v>905</v>
      </c>
      <c r="M50" s="51" t="s">
        <v>906</v>
      </c>
      <c r="N50" s="52">
        <v>27127</v>
      </c>
      <c r="O50" s="47">
        <f>2023-1974</f>
        <v>49</v>
      </c>
      <c r="P50" s="107" t="s">
        <v>54</v>
      </c>
      <c r="Q50" s="51" t="s">
        <v>55</v>
      </c>
      <c r="R50" s="48" t="s">
        <v>907</v>
      </c>
      <c r="S50" s="47" t="s">
        <v>688</v>
      </c>
      <c r="T50" s="48" t="s">
        <v>84</v>
      </c>
      <c r="U50" s="48" t="s">
        <v>210</v>
      </c>
      <c r="V50" s="48" t="s">
        <v>383</v>
      </c>
      <c r="W50" s="21"/>
      <c r="X50" s="21"/>
    </row>
    <row r="51" spans="1:24" ht="37.5">
      <c r="A51" s="104">
        <v>44</v>
      </c>
      <c r="B51" s="23">
        <v>45365</v>
      </c>
      <c r="C51" s="23">
        <v>45436</v>
      </c>
      <c r="D51" s="105" t="s">
        <v>908</v>
      </c>
      <c r="E51" s="68"/>
      <c r="F51" s="21"/>
      <c r="G51" s="106"/>
      <c r="H51" s="114" t="s">
        <v>41</v>
      </c>
      <c r="I51" s="108" t="s">
        <v>203</v>
      </c>
      <c r="J51" s="62" t="s">
        <v>909</v>
      </c>
      <c r="K51" s="107" t="s">
        <v>910</v>
      </c>
      <c r="L51" s="22" t="s">
        <v>911</v>
      </c>
      <c r="M51" s="51" t="s">
        <v>912</v>
      </c>
      <c r="N51" s="52">
        <v>33569</v>
      </c>
      <c r="O51" s="47">
        <v>32</v>
      </c>
      <c r="P51" s="107" t="s">
        <v>54</v>
      </c>
      <c r="Q51" s="51" t="s">
        <v>55</v>
      </c>
      <c r="R51" s="51" t="s">
        <v>736</v>
      </c>
      <c r="S51" s="116">
        <v>43368</v>
      </c>
      <c r="T51" s="48" t="s">
        <v>210</v>
      </c>
      <c r="U51" s="48" t="s">
        <v>85</v>
      </c>
      <c r="V51" s="48" t="s">
        <v>913</v>
      </c>
      <c r="W51" s="21"/>
      <c r="X51" s="21"/>
    </row>
    <row r="52" spans="1:24" ht="18.75">
      <c r="A52" s="104">
        <v>45</v>
      </c>
      <c r="B52" s="23">
        <v>43633</v>
      </c>
      <c r="C52" s="23">
        <v>45436</v>
      </c>
      <c r="D52" s="105" t="s">
        <v>914</v>
      </c>
      <c r="E52" s="68"/>
      <c r="F52" s="21"/>
      <c r="G52" s="106" t="s">
        <v>915</v>
      </c>
      <c r="H52" s="107" t="s">
        <v>662</v>
      </c>
      <c r="I52" s="108" t="s">
        <v>126</v>
      </c>
      <c r="J52" s="62" t="s">
        <v>412</v>
      </c>
      <c r="K52" s="107">
        <v>725791936</v>
      </c>
      <c r="L52" s="22" t="s">
        <v>916</v>
      </c>
      <c r="M52" s="51" t="s">
        <v>917</v>
      </c>
      <c r="N52" s="52">
        <v>23170</v>
      </c>
      <c r="O52" s="47">
        <f>2023-1963</f>
        <v>60</v>
      </c>
      <c r="P52" s="107" t="s">
        <v>43</v>
      </c>
      <c r="Q52" s="51"/>
      <c r="R52" s="51" t="s">
        <v>918</v>
      </c>
      <c r="S52" s="116" t="s">
        <v>701</v>
      </c>
      <c r="T52" s="48" t="s">
        <v>210</v>
      </c>
      <c r="U52" s="48" t="s">
        <v>658</v>
      </c>
      <c r="V52" s="48" t="s">
        <v>919</v>
      </c>
      <c r="W52" s="21"/>
      <c r="X52" s="21"/>
    </row>
    <row r="53" spans="1:24" ht="18.75">
      <c r="A53" s="104">
        <v>46</v>
      </c>
      <c r="B53" s="23">
        <v>45271</v>
      </c>
      <c r="C53" s="23">
        <v>45436</v>
      </c>
      <c r="D53" s="105" t="s">
        <v>920</v>
      </c>
      <c r="E53" s="68"/>
      <c r="F53" s="21"/>
      <c r="G53" s="106"/>
      <c r="H53" s="107" t="s">
        <v>41</v>
      </c>
      <c r="I53" s="108" t="s">
        <v>126</v>
      </c>
      <c r="J53" s="62" t="s">
        <v>412</v>
      </c>
      <c r="K53" s="107" t="s">
        <v>921</v>
      </c>
      <c r="L53" s="22" t="s">
        <v>922</v>
      </c>
      <c r="M53" s="51" t="s">
        <v>923</v>
      </c>
      <c r="N53" s="52">
        <v>30031</v>
      </c>
      <c r="O53" s="47">
        <f>2023-1982</f>
        <v>41</v>
      </c>
      <c r="P53" s="107" t="s">
        <v>43</v>
      </c>
      <c r="Q53" s="51" t="s">
        <v>44</v>
      </c>
      <c r="R53" s="51" t="s">
        <v>924</v>
      </c>
      <c r="S53" s="47" t="s">
        <v>732</v>
      </c>
      <c r="T53" s="48" t="s">
        <v>925</v>
      </c>
      <c r="U53" s="48" t="s">
        <v>926</v>
      </c>
      <c r="V53" s="48" t="s">
        <v>927</v>
      </c>
      <c r="W53" s="21"/>
      <c r="X53" s="21"/>
    </row>
    <row r="54" spans="1:24" ht="30">
      <c r="A54" s="104">
        <v>47</v>
      </c>
      <c r="B54" s="23">
        <v>44279</v>
      </c>
      <c r="C54" s="23">
        <v>45436</v>
      </c>
      <c r="D54" s="105" t="s">
        <v>928</v>
      </c>
      <c r="E54" s="68"/>
      <c r="F54" s="21"/>
      <c r="G54" s="106" t="s">
        <v>661</v>
      </c>
      <c r="H54" s="107" t="s">
        <v>662</v>
      </c>
      <c r="I54" s="107" t="s">
        <v>929</v>
      </c>
      <c r="J54" s="62" t="s">
        <v>930</v>
      </c>
      <c r="K54" s="107">
        <v>759067801</v>
      </c>
      <c r="L54" s="22" t="s">
        <v>931</v>
      </c>
      <c r="M54" s="51" t="s">
        <v>932</v>
      </c>
      <c r="N54" s="52">
        <v>29722</v>
      </c>
      <c r="O54" s="47">
        <f>2023-1981</f>
        <v>42</v>
      </c>
      <c r="P54" s="107" t="s">
        <v>43</v>
      </c>
      <c r="Q54" s="51" t="s">
        <v>44</v>
      </c>
      <c r="R54" s="51" t="s">
        <v>144</v>
      </c>
      <c r="S54" s="47" t="s">
        <v>750</v>
      </c>
      <c r="T54" s="48" t="s">
        <v>491</v>
      </c>
      <c r="U54" s="48" t="s">
        <v>933</v>
      </c>
      <c r="V54" s="48" t="s">
        <v>934</v>
      </c>
      <c r="W54" s="21"/>
      <c r="X54" s="21"/>
    </row>
    <row r="55" spans="1:24" ht="18.75">
      <c r="A55" s="104">
        <v>48</v>
      </c>
      <c r="B55" s="23">
        <v>45307</v>
      </c>
      <c r="C55" s="23">
        <v>45436</v>
      </c>
      <c r="D55" s="105" t="s">
        <v>935</v>
      </c>
      <c r="E55" s="68"/>
      <c r="F55" s="21"/>
      <c r="G55" s="106"/>
      <c r="H55" s="114" t="s">
        <v>41</v>
      </c>
      <c r="I55" s="108" t="s">
        <v>42</v>
      </c>
      <c r="J55" s="62" t="s">
        <v>216</v>
      </c>
      <c r="K55" s="107">
        <v>171274244</v>
      </c>
      <c r="L55" s="22" t="s">
        <v>936</v>
      </c>
      <c r="M55" s="51" t="s">
        <v>937</v>
      </c>
      <c r="N55" s="52">
        <v>32974</v>
      </c>
      <c r="O55" s="47" t="s">
        <v>938</v>
      </c>
      <c r="P55" s="107" t="s">
        <v>43</v>
      </c>
      <c r="Q55" s="51" t="s">
        <v>44</v>
      </c>
      <c r="R55" s="51" t="s">
        <v>939</v>
      </c>
      <c r="S55" s="47" t="s">
        <v>940</v>
      </c>
      <c r="T55" s="48" t="s">
        <v>210</v>
      </c>
      <c r="U55" s="48" t="s">
        <v>658</v>
      </c>
      <c r="V55" s="48" t="s">
        <v>872</v>
      </c>
      <c r="W55" s="21"/>
      <c r="X55" s="21"/>
    </row>
    <row r="56" spans="1:24" ht="18.75">
      <c r="A56" s="104">
        <v>49</v>
      </c>
      <c r="B56" s="23">
        <v>44279</v>
      </c>
      <c r="C56" s="23">
        <v>45436</v>
      </c>
      <c r="D56" s="105" t="s">
        <v>941</v>
      </c>
      <c r="E56" s="68"/>
      <c r="F56" s="21"/>
      <c r="G56" s="106" t="s">
        <v>661</v>
      </c>
      <c r="H56" s="107" t="s">
        <v>662</v>
      </c>
      <c r="I56" s="108" t="s">
        <v>126</v>
      </c>
      <c r="J56" s="62" t="s">
        <v>412</v>
      </c>
      <c r="K56" s="107">
        <v>759098653</v>
      </c>
      <c r="L56" s="22" t="s">
        <v>942</v>
      </c>
      <c r="M56" s="51" t="s">
        <v>943</v>
      </c>
      <c r="N56" s="52">
        <v>26780</v>
      </c>
      <c r="O56" s="47">
        <f>2023-1973</f>
        <v>50</v>
      </c>
      <c r="P56" s="107" t="s">
        <v>579</v>
      </c>
      <c r="Q56" s="51" t="s">
        <v>55</v>
      </c>
      <c r="R56" s="51" t="s">
        <v>944</v>
      </c>
      <c r="S56" s="47" t="s">
        <v>750</v>
      </c>
      <c r="T56" s="48" t="s">
        <v>491</v>
      </c>
      <c r="U56" s="48" t="s">
        <v>933</v>
      </c>
      <c r="V56" s="48" t="s">
        <v>934</v>
      </c>
      <c r="W56" s="21"/>
      <c r="X56" s="21"/>
    </row>
    <row r="57" spans="1:24" ht="18.75">
      <c r="A57" s="104">
        <v>50</v>
      </c>
      <c r="B57" s="23">
        <v>44977</v>
      </c>
      <c r="C57" s="23">
        <v>45436</v>
      </c>
      <c r="D57" s="120" t="s">
        <v>945</v>
      </c>
      <c r="E57" s="68"/>
      <c r="F57" s="21"/>
      <c r="G57" s="106" t="s">
        <v>946</v>
      </c>
      <c r="H57" s="107" t="s">
        <v>947</v>
      </c>
      <c r="I57" s="108" t="s">
        <v>855</v>
      </c>
      <c r="J57" s="62" t="s">
        <v>216</v>
      </c>
      <c r="K57" s="108">
        <v>170870885</v>
      </c>
      <c r="L57" s="22" t="s">
        <v>948</v>
      </c>
      <c r="M57" s="51" t="s">
        <v>949</v>
      </c>
      <c r="N57" s="52">
        <v>23176</v>
      </c>
      <c r="O57" s="47">
        <f>2023-1963</f>
        <v>60</v>
      </c>
      <c r="P57" s="108" t="s">
        <v>54</v>
      </c>
      <c r="Q57" s="51" t="s">
        <v>97</v>
      </c>
      <c r="R57" s="51" t="s">
        <v>950</v>
      </c>
      <c r="S57" s="116" t="s">
        <v>717</v>
      </c>
      <c r="T57" s="48" t="s">
        <v>210</v>
      </c>
      <c r="U57" s="48" t="s">
        <v>658</v>
      </c>
      <c r="V57" s="48" t="s">
        <v>951</v>
      </c>
      <c r="W57" s="21"/>
      <c r="X57" s="21"/>
    </row>
    <row r="58" spans="1:24" ht="18.75">
      <c r="A58" s="104">
        <v>51</v>
      </c>
      <c r="B58" s="23">
        <v>45282</v>
      </c>
      <c r="C58" s="23">
        <v>45436</v>
      </c>
      <c r="D58" s="105" t="s">
        <v>952</v>
      </c>
      <c r="E58" s="68"/>
      <c r="F58" s="21"/>
      <c r="G58" s="106"/>
      <c r="H58" s="107" t="s">
        <v>41</v>
      </c>
      <c r="I58" s="108" t="s">
        <v>381</v>
      </c>
      <c r="J58" s="62" t="s">
        <v>92</v>
      </c>
      <c r="K58" s="107" t="s">
        <v>953</v>
      </c>
      <c r="L58" s="22" t="s">
        <v>954</v>
      </c>
      <c r="M58" s="51" t="s">
        <v>955</v>
      </c>
      <c r="N58" s="52">
        <v>30510</v>
      </c>
      <c r="O58" s="47">
        <f>2023-1983</f>
        <v>40</v>
      </c>
      <c r="P58" s="107" t="s">
        <v>43</v>
      </c>
      <c r="Q58" s="51" t="s">
        <v>44</v>
      </c>
      <c r="R58" s="51" t="s">
        <v>956</v>
      </c>
      <c r="S58" s="47"/>
      <c r="T58" s="48" t="s">
        <v>210</v>
      </c>
      <c r="U58" s="48" t="s">
        <v>658</v>
      </c>
      <c r="V58" s="48" t="s">
        <v>957</v>
      </c>
      <c r="W58" s="21"/>
      <c r="X58" s="21"/>
    </row>
    <row r="59" spans="1:24" ht="18.75">
      <c r="A59" s="104">
        <v>52</v>
      </c>
      <c r="B59" s="23">
        <v>45310</v>
      </c>
      <c r="C59" s="23">
        <v>45436</v>
      </c>
      <c r="D59" s="105" t="s">
        <v>958</v>
      </c>
      <c r="E59" s="68"/>
      <c r="F59" s="21"/>
      <c r="G59" s="106"/>
      <c r="H59" s="114" t="s">
        <v>41</v>
      </c>
      <c r="I59" s="108" t="s">
        <v>169</v>
      </c>
      <c r="J59" s="62" t="s">
        <v>436</v>
      </c>
      <c r="K59" s="107" t="s">
        <v>959</v>
      </c>
      <c r="L59" s="22" t="s">
        <v>960</v>
      </c>
      <c r="M59" s="51" t="s">
        <v>961</v>
      </c>
      <c r="N59" s="52">
        <v>33985</v>
      </c>
      <c r="O59" s="47">
        <f>2024-1993</f>
        <v>31</v>
      </c>
      <c r="P59" s="107" t="s">
        <v>43</v>
      </c>
      <c r="Q59" s="51" t="s">
        <v>44</v>
      </c>
      <c r="R59" s="51" t="s">
        <v>377</v>
      </c>
      <c r="S59" s="47" t="s">
        <v>717</v>
      </c>
      <c r="T59" s="48" t="s">
        <v>925</v>
      </c>
      <c r="U59" s="48" t="s">
        <v>122</v>
      </c>
      <c r="V59" s="48" t="s">
        <v>962</v>
      </c>
      <c r="W59" s="21"/>
      <c r="X59" s="21"/>
    </row>
    <row r="60" spans="1:24" ht="37.5">
      <c r="A60" s="104">
        <v>53</v>
      </c>
      <c r="B60" s="56">
        <v>45463</v>
      </c>
      <c r="C60" s="53"/>
      <c r="D60" s="121" t="s">
        <v>963</v>
      </c>
      <c r="E60" s="68"/>
      <c r="F60" s="21"/>
      <c r="G60" s="106" t="s">
        <v>964</v>
      </c>
      <c r="H60" s="121" t="s">
        <v>947</v>
      </c>
      <c r="I60" s="122" t="s">
        <v>849</v>
      </c>
      <c r="J60" s="62" t="s">
        <v>965</v>
      </c>
      <c r="K60" s="123" t="s">
        <v>966</v>
      </c>
      <c r="L60" s="22"/>
      <c r="M60" s="51" t="s">
        <v>967</v>
      </c>
      <c r="N60" s="52">
        <v>42599</v>
      </c>
      <c r="O60" s="47">
        <f>2023-2016</f>
        <v>7</v>
      </c>
      <c r="P60" s="122" t="s">
        <v>54</v>
      </c>
      <c r="Q60" s="51" t="s">
        <v>97</v>
      </c>
      <c r="R60" s="51" t="s">
        <v>736</v>
      </c>
      <c r="S60" s="47" t="s">
        <v>717</v>
      </c>
      <c r="T60" s="48" t="s">
        <v>210</v>
      </c>
      <c r="U60" s="48" t="s">
        <v>658</v>
      </c>
      <c r="V60" s="48" t="s">
        <v>671</v>
      </c>
      <c r="W60" s="21"/>
      <c r="X60" s="21"/>
    </row>
    <row r="61" spans="1:24">
      <c r="W61" s="21"/>
      <c r="X61" s="21"/>
    </row>
    <row r="62" spans="1:24">
      <c r="W62" s="21"/>
      <c r="X62" s="21"/>
    </row>
    <row r="63" spans="1:24">
      <c r="W63" s="21"/>
      <c r="X63" s="21"/>
    </row>
    <row r="64" spans="1:24">
      <c r="W64" s="21"/>
      <c r="X64" s="21"/>
    </row>
    <row r="65" spans="23:24">
      <c r="W65" s="21"/>
      <c r="X65" s="21"/>
    </row>
    <row r="66" spans="23:24">
      <c r="W66" s="21"/>
      <c r="X66" s="21"/>
    </row>
    <row r="67" spans="23:24">
      <c r="W67" s="21"/>
      <c r="X67" s="21"/>
    </row>
    <row r="68" spans="23:24">
      <c r="W68" s="21"/>
      <c r="X68" s="21"/>
    </row>
    <row r="69" spans="23:24">
      <c r="W69" s="21"/>
      <c r="X69" s="21"/>
    </row>
    <row r="70" spans="23:24">
      <c r="W70" s="21"/>
      <c r="X70" s="21"/>
    </row>
    <row r="71" spans="23:24">
      <c r="W71" s="21"/>
      <c r="X71" s="21"/>
    </row>
    <row r="72" spans="23:24">
      <c r="W72" s="21"/>
      <c r="X72" s="21"/>
    </row>
    <row r="73" spans="23:24">
      <c r="W73" s="21"/>
      <c r="X73" s="21"/>
    </row>
    <row r="74" spans="23:24">
      <c r="W74" s="21"/>
      <c r="X74" s="21"/>
    </row>
    <row r="75" spans="23:24">
      <c r="W75" s="21"/>
      <c r="X75" s="21"/>
    </row>
    <row r="76" spans="23:24">
      <c r="W76" s="21"/>
      <c r="X76" s="21"/>
    </row>
    <row r="77" spans="23:24">
      <c r="W77" s="21"/>
      <c r="X77" s="21"/>
    </row>
    <row r="78" spans="23:24">
      <c r="W78" s="21"/>
      <c r="X78" s="21"/>
    </row>
    <row r="79" spans="23:24">
      <c r="W79" s="21"/>
      <c r="X79" s="21"/>
    </row>
    <row r="80" spans="23:24">
      <c r="W80" s="21"/>
      <c r="X80" s="21"/>
    </row>
    <row r="81" spans="23:24">
      <c r="W81" s="21"/>
      <c r="X81" s="21"/>
    </row>
    <row r="82" spans="23:24">
      <c r="W82" s="21"/>
      <c r="X82" s="21"/>
    </row>
    <row r="83" spans="23:24">
      <c r="W83" s="21"/>
      <c r="X83" s="21"/>
    </row>
    <row r="84" spans="23:24">
      <c r="W84" s="21"/>
      <c r="X84" s="21"/>
    </row>
    <row r="85" spans="23:24">
      <c r="W85" s="21"/>
      <c r="X85" s="21"/>
    </row>
    <row r="86" spans="23:24">
      <c r="W86" s="21"/>
      <c r="X86" s="21"/>
    </row>
    <row r="120" spans="4:4">
      <c r="D120" t="s">
        <v>968</v>
      </c>
    </row>
  </sheetData>
  <mergeCells count="23">
    <mergeCell ref="O6:O7"/>
    <mergeCell ref="A2:H2"/>
    <mergeCell ref="A4:H4"/>
    <mergeCell ref="A6:A7"/>
    <mergeCell ref="B6:B7"/>
    <mergeCell ref="C6:C7"/>
    <mergeCell ref="D6:D7"/>
    <mergeCell ref="W6:X6"/>
    <mergeCell ref="E6:E7"/>
    <mergeCell ref="F6:F7"/>
    <mergeCell ref="G6:G7"/>
    <mergeCell ref="H6:H7"/>
    <mergeCell ref="I6:I7"/>
    <mergeCell ref="J6:J7"/>
    <mergeCell ref="R6:R7"/>
    <mergeCell ref="S6:S7"/>
    <mergeCell ref="T6:V6"/>
    <mergeCell ref="P6:P7"/>
    <mergeCell ref="Q6:Q7"/>
    <mergeCell ref="K6:K7"/>
    <mergeCell ref="L6:L7"/>
    <mergeCell ref="M6:M7"/>
    <mergeCell ref="N6:N7"/>
  </mergeCells>
  <hyperlinks>
    <hyperlink ref="L36" r:id="rId1"/>
    <hyperlink ref="L8" r:id="rId2"/>
    <hyperlink ref="L21" r:id="rId3"/>
    <hyperlink ref="L22" r:id="rId4"/>
    <hyperlink ref="L59" r:id="rId5"/>
    <hyperlink ref="L16" r:id="rId6"/>
    <hyperlink ref="L48" r:id="rId7"/>
    <hyperlink ref="L52" r:id="rId8"/>
    <hyperlink ref="L55" r:id="rId9"/>
    <hyperlink ref="L18" r:id="rId10"/>
    <hyperlink ref="L20" r:id="rId11"/>
    <hyperlink ref="L51" r:id="rId12"/>
    <hyperlink ref="L32" r:id="rId13"/>
    <hyperlink ref="L56" r:id="rId14"/>
    <hyperlink ref="L54" r:id="rId15"/>
    <hyperlink ref="L57" r:id="rId16"/>
    <hyperlink ref="L58" r:id="rId17"/>
    <hyperlink ref="L45" r:id="rId18"/>
    <hyperlink ref="L15" r:id="rId19"/>
    <hyperlink ref="L26" r:id="rId20"/>
    <hyperlink ref="L13" r:id="rId21"/>
    <hyperlink ref="L29" r:id="rId22"/>
    <hyperlink ref="L39" r:id="rId23"/>
    <hyperlink ref="L33" r:id="rId24"/>
    <hyperlink ref="L46" r:id="rId25"/>
    <hyperlink ref="L30" r:id="rId26"/>
    <hyperlink ref="L24" r:id="rId27"/>
    <hyperlink ref="L12" r:id="rId28"/>
    <hyperlink ref="L23" r:id="rId29"/>
    <hyperlink ref="L42" r:id="rId30"/>
    <hyperlink ref="L47" r:id="rId31"/>
    <hyperlink ref="L53" r:id="rId32"/>
    <hyperlink ref="L25" r:id="rId33"/>
    <hyperlink ref="L31" r:id="rId34"/>
    <hyperlink ref="L35" r:id="rId35"/>
    <hyperlink ref="L14" r:id="rId36"/>
    <hyperlink ref="L41" r:id="rId37"/>
    <hyperlink ref="L11" r:id="rId38"/>
    <hyperlink ref="L38" r:id="rId39"/>
    <hyperlink ref="L49" r:id="rId40"/>
    <hyperlink ref="L9" r:id="rId41"/>
    <hyperlink ref="L43" r:id="rId42"/>
    <hyperlink ref="L28" r:id="rId43"/>
    <hyperlink ref="L34" r:id="rId44"/>
    <hyperlink ref="L50" r:id="rId45"/>
    <hyperlink ref="L37" r:id="rId46"/>
    <hyperlink ref="L19" r:id="rId47"/>
    <hyperlink ref="L44" r:id="rId48"/>
  </hyperlinks>
  <printOptions horizontalCentered="1"/>
  <pageMargins left="0.25" right="0.25" top="0.75" bottom="0.75" header="0.3" footer="0.3"/>
  <pageSetup paperSize="5" scale="41" orientation="landscape" r:id="rId49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V38"/>
  <sheetViews>
    <sheetView topLeftCell="A4" zoomScale="89" zoomScaleNormal="89" zoomScalePageLayoutView="55" workbookViewId="0">
      <pane xSplit="1" ySplit="4" topLeftCell="P16" activePane="bottomRight" state="frozen"/>
      <selection pane="topRight" activeCell="B4" sqref="B4"/>
      <selection pane="bottomLeft" activeCell="A8" sqref="A8"/>
      <selection pane="bottomRight" activeCell="A4" sqref="A4:S37"/>
    </sheetView>
  </sheetViews>
  <sheetFormatPr baseColWidth="10" defaultColWidth="11.42578125" defaultRowHeight="18.75"/>
  <cols>
    <col min="1" max="1" width="4.5703125" style="36" customWidth="1"/>
    <col min="2" max="2" width="16.28515625" style="37" customWidth="1"/>
    <col min="3" max="3" width="46.140625" style="36" customWidth="1"/>
    <col min="4" max="4" width="32.85546875" style="36" customWidth="1"/>
    <col min="5" max="5" width="26.85546875" style="36" customWidth="1"/>
    <col min="6" max="6" width="28.5703125" style="36" customWidth="1"/>
    <col min="7" max="7" width="20.7109375" style="38" customWidth="1"/>
    <col min="8" max="8" width="60.42578125" style="36" customWidth="1"/>
    <col min="9" max="9" width="46.7109375" style="36" customWidth="1"/>
    <col min="10" max="10" width="18.85546875" style="36" customWidth="1"/>
    <col min="11" max="11" width="13.140625" style="36" customWidth="1"/>
    <col min="12" max="12" width="24.5703125" style="36" customWidth="1"/>
    <col min="13" max="13" width="14.7109375" style="36" customWidth="1"/>
    <col min="14" max="14" width="18.85546875" style="36" customWidth="1"/>
    <col min="15" max="15" width="61.42578125" style="36" customWidth="1"/>
    <col min="16" max="16" width="17.7109375" style="36" customWidth="1"/>
    <col min="17" max="17" width="46" style="36" customWidth="1"/>
    <col min="18" max="18" width="37.28515625" style="36" customWidth="1"/>
    <col min="19" max="19" width="43.42578125" style="36" customWidth="1"/>
    <col min="20" max="20" width="55" customWidth="1"/>
    <col min="21" max="21" width="54.42578125" customWidth="1"/>
  </cols>
  <sheetData>
    <row r="1" spans="1:21" ht="14.25" customHeight="1">
      <c r="A1" s="31"/>
      <c r="B1" s="31"/>
      <c r="C1" s="31"/>
      <c r="D1" s="31"/>
      <c r="E1" s="31"/>
      <c r="F1" s="31"/>
      <c r="G1" s="32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1">
      <c r="A2" s="146" t="s">
        <v>13</v>
      </c>
      <c r="B2" s="146"/>
      <c r="C2" s="146"/>
      <c r="D2" s="146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5"/>
      <c r="R2" s="35"/>
      <c r="S2" s="35"/>
    </row>
    <row r="3" spans="1:21" ht="6" customHeight="1"/>
    <row r="4" spans="1:21" ht="19.5" customHeight="1">
      <c r="A4" s="147" t="s">
        <v>46</v>
      </c>
      <c r="B4" s="147"/>
      <c r="C4" s="147"/>
      <c r="D4" s="147"/>
      <c r="E4" s="39"/>
      <c r="F4" s="40"/>
      <c r="G4" s="3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>
      <c r="A5" s="41"/>
      <c r="B5" s="42"/>
    </row>
    <row r="6" spans="1:21" ht="33" customHeight="1">
      <c r="A6" s="148" t="s">
        <v>15</v>
      </c>
      <c r="B6" s="144" t="s">
        <v>16</v>
      </c>
      <c r="C6" s="144" t="s">
        <v>18</v>
      </c>
      <c r="D6" s="144" t="s">
        <v>22</v>
      </c>
      <c r="E6" s="144" t="s">
        <v>23</v>
      </c>
      <c r="F6" s="144" t="s">
        <v>24</v>
      </c>
      <c r="G6" s="150" t="s">
        <v>25</v>
      </c>
      <c r="H6" s="144" t="s">
        <v>26</v>
      </c>
      <c r="I6" s="144" t="s">
        <v>27</v>
      </c>
      <c r="J6" s="144" t="s">
        <v>28</v>
      </c>
      <c r="K6" s="142" t="s">
        <v>29</v>
      </c>
      <c r="L6" s="144" t="s">
        <v>47</v>
      </c>
      <c r="M6" s="144" t="s">
        <v>30</v>
      </c>
      <c r="N6" s="144" t="s">
        <v>31</v>
      </c>
      <c r="O6" s="144" t="s">
        <v>32</v>
      </c>
      <c r="P6" s="144" t="s">
        <v>33</v>
      </c>
      <c r="Q6" s="152" t="s">
        <v>34</v>
      </c>
      <c r="R6" s="153"/>
      <c r="S6" s="154"/>
      <c r="T6" s="129" t="s">
        <v>35</v>
      </c>
      <c r="U6" s="130"/>
    </row>
    <row r="7" spans="1:21" ht="27" customHeight="1">
      <c r="A7" s="149"/>
      <c r="B7" s="149"/>
      <c r="C7" s="149"/>
      <c r="D7" s="145"/>
      <c r="E7" s="145"/>
      <c r="F7" s="145"/>
      <c r="G7" s="151"/>
      <c r="H7" s="145"/>
      <c r="I7" s="145"/>
      <c r="J7" s="145"/>
      <c r="K7" s="143"/>
      <c r="L7" s="145"/>
      <c r="M7" s="145"/>
      <c r="N7" s="145"/>
      <c r="O7" s="145"/>
      <c r="P7" s="145"/>
      <c r="Q7" s="43" t="s">
        <v>36</v>
      </c>
      <c r="R7" s="43" t="s">
        <v>37</v>
      </c>
      <c r="S7" s="44" t="s">
        <v>38</v>
      </c>
      <c r="T7" s="61" t="s">
        <v>39</v>
      </c>
      <c r="U7" s="59" t="s">
        <v>40</v>
      </c>
    </row>
    <row r="8" spans="1:21" ht="24" customHeight="1">
      <c r="A8" s="45">
        <v>1</v>
      </c>
      <c r="B8" s="90">
        <v>45414</v>
      </c>
      <c r="C8" s="91" t="s">
        <v>48</v>
      </c>
      <c r="D8" s="92" t="s">
        <v>41</v>
      </c>
      <c r="E8" s="92" t="s">
        <v>49</v>
      </c>
      <c r="F8" s="92" t="s">
        <v>50</v>
      </c>
      <c r="G8" s="66">
        <v>14777307</v>
      </c>
      <c r="H8" s="93" t="s">
        <v>51</v>
      </c>
      <c r="I8" s="54" t="s">
        <v>52</v>
      </c>
      <c r="J8" s="56">
        <v>28554</v>
      </c>
      <c r="K8" s="94">
        <v>46</v>
      </c>
      <c r="L8" s="95" t="s">
        <v>53</v>
      </c>
      <c r="M8" s="50" t="s">
        <v>54</v>
      </c>
      <c r="N8" s="54" t="s">
        <v>55</v>
      </c>
      <c r="O8" s="94" t="s">
        <v>56</v>
      </c>
      <c r="P8" s="94" t="s">
        <v>57</v>
      </c>
      <c r="Q8" s="94" t="s">
        <v>58</v>
      </c>
      <c r="R8" s="94" t="s">
        <v>59</v>
      </c>
      <c r="S8" s="94" t="s">
        <v>60</v>
      </c>
      <c r="T8" s="66" t="s">
        <v>61</v>
      </c>
      <c r="U8" s="66" t="s">
        <v>61</v>
      </c>
    </row>
    <row r="9" spans="1:21" ht="21.75" customHeight="1">
      <c r="A9" s="45">
        <v>2</v>
      </c>
      <c r="B9" s="90">
        <v>45414</v>
      </c>
      <c r="C9" s="91" t="s">
        <v>62</v>
      </c>
      <c r="D9" s="92" t="s">
        <v>41</v>
      </c>
      <c r="E9" s="92" t="s">
        <v>63</v>
      </c>
      <c r="F9" s="92" t="s">
        <v>64</v>
      </c>
      <c r="G9" s="66" t="s">
        <v>65</v>
      </c>
      <c r="H9" s="93" t="s">
        <v>66</v>
      </c>
      <c r="I9" s="54" t="s">
        <v>67</v>
      </c>
      <c r="J9" s="56">
        <v>31377</v>
      </c>
      <c r="K9" s="94">
        <v>38</v>
      </c>
      <c r="L9" s="95" t="s">
        <v>68</v>
      </c>
      <c r="M9" s="50" t="s">
        <v>54</v>
      </c>
      <c r="N9" s="54" t="s">
        <v>55</v>
      </c>
      <c r="O9" s="94" t="s">
        <v>69</v>
      </c>
      <c r="P9" s="94" t="s">
        <v>70</v>
      </c>
      <c r="Q9" s="94" t="s">
        <v>71</v>
      </c>
      <c r="R9" s="94" t="s">
        <v>72</v>
      </c>
      <c r="S9" s="94" t="s">
        <v>73</v>
      </c>
      <c r="T9" s="66" t="s">
        <v>74</v>
      </c>
      <c r="U9" s="66" t="s">
        <v>74</v>
      </c>
    </row>
    <row r="10" spans="1:21" ht="22.5" customHeight="1">
      <c r="A10" s="45">
        <v>3</v>
      </c>
      <c r="B10" s="90">
        <v>45388</v>
      </c>
      <c r="C10" s="91" t="s">
        <v>75</v>
      </c>
      <c r="D10" s="92" t="s">
        <v>76</v>
      </c>
      <c r="E10" s="92" t="s">
        <v>77</v>
      </c>
      <c r="F10" s="92" t="s">
        <v>78</v>
      </c>
      <c r="G10" s="66" t="s">
        <v>79</v>
      </c>
      <c r="H10" s="93" t="s">
        <v>80</v>
      </c>
      <c r="I10" s="54" t="s">
        <v>81</v>
      </c>
      <c r="J10" s="56">
        <v>32419</v>
      </c>
      <c r="K10" s="94">
        <v>35</v>
      </c>
      <c r="L10" s="95" t="s">
        <v>82</v>
      </c>
      <c r="M10" s="50" t="s">
        <v>54</v>
      </c>
      <c r="N10" s="54" t="s">
        <v>55</v>
      </c>
      <c r="O10" s="94" t="s">
        <v>56</v>
      </c>
      <c r="P10" s="94" t="s">
        <v>83</v>
      </c>
      <c r="Q10" s="94" t="s">
        <v>84</v>
      </c>
      <c r="R10" s="94" t="s">
        <v>85</v>
      </c>
      <c r="S10" s="94" t="s">
        <v>86</v>
      </c>
      <c r="T10" s="66" t="s">
        <v>87</v>
      </c>
      <c r="U10" s="66" t="s">
        <v>88</v>
      </c>
    </row>
    <row r="11" spans="1:21" ht="23.25" customHeight="1">
      <c r="A11" s="45">
        <v>4</v>
      </c>
      <c r="B11" s="90">
        <v>45419</v>
      </c>
      <c r="C11" s="91" t="s">
        <v>89</v>
      </c>
      <c r="D11" s="92" t="s">
        <v>90</v>
      </c>
      <c r="E11" s="92" t="s">
        <v>91</v>
      </c>
      <c r="F11" s="92" t="s">
        <v>92</v>
      </c>
      <c r="G11" s="66" t="s">
        <v>93</v>
      </c>
      <c r="H11" s="93" t="s">
        <v>94</v>
      </c>
      <c r="I11" s="54" t="s">
        <v>95</v>
      </c>
      <c r="J11" s="56">
        <v>39691</v>
      </c>
      <c r="K11" s="94">
        <v>15</v>
      </c>
      <c r="L11" s="95" t="s">
        <v>96</v>
      </c>
      <c r="M11" s="50" t="s">
        <v>54</v>
      </c>
      <c r="N11" s="54" t="s">
        <v>97</v>
      </c>
      <c r="O11" s="94" t="s">
        <v>98</v>
      </c>
      <c r="P11" s="94" t="s">
        <v>99</v>
      </c>
      <c r="Q11" s="94" t="s">
        <v>84</v>
      </c>
      <c r="R11" s="94" t="s">
        <v>100</v>
      </c>
      <c r="S11" s="94" t="s">
        <v>101</v>
      </c>
      <c r="T11" s="66" t="s">
        <v>102</v>
      </c>
      <c r="U11" s="66" t="s">
        <v>102</v>
      </c>
    </row>
    <row r="12" spans="1:21" ht="25.5" customHeight="1">
      <c r="A12" s="45">
        <v>5</v>
      </c>
      <c r="B12" s="90">
        <v>45419</v>
      </c>
      <c r="C12" s="91" t="s">
        <v>103</v>
      </c>
      <c r="D12" s="92" t="s">
        <v>41</v>
      </c>
      <c r="E12" s="92" t="s">
        <v>91</v>
      </c>
      <c r="F12" s="92" t="s">
        <v>92</v>
      </c>
      <c r="G12" s="66" t="s">
        <v>104</v>
      </c>
      <c r="H12" s="93"/>
      <c r="I12" s="54" t="s">
        <v>105</v>
      </c>
      <c r="J12" s="56">
        <v>28494</v>
      </c>
      <c r="K12" s="94">
        <v>46</v>
      </c>
      <c r="L12" s="95" t="s">
        <v>106</v>
      </c>
      <c r="M12" s="50" t="s">
        <v>54</v>
      </c>
      <c r="N12" s="54" t="s">
        <v>55</v>
      </c>
      <c r="O12" s="94" t="s">
        <v>107</v>
      </c>
      <c r="P12" s="94" t="s">
        <v>108</v>
      </c>
      <c r="Q12" s="94" t="s">
        <v>109</v>
      </c>
      <c r="R12" s="94" t="s">
        <v>109</v>
      </c>
      <c r="S12" s="94" t="s">
        <v>110</v>
      </c>
      <c r="T12" s="66" t="s">
        <v>111</v>
      </c>
      <c r="U12" s="66" t="s">
        <v>111</v>
      </c>
    </row>
    <row r="13" spans="1:21" ht="25.5" customHeight="1">
      <c r="A13" s="45">
        <v>6</v>
      </c>
      <c r="B13" s="90">
        <v>45420</v>
      </c>
      <c r="C13" s="91" t="s">
        <v>112</v>
      </c>
      <c r="D13" s="92" t="s">
        <v>41</v>
      </c>
      <c r="E13" s="92" t="s">
        <v>113</v>
      </c>
      <c r="F13" s="92" t="s">
        <v>114</v>
      </c>
      <c r="G13" s="66" t="s">
        <v>115</v>
      </c>
      <c r="H13" s="93" t="s">
        <v>116</v>
      </c>
      <c r="I13" s="54" t="s">
        <v>117</v>
      </c>
      <c r="J13" s="56">
        <v>28434</v>
      </c>
      <c r="K13" s="94">
        <v>46</v>
      </c>
      <c r="L13" s="95" t="s">
        <v>118</v>
      </c>
      <c r="M13" s="50" t="s">
        <v>43</v>
      </c>
      <c r="N13" s="54" t="s">
        <v>55</v>
      </c>
      <c r="O13" s="94" t="s">
        <v>119</v>
      </c>
      <c r="P13" s="94" t="s">
        <v>120</v>
      </c>
      <c r="Q13" s="94" t="s">
        <v>121</v>
      </c>
      <c r="R13" s="94" t="s">
        <v>122</v>
      </c>
      <c r="S13" s="94" t="s">
        <v>123</v>
      </c>
      <c r="T13" s="66" t="s">
        <v>124</v>
      </c>
      <c r="U13" s="66" t="s">
        <v>124</v>
      </c>
    </row>
    <row r="14" spans="1:21" ht="25.5" customHeight="1">
      <c r="A14" s="45">
        <v>7</v>
      </c>
      <c r="B14" s="90">
        <v>45421</v>
      </c>
      <c r="C14" s="91" t="s">
        <v>125</v>
      </c>
      <c r="D14" s="92" t="s">
        <v>76</v>
      </c>
      <c r="E14" s="92" t="s">
        <v>126</v>
      </c>
      <c r="F14" s="92" t="s">
        <v>127</v>
      </c>
      <c r="G14" s="66" t="s">
        <v>128</v>
      </c>
      <c r="H14" s="93" t="s">
        <v>129</v>
      </c>
      <c r="I14" s="54" t="s">
        <v>130</v>
      </c>
      <c r="J14" s="56">
        <v>30195</v>
      </c>
      <c r="K14" s="94">
        <v>42</v>
      </c>
      <c r="L14" s="95" t="s">
        <v>131</v>
      </c>
      <c r="M14" s="50" t="s">
        <v>54</v>
      </c>
      <c r="N14" s="54" t="s">
        <v>55</v>
      </c>
      <c r="O14" s="94" t="s">
        <v>132</v>
      </c>
      <c r="P14" s="94" t="s">
        <v>133</v>
      </c>
      <c r="Q14" s="94" t="s">
        <v>84</v>
      </c>
      <c r="R14" s="94" t="s">
        <v>100</v>
      </c>
      <c r="S14" s="94" t="s">
        <v>134</v>
      </c>
      <c r="T14" s="66" t="s">
        <v>135</v>
      </c>
      <c r="U14" s="66" t="s">
        <v>136</v>
      </c>
    </row>
    <row r="15" spans="1:21" ht="24" customHeight="1">
      <c r="A15" s="45">
        <v>8</v>
      </c>
      <c r="B15" s="90">
        <v>45421</v>
      </c>
      <c r="C15" s="91" t="s">
        <v>137</v>
      </c>
      <c r="D15" s="92" t="s">
        <v>41</v>
      </c>
      <c r="E15" s="92" t="s">
        <v>138</v>
      </c>
      <c r="F15" s="92" t="s">
        <v>139</v>
      </c>
      <c r="G15" s="66" t="s">
        <v>140</v>
      </c>
      <c r="H15" s="22" t="s">
        <v>141</v>
      </c>
      <c r="I15" s="54" t="s">
        <v>142</v>
      </c>
      <c r="J15" s="56">
        <v>30968</v>
      </c>
      <c r="K15" s="94">
        <v>39</v>
      </c>
      <c r="L15" s="95" t="s">
        <v>143</v>
      </c>
      <c r="M15" s="50" t="s">
        <v>43</v>
      </c>
      <c r="N15" s="54" t="s">
        <v>44</v>
      </c>
      <c r="O15" s="94" t="s">
        <v>144</v>
      </c>
      <c r="P15" s="94" t="s">
        <v>70</v>
      </c>
      <c r="Q15" s="94" t="s">
        <v>145</v>
      </c>
      <c r="R15" s="94" t="s">
        <v>146</v>
      </c>
      <c r="S15" s="94" t="s">
        <v>147</v>
      </c>
      <c r="T15" s="66" t="s">
        <v>148</v>
      </c>
      <c r="U15" s="66" t="s">
        <v>149</v>
      </c>
    </row>
    <row r="16" spans="1:21" ht="27" customHeight="1">
      <c r="A16" s="45">
        <v>9</v>
      </c>
      <c r="B16" s="90">
        <v>45421</v>
      </c>
      <c r="C16" s="91" t="s">
        <v>150</v>
      </c>
      <c r="D16" s="92" t="s">
        <v>151</v>
      </c>
      <c r="E16" s="92" t="s">
        <v>91</v>
      </c>
      <c r="F16" s="92" t="s">
        <v>92</v>
      </c>
      <c r="G16" s="66" t="s">
        <v>152</v>
      </c>
      <c r="H16" s="22" t="s">
        <v>153</v>
      </c>
      <c r="I16" s="54" t="s">
        <v>154</v>
      </c>
      <c r="J16" s="56">
        <v>29516</v>
      </c>
      <c r="K16" s="94">
        <v>43</v>
      </c>
      <c r="L16" s="95" t="s">
        <v>155</v>
      </c>
      <c r="M16" s="50" t="s">
        <v>54</v>
      </c>
      <c r="N16" s="54" t="s">
        <v>44</v>
      </c>
      <c r="O16" s="94" t="s">
        <v>107</v>
      </c>
      <c r="P16" s="94" t="s">
        <v>156</v>
      </c>
      <c r="Q16" s="94" t="s">
        <v>84</v>
      </c>
      <c r="R16" s="94" t="s">
        <v>157</v>
      </c>
      <c r="S16" s="94" t="s">
        <v>158</v>
      </c>
      <c r="T16" s="66"/>
      <c r="U16" s="66"/>
    </row>
    <row r="17" spans="1:22" ht="23.25" customHeight="1">
      <c r="A17" s="45">
        <v>10</v>
      </c>
      <c r="B17" s="90">
        <v>45422</v>
      </c>
      <c r="C17" s="91" t="s">
        <v>159</v>
      </c>
      <c r="D17" s="92" t="s">
        <v>41</v>
      </c>
      <c r="E17" s="92" t="s">
        <v>160</v>
      </c>
      <c r="F17" s="92" t="s">
        <v>160</v>
      </c>
      <c r="G17" s="66" t="s">
        <v>161</v>
      </c>
      <c r="H17" s="93"/>
      <c r="I17" s="54" t="s">
        <v>162</v>
      </c>
      <c r="J17" s="56">
        <v>17851</v>
      </c>
      <c r="K17" s="94">
        <v>75</v>
      </c>
      <c r="L17" s="95" t="s">
        <v>163</v>
      </c>
      <c r="M17" s="50" t="s">
        <v>54</v>
      </c>
      <c r="N17" s="54" t="s">
        <v>55</v>
      </c>
      <c r="O17" s="94" t="s">
        <v>164</v>
      </c>
      <c r="P17" s="94" t="s">
        <v>83</v>
      </c>
      <c r="Q17" s="94" t="s">
        <v>84</v>
      </c>
      <c r="R17" s="94" t="s">
        <v>165</v>
      </c>
      <c r="S17" s="94" t="s">
        <v>166</v>
      </c>
      <c r="T17" s="66" t="s">
        <v>167</v>
      </c>
      <c r="U17" s="66" t="s">
        <v>167</v>
      </c>
    </row>
    <row r="18" spans="1:22" ht="27" customHeight="1">
      <c r="A18" s="45">
        <v>11</v>
      </c>
      <c r="B18" s="90">
        <v>45422</v>
      </c>
      <c r="C18" s="91" t="s">
        <v>168</v>
      </c>
      <c r="D18" s="92" t="s">
        <v>41</v>
      </c>
      <c r="E18" s="92" t="s">
        <v>169</v>
      </c>
      <c r="F18" s="92" t="s">
        <v>169</v>
      </c>
      <c r="G18" s="66" t="s">
        <v>170</v>
      </c>
      <c r="H18" s="22" t="s">
        <v>171</v>
      </c>
      <c r="I18" s="54" t="s">
        <v>172</v>
      </c>
      <c r="J18" s="56">
        <v>20682</v>
      </c>
      <c r="K18" s="94">
        <v>67</v>
      </c>
      <c r="L18" s="95" t="s">
        <v>173</v>
      </c>
      <c r="M18" s="50" t="s">
        <v>54</v>
      </c>
      <c r="N18" s="54" t="s">
        <v>55</v>
      </c>
      <c r="O18" s="94" t="s">
        <v>174</v>
      </c>
      <c r="P18" s="94" t="s">
        <v>175</v>
      </c>
      <c r="Q18" s="94" t="s">
        <v>176</v>
      </c>
      <c r="R18" s="94" t="s">
        <v>100</v>
      </c>
      <c r="S18" s="94" t="s">
        <v>177</v>
      </c>
      <c r="T18" s="66" t="s">
        <v>178</v>
      </c>
      <c r="U18" s="66" t="s">
        <v>178</v>
      </c>
    </row>
    <row r="19" spans="1:22" ht="23.25" customHeight="1">
      <c r="A19" s="45">
        <v>12</v>
      </c>
      <c r="B19" s="90">
        <v>45422</v>
      </c>
      <c r="C19" s="91" t="s">
        <v>179</v>
      </c>
      <c r="D19" s="92" t="s">
        <v>41</v>
      </c>
      <c r="E19" s="92" t="s">
        <v>180</v>
      </c>
      <c r="F19" s="92" t="s">
        <v>181</v>
      </c>
      <c r="G19" s="66" t="s">
        <v>182</v>
      </c>
      <c r="H19" s="93" t="s">
        <v>183</v>
      </c>
      <c r="I19" s="54" t="s">
        <v>184</v>
      </c>
      <c r="J19" s="56">
        <v>29958</v>
      </c>
      <c r="K19" s="94">
        <v>42</v>
      </c>
      <c r="L19" s="95" t="s">
        <v>185</v>
      </c>
      <c r="M19" s="50" t="s">
        <v>54</v>
      </c>
      <c r="N19" s="54" t="s">
        <v>55</v>
      </c>
      <c r="O19" s="94" t="s">
        <v>186</v>
      </c>
      <c r="P19" s="94" t="s">
        <v>108</v>
      </c>
      <c r="Q19" s="94" t="s">
        <v>187</v>
      </c>
      <c r="R19" s="94" t="s">
        <v>188</v>
      </c>
      <c r="S19" s="94" t="s">
        <v>189</v>
      </c>
      <c r="T19" s="66" t="s">
        <v>190</v>
      </c>
      <c r="U19" s="66" t="s">
        <v>191</v>
      </c>
    </row>
    <row r="20" spans="1:22" ht="24.75" customHeight="1">
      <c r="A20" s="45">
        <v>13</v>
      </c>
      <c r="B20" s="90">
        <v>45422</v>
      </c>
      <c r="C20" s="91" t="s">
        <v>192</v>
      </c>
      <c r="D20" s="92" t="s">
        <v>41</v>
      </c>
      <c r="E20" s="92" t="s">
        <v>193</v>
      </c>
      <c r="F20" s="92" t="s">
        <v>193</v>
      </c>
      <c r="G20" s="66">
        <v>590145342</v>
      </c>
      <c r="H20" s="93" t="s">
        <v>194</v>
      </c>
      <c r="I20" s="54" t="s">
        <v>195</v>
      </c>
      <c r="J20" s="56">
        <v>20307</v>
      </c>
      <c r="K20" s="94">
        <v>69</v>
      </c>
      <c r="L20" s="95" t="s">
        <v>196</v>
      </c>
      <c r="M20" s="50" t="s">
        <v>54</v>
      </c>
      <c r="N20" s="54" t="s">
        <v>55</v>
      </c>
      <c r="O20" s="94" t="s">
        <v>197</v>
      </c>
      <c r="P20" s="94" t="s">
        <v>70</v>
      </c>
      <c r="Q20" s="94" t="s">
        <v>198</v>
      </c>
      <c r="R20" s="94" t="s">
        <v>199</v>
      </c>
      <c r="S20" s="94" t="s">
        <v>200</v>
      </c>
      <c r="T20" s="66" t="s">
        <v>201</v>
      </c>
      <c r="U20" s="66" t="s">
        <v>201</v>
      </c>
    </row>
    <row r="21" spans="1:22" ht="25.5" customHeight="1">
      <c r="A21" s="45">
        <v>14</v>
      </c>
      <c r="B21" s="90">
        <v>45425</v>
      </c>
      <c r="C21" s="91" t="s">
        <v>202</v>
      </c>
      <c r="D21" s="92" t="s">
        <v>41</v>
      </c>
      <c r="E21" s="92" t="s">
        <v>203</v>
      </c>
      <c r="F21" s="92" t="s">
        <v>203</v>
      </c>
      <c r="G21" s="66" t="s">
        <v>204</v>
      </c>
      <c r="H21" s="93" t="s">
        <v>205</v>
      </c>
      <c r="I21" s="54" t="s">
        <v>206</v>
      </c>
      <c r="J21" s="96">
        <v>25454</v>
      </c>
      <c r="K21" s="94">
        <v>55</v>
      </c>
      <c r="L21" s="95" t="s">
        <v>207</v>
      </c>
      <c r="M21" s="50" t="s">
        <v>54</v>
      </c>
      <c r="N21" s="54" t="s">
        <v>55</v>
      </c>
      <c r="O21" s="94" t="s">
        <v>208</v>
      </c>
      <c r="P21" s="94" t="s">
        <v>209</v>
      </c>
      <c r="Q21" s="94" t="s">
        <v>210</v>
      </c>
      <c r="R21" s="94" t="s">
        <v>211</v>
      </c>
      <c r="S21" s="94" t="s">
        <v>212</v>
      </c>
      <c r="T21" s="66" t="s">
        <v>213</v>
      </c>
      <c r="U21" s="66" t="s">
        <v>214</v>
      </c>
    </row>
    <row r="22" spans="1:22" ht="27" customHeight="1">
      <c r="A22" s="45">
        <v>15</v>
      </c>
      <c r="B22" s="90">
        <v>45426</v>
      </c>
      <c r="C22" s="91" t="s">
        <v>215</v>
      </c>
      <c r="D22" s="92" t="s">
        <v>41</v>
      </c>
      <c r="E22" s="92" t="s">
        <v>42</v>
      </c>
      <c r="F22" s="92" t="s">
        <v>216</v>
      </c>
      <c r="G22" s="66">
        <v>138289412</v>
      </c>
      <c r="H22" s="22" t="s">
        <v>217</v>
      </c>
      <c r="I22" s="54" t="s">
        <v>218</v>
      </c>
      <c r="J22" s="96">
        <v>32960</v>
      </c>
      <c r="K22" s="94">
        <v>34</v>
      </c>
      <c r="L22" s="95" t="s">
        <v>219</v>
      </c>
      <c r="M22" s="50" t="s">
        <v>43</v>
      </c>
      <c r="N22" s="54" t="s">
        <v>55</v>
      </c>
      <c r="O22" s="94" t="s">
        <v>220</v>
      </c>
      <c r="P22" s="94" t="s">
        <v>70</v>
      </c>
      <c r="Q22" s="94" t="s">
        <v>221</v>
      </c>
      <c r="R22" s="94" t="s">
        <v>122</v>
      </c>
      <c r="S22" s="94" t="s">
        <v>222</v>
      </c>
      <c r="T22" s="66" t="s">
        <v>223</v>
      </c>
      <c r="U22" s="66" t="s">
        <v>224</v>
      </c>
    </row>
    <row r="23" spans="1:22" ht="26.25" customHeight="1">
      <c r="A23" s="45">
        <v>16</v>
      </c>
      <c r="B23" s="90">
        <v>45426</v>
      </c>
      <c r="C23" s="91" t="s">
        <v>225</v>
      </c>
      <c r="D23" s="92" t="s">
        <v>76</v>
      </c>
      <c r="E23" s="92" t="s">
        <v>126</v>
      </c>
      <c r="F23" s="92" t="s">
        <v>127</v>
      </c>
      <c r="G23" s="66">
        <v>765810212</v>
      </c>
      <c r="H23" s="22" t="s">
        <v>226</v>
      </c>
      <c r="I23" s="54" t="s">
        <v>227</v>
      </c>
      <c r="J23" s="96">
        <v>30043</v>
      </c>
      <c r="K23" s="94">
        <v>42</v>
      </c>
      <c r="L23" s="95" t="s">
        <v>228</v>
      </c>
      <c r="M23" s="50" t="s">
        <v>54</v>
      </c>
      <c r="N23" s="54" t="s">
        <v>97</v>
      </c>
      <c r="O23" s="94" t="s">
        <v>229</v>
      </c>
      <c r="P23" s="94" t="s">
        <v>230</v>
      </c>
      <c r="Q23" s="94" t="s">
        <v>221</v>
      </c>
      <c r="R23" s="94" t="s">
        <v>122</v>
      </c>
      <c r="S23" s="94" t="s">
        <v>231</v>
      </c>
      <c r="T23" s="66" t="s">
        <v>223</v>
      </c>
      <c r="U23" s="66" t="s">
        <v>224</v>
      </c>
    </row>
    <row r="24" spans="1:22" ht="27" customHeight="1">
      <c r="A24" s="45">
        <v>17</v>
      </c>
      <c r="B24" s="90">
        <v>45427</v>
      </c>
      <c r="C24" s="91" t="s">
        <v>232</v>
      </c>
      <c r="D24" s="92" t="s">
        <v>41</v>
      </c>
      <c r="E24" s="92" t="s">
        <v>91</v>
      </c>
      <c r="F24" s="92" t="s">
        <v>92</v>
      </c>
      <c r="G24" s="66" t="s">
        <v>233</v>
      </c>
      <c r="H24" s="22" t="s">
        <v>234</v>
      </c>
      <c r="I24" s="54" t="s">
        <v>235</v>
      </c>
      <c r="J24" s="96" t="s">
        <v>236</v>
      </c>
      <c r="K24" s="94">
        <v>49</v>
      </c>
      <c r="L24" s="95" t="s">
        <v>237</v>
      </c>
      <c r="M24" s="50" t="s">
        <v>43</v>
      </c>
      <c r="N24" s="54" t="s">
        <v>44</v>
      </c>
      <c r="O24" s="94" t="s">
        <v>238</v>
      </c>
      <c r="P24" s="94" t="s">
        <v>156</v>
      </c>
      <c r="Q24" s="94" t="s">
        <v>210</v>
      </c>
      <c r="R24" s="94" t="s">
        <v>100</v>
      </c>
      <c r="S24" s="94" t="s">
        <v>239</v>
      </c>
      <c r="T24" s="89" t="s">
        <v>240</v>
      </c>
      <c r="U24" s="66" t="s">
        <v>241</v>
      </c>
    </row>
    <row r="25" spans="1:22" ht="27" customHeight="1">
      <c r="A25" s="45">
        <v>18</v>
      </c>
      <c r="B25" s="90">
        <v>45427</v>
      </c>
      <c r="C25" s="91" t="s">
        <v>242</v>
      </c>
      <c r="D25" s="92" t="s">
        <v>41</v>
      </c>
      <c r="E25" s="92" t="s">
        <v>42</v>
      </c>
      <c r="F25" s="92" t="s">
        <v>216</v>
      </c>
      <c r="G25" s="66">
        <v>170915478</v>
      </c>
      <c r="H25" s="22" t="s">
        <v>243</v>
      </c>
      <c r="I25" s="54" t="s">
        <v>244</v>
      </c>
      <c r="J25" s="96">
        <v>31475</v>
      </c>
      <c r="K25" s="94">
        <v>38</v>
      </c>
      <c r="L25" s="95" t="s">
        <v>245</v>
      </c>
      <c r="M25" s="50" t="s">
        <v>43</v>
      </c>
      <c r="N25" s="54" t="s">
        <v>44</v>
      </c>
      <c r="O25" s="94" t="s">
        <v>246</v>
      </c>
      <c r="P25" s="94" t="s">
        <v>70</v>
      </c>
      <c r="Q25" s="94" t="s">
        <v>210</v>
      </c>
      <c r="R25" s="94" t="s">
        <v>100</v>
      </c>
      <c r="S25" s="94" t="s">
        <v>247</v>
      </c>
      <c r="T25" s="66" t="s">
        <v>248</v>
      </c>
      <c r="U25" s="66" t="s">
        <v>249</v>
      </c>
    </row>
    <row r="26" spans="1:22" ht="27" customHeight="1">
      <c r="A26" s="45">
        <v>19</v>
      </c>
      <c r="B26" s="90">
        <v>45427</v>
      </c>
      <c r="C26" s="91" t="s">
        <v>250</v>
      </c>
      <c r="D26" s="92" t="s">
        <v>41</v>
      </c>
      <c r="E26" s="92" t="s">
        <v>251</v>
      </c>
      <c r="F26" s="92" t="s">
        <v>252</v>
      </c>
      <c r="G26" s="66" t="s">
        <v>253</v>
      </c>
      <c r="H26" s="93"/>
      <c r="I26" s="54" t="s">
        <v>254</v>
      </c>
      <c r="J26" s="96">
        <v>19610</v>
      </c>
      <c r="K26" s="94">
        <v>70</v>
      </c>
      <c r="L26" s="95" t="s">
        <v>255</v>
      </c>
      <c r="M26" s="50" t="s">
        <v>54</v>
      </c>
      <c r="N26" s="54" t="s">
        <v>55</v>
      </c>
      <c r="O26" s="94" t="s">
        <v>256</v>
      </c>
      <c r="P26" s="94" t="s">
        <v>257</v>
      </c>
      <c r="Q26" s="94" t="s">
        <v>210</v>
      </c>
      <c r="R26" s="94" t="s">
        <v>157</v>
      </c>
      <c r="S26" s="94" t="s">
        <v>258</v>
      </c>
      <c r="T26" s="66" t="s">
        <v>259</v>
      </c>
      <c r="U26" s="66" t="s">
        <v>259</v>
      </c>
      <c r="V26" s="77"/>
    </row>
    <row r="27" spans="1:22" ht="27" customHeight="1">
      <c r="A27" s="45">
        <v>20</v>
      </c>
      <c r="B27" s="90">
        <v>45427</v>
      </c>
      <c r="C27" s="91" t="s">
        <v>260</v>
      </c>
      <c r="D27" s="92" t="s">
        <v>41</v>
      </c>
      <c r="E27" s="92" t="s">
        <v>261</v>
      </c>
      <c r="F27" s="92" t="s">
        <v>262</v>
      </c>
      <c r="G27" s="66">
        <v>221020395</v>
      </c>
      <c r="H27" s="22" t="s">
        <v>263</v>
      </c>
      <c r="I27" s="54" t="s">
        <v>264</v>
      </c>
      <c r="J27" s="96">
        <v>31001</v>
      </c>
      <c r="K27" s="94">
        <v>39</v>
      </c>
      <c r="L27" s="95" t="s">
        <v>265</v>
      </c>
      <c r="M27" s="50" t="s">
        <v>54</v>
      </c>
      <c r="N27" s="54" t="s">
        <v>55</v>
      </c>
      <c r="O27" s="94" t="s">
        <v>266</v>
      </c>
      <c r="P27" s="94" t="s">
        <v>257</v>
      </c>
      <c r="Q27" s="94" t="s">
        <v>84</v>
      </c>
      <c r="R27" s="94" t="s">
        <v>100</v>
      </c>
      <c r="S27" s="94" t="s">
        <v>267</v>
      </c>
      <c r="T27" s="66" t="s">
        <v>268</v>
      </c>
      <c r="U27" s="66" t="s">
        <v>268</v>
      </c>
    </row>
    <row r="28" spans="1:22" ht="27" customHeight="1">
      <c r="A28" s="45">
        <v>21</v>
      </c>
      <c r="B28" s="90">
        <v>45428</v>
      </c>
      <c r="C28" s="91" t="s">
        <v>269</v>
      </c>
      <c r="D28" s="92" t="s">
        <v>41</v>
      </c>
      <c r="E28" s="92" t="s">
        <v>91</v>
      </c>
      <c r="F28" s="92" t="s">
        <v>92</v>
      </c>
      <c r="G28" s="66" t="s">
        <v>270</v>
      </c>
      <c r="H28" s="93"/>
      <c r="I28" s="54" t="s">
        <v>271</v>
      </c>
      <c r="J28" s="96">
        <v>25799</v>
      </c>
      <c r="K28" s="94">
        <v>53</v>
      </c>
      <c r="L28" s="95" t="s">
        <v>272</v>
      </c>
      <c r="M28" s="50" t="s">
        <v>54</v>
      </c>
      <c r="N28" s="54" t="s">
        <v>55</v>
      </c>
      <c r="O28" s="94" t="s">
        <v>273</v>
      </c>
      <c r="P28" s="94" t="s">
        <v>274</v>
      </c>
      <c r="Q28" s="94" t="s">
        <v>84</v>
      </c>
      <c r="R28" s="94" t="s">
        <v>100</v>
      </c>
      <c r="S28" s="94" t="s">
        <v>275</v>
      </c>
      <c r="T28" s="66" t="s">
        <v>276</v>
      </c>
      <c r="U28" s="66" t="s">
        <v>277</v>
      </c>
    </row>
    <row r="29" spans="1:22" ht="27" customHeight="1">
      <c r="A29" s="45">
        <v>22</v>
      </c>
      <c r="B29" s="90">
        <v>45428</v>
      </c>
      <c r="C29" s="91" t="s">
        <v>278</v>
      </c>
      <c r="D29" s="92" t="s">
        <v>41</v>
      </c>
      <c r="E29" s="92" t="s">
        <v>279</v>
      </c>
      <c r="F29" s="92" t="s">
        <v>280</v>
      </c>
      <c r="G29" s="66" t="s">
        <v>281</v>
      </c>
      <c r="H29" s="22" t="s">
        <v>282</v>
      </c>
      <c r="I29" s="54" t="s">
        <v>283</v>
      </c>
      <c r="J29" s="96">
        <v>29217</v>
      </c>
      <c r="K29" s="94">
        <v>44</v>
      </c>
      <c r="L29" s="95" t="s">
        <v>284</v>
      </c>
      <c r="M29" s="50" t="s">
        <v>54</v>
      </c>
      <c r="N29" s="54" t="s">
        <v>285</v>
      </c>
      <c r="O29" s="94" t="s">
        <v>286</v>
      </c>
      <c r="P29" s="94" t="s">
        <v>287</v>
      </c>
      <c r="Q29" s="94" t="s">
        <v>210</v>
      </c>
      <c r="R29" s="94" t="s">
        <v>100</v>
      </c>
      <c r="S29" s="94" t="s">
        <v>288</v>
      </c>
      <c r="T29" s="66" t="s">
        <v>289</v>
      </c>
      <c r="U29" s="66" t="s">
        <v>289</v>
      </c>
    </row>
    <row r="30" spans="1:22" ht="27" customHeight="1">
      <c r="A30" s="45">
        <v>23</v>
      </c>
      <c r="B30" s="90">
        <v>45436</v>
      </c>
      <c r="C30" s="91" t="s">
        <v>290</v>
      </c>
      <c r="D30" s="92" t="s">
        <v>41</v>
      </c>
      <c r="E30" s="92" t="s">
        <v>42</v>
      </c>
      <c r="F30" s="92" t="s">
        <v>216</v>
      </c>
      <c r="G30" s="66">
        <v>169686462</v>
      </c>
      <c r="H30" s="93" t="s">
        <v>291</v>
      </c>
      <c r="I30" s="54" t="s">
        <v>292</v>
      </c>
      <c r="J30" s="96">
        <v>35269</v>
      </c>
      <c r="K30" s="94">
        <v>27</v>
      </c>
      <c r="L30" s="95" t="s">
        <v>293</v>
      </c>
      <c r="M30" s="50" t="s">
        <v>294</v>
      </c>
      <c r="N30" s="54" t="s">
        <v>295</v>
      </c>
      <c r="O30" s="94" t="s">
        <v>296</v>
      </c>
      <c r="P30" s="94" t="s">
        <v>108</v>
      </c>
      <c r="Q30" s="94" t="s">
        <v>210</v>
      </c>
      <c r="R30" s="94" t="s">
        <v>100</v>
      </c>
      <c r="S30" s="94" t="s">
        <v>297</v>
      </c>
      <c r="T30" s="66" t="s">
        <v>298</v>
      </c>
      <c r="U30" s="66" t="s">
        <v>299</v>
      </c>
    </row>
    <row r="31" spans="1:22" ht="27" customHeight="1">
      <c r="A31" s="45">
        <v>24</v>
      </c>
      <c r="B31" s="90">
        <v>45439</v>
      </c>
      <c r="C31" s="91" t="s">
        <v>300</v>
      </c>
      <c r="D31" s="92" t="s">
        <v>76</v>
      </c>
      <c r="E31" s="92" t="s">
        <v>160</v>
      </c>
      <c r="F31" s="92" t="s">
        <v>160</v>
      </c>
      <c r="G31" s="66" t="s">
        <v>301</v>
      </c>
      <c r="H31" s="22" t="s">
        <v>302</v>
      </c>
      <c r="I31" s="54" t="s">
        <v>303</v>
      </c>
      <c r="J31" s="96">
        <v>31467</v>
      </c>
      <c r="K31" s="94">
        <v>38</v>
      </c>
      <c r="L31" s="95" t="s">
        <v>304</v>
      </c>
      <c r="M31" s="50" t="s">
        <v>43</v>
      </c>
      <c r="N31" s="54" t="s">
        <v>97</v>
      </c>
      <c r="O31" s="94" t="s">
        <v>305</v>
      </c>
      <c r="P31" s="94" t="s">
        <v>209</v>
      </c>
      <c r="Q31" s="94" t="s">
        <v>71</v>
      </c>
      <c r="R31" s="94" t="s">
        <v>306</v>
      </c>
      <c r="S31" s="94" t="s">
        <v>307</v>
      </c>
      <c r="T31" s="66" t="s">
        <v>308</v>
      </c>
      <c r="U31" s="66" t="s">
        <v>308</v>
      </c>
    </row>
    <row r="32" spans="1:22" ht="24.75" customHeight="1">
      <c r="A32" s="45">
        <v>25</v>
      </c>
      <c r="B32" s="90">
        <v>45439</v>
      </c>
      <c r="C32" s="91" t="s">
        <v>309</v>
      </c>
      <c r="D32" s="92" t="s">
        <v>41</v>
      </c>
      <c r="E32" s="92" t="s">
        <v>42</v>
      </c>
      <c r="F32" s="92" t="s">
        <v>216</v>
      </c>
      <c r="G32" s="66">
        <v>168073285</v>
      </c>
      <c r="H32" s="22" t="s">
        <v>310</v>
      </c>
      <c r="I32" s="54" t="s">
        <v>311</v>
      </c>
      <c r="J32" s="96">
        <v>32915</v>
      </c>
      <c r="K32" s="94">
        <v>34</v>
      </c>
      <c r="L32" s="95" t="s">
        <v>312</v>
      </c>
      <c r="M32" s="50" t="s">
        <v>43</v>
      </c>
      <c r="N32" s="54" t="s">
        <v>55</v>
      </c>
      <c r="O32" s="94" t="s">
        <v>313</v>
      </c>
      <c r="P32" s="94" t="s">
        <v>70</v>
      </c>
      <c r="Q32" s="94" t="s">
        <v>221</v>
      </c>
      <c r="R32" s="94" t="s">
        <v>122</v>
      </c>
      <c r="S32" s="94" t="s">
        <v>314</v>
      </c>
      <c r="T32" s="66" t="s">
        <v>124</v>
      </c>
      <c r="U32" s="66" t="s">
        <v>124</v>
      </c>
    </row>
    <row r="33" spans="1:21" ht="25.5" customHeight="1">
      <c r="A33" s="45">
        <v>26</v>
      </c>
      <c r="B33" s="90">
        <v>45440</v>
      </c>
      <c r="C33" s="91" t="s">
        <v>315</v>
      </c>
      <c r="D33" s="92" t="s">
        <v>41</v>
      </c>
      <c r="E33" s="92" t="s">
        <v>169</v>
      </c>
      <c r="F33" s="92" t="s">
        <v>169</v>
      </c>
      <c r="G33" s="66" t="s">
        <v>316</v>
      </c>
      <c r="H33" s="22" t="s">
        <v>317</v>
      </c>
      <c r="I33" s="54" t="s">
        <v>318</v>
      </c>
      <c r="J33" s="96">
        <v>24318</v>
      </c>
      <c r="K33" s="94">
        <v>57</v>
      </c>
      <c r="L33" s="95" t="s">
        <v>319</v>
      </c>
      <c r="M33" s="50" t="s">
        <v>54</v>
      </c>
      <c r="N33" s="54" t="s">
        <v>55</v>
      </c>
      <c r="O33" s="94" t="s">
        <v>320</v>
      </c>
      <c r="P33" s="94" t="s">
        <v>321</v>
      </c>
      <c r="Q33" s="94" t="s">
        <v>84</v>
      </c>
      <c r="R33" s="94" t="s">
        <v>100</v>
      </c>
      <c r="S33" s="94" t="s">
        <v>322</v>
      </c>
      <c r="T33" s="66" t="s">
        <v>323</v>
      </c>
      <c r="U33" s="66" t="s">
        <v>324</v>
      </c>
    </row>
    <row r="34" spans="1:21" ht="20.25" customHeight="1">
      <c r="A34" s="45">
        <v>27</v>
      </c>
      <c r="B34" s="90">
        <v>45440</v>
      </c>
      <c r="C34" s="91" t="s">
        <v>325</v>
      </c>
      <c r="D34" s="92" t="s">
        <v>76</v>
      </c>
      <c r="E34" s="92" t="s">
        <v>42</v>
      </c>
      <c r="F34" s="92" t="s">
        <v>216</v>
      </c>
      <c r="G34" s="66">
        <v>1740003319</v>
      </c>
      <c r="H34" s="22" t="s">
        <v>326</v>
      </c>
      <c r="I34" s="54" t="s">
        <v>327</v>
      </c>
      <c r="J34" s="96">
        <v>23153</v>
      </c>
      <c r="K34" s="94">
        <v>60</v>
      </c>
      <c r="L34" s="95" t="s">
        <v>328</v>
      </c>
      <c r="M34" s="50" t="s">
        <v>54</v>
      </c>
      <c r="N34" s="54" t="s">
        <v>97</v>
      </c>
      <c r="O34" s="94" t="s">
        <v>329</v>
      </c>
      <c r="P34" s="94">
        <v>3</v>
      </c>
      <c r="Q34" s="94" t="s">
        <v>84</v>
      </c>
      <c r="R34" s="94" t="s">
        <v>176</v>
      </c>
      <c r="S34" s="94" t="s">
        <v>330</v>
      </c>
      <c r="T34" s="66"/>
      <c r="U34" s="66"/>
    </row>
    <row r="35" spans="1:21" ht="21.75" customHeight="1">
      <c r="A35" s="45">
        <v>28</v>
      </c>
      <c r="B35" s="90">
        <v>45440</v>
      </c>
      <c r="C35" s="91" t="s">
        <v>331</v>
      </c>
      <c r="D35" s="92" t="s">
        <v>41</v>
      </c>
      <c r="E35" s="92" t="s">
        <v>332</v>
      </c>
      <c r="F35" s="92" t="s">
        <v>333</v>
      </c>
      <c r="G35" s="66" t="s">
        <v>334</v>
      </c>
      <c r="H35" s="22" t="s">
        <v>335</v>
      </c>
      <c r="I35" s="54" t="s">
        <v>336</v>
      </c>
      <c r="J35" s="96">
        <v>34302</v>
      </c>
      <c r="K35" s="94">
        <v>30</v>
      </c>
      <c r="L35" s="95"/>
      <c r="M35" s="50" t="s">
        <v>54</v>
      </c>
      <c r="N35" s="54" t="s">
        <v>55</v>
      </c>
      <c r="O35" s="94" t="s">
        <v>337</v>
      </c>
      <c r="P35" s="94" t="s">
        <v>338</v>
      </c>
      <c r="Q35" s="94" t="s">
        <v>71</v>
      </c>
      <c r="R35" s="94" t="s">
        <v>339</v>
      </c>
      <c r="S35" s="94" t="s">
        <v>340</v>
      </c>
      <c r="T35" s="66" t="s">
        <v>341</v>
      </c>
      <c r="U35" s="66" t="s">
        <v>341</v>
      </c>
    </row>
    <row r="36" spans="1:21" ht="20.25" customHeight="1">
      <c r="A36" s="45">
        <v>29</v>
      </c>
      <c r="B36" s="99">
        <v>45443</v>
      </c>
      <c r="C36" s="100" t="s">
        <v>342</v>
      </c>
      <c r="D36" s="101" t="s">
        <v>41</v>
      </c>
      <c r="E36" s="101" t="s">
        <v>343</v>
      </c>
      <c r="F36" s="101" t="s">
        <v>343</v>
      </c>
      <c r="G36" s="102" t="s">
        <v>344</v>
      </c>
      <c r="H36" s="22" t="s">
        <v>345</v>
      </c>
      <c r="I36" s="85" t="s">
        <v>346</v>
      </c>
      <c r="J36" s="88">
        <v>34784</v>
      </c>
      <c r="K36" s="86">
        <v>29</v>
      </c>
      <c r="L36" s="87" t="s">
        <v>347</v>
      </c>
      <c r="M36" s="49" t="s">
        <v>54</v>
      </c>
      <c r="N36" s="85" t="s">
        <v>55</v>
      </c>
      <c r="O36" s="86" t="s">
        <v>98</v>
      </c>
      <c r="P36" s="86">
        <v>29</v>
      </c>
      <c r="Q36" s="86" t="s">
        <v>210</v>
      </c>
      <c r="R36" s="86" t="s">
        <v>157</v>
      </c>
      <c r="S36" s="86" t="s">
        <v>297</v>
      </c>
      <c r="T36" s="66" t="s">
        <v>277</v>
      </c>
      <c r="U36" s="66" t="s">
        <v>277</v>
      </c>
    </row>
    <row r="37" spans="1:21" ht="21.75" customHeight="1">
      <c r="A37" s="45">
        <v>30</v>
      </c>
      <c r="B37" s="99">
        <v>45443</v>
      </c>
      <c r="C37" s="100" t="s">
        <v>348</v>
      </c>
      <c r="D37" s="101" t="s">
        <v>41</v>
      </c>
      <c r="E37" s="101" t="s">
        <v>349</v>
      </c>
      <c r="F37" s="101" t="s">
        <v>350</v>
      </c>
      <c r="G37" s="102" t="s">
        <v>351</v>
      </c>
      <c r="H37" s="22" t="s">
        <v>352</v>
      </c>
      <c r="I37" s="85" t="s">
        <v>353</v>
      </c>
      <c r="J37" s="88">
        <v>24881</v>
      </c>
      <c r="K37" s="86">
        <v>55</v>
      </c>
      <c r="L37" s="87" t="s">
        <v>354</v>
      </c>
      <c r="M37" s="49" t="s">
        <v>54</v>
      </c>
      <c r="N37" s="85" t="s">
        <v>55</v>
      </c>
      <c r="O37" s="86" t="s">
        <v>320</v>
      </c>
      <c r="P37" s="86" t="s">
        <v>355</v>
      </c>
      <c r="Q37" s="86" t="s">
        <v>210</v>
      </c>
      <c r="R37" s="86" t="s">
        <v>100</v>
      </c>
      <c r="S37" s="86" t="s">
        <v>356</v>
      </c>
      <c r="T37" s="66" t="s">
        <v>357</v>
      </c>
      <c r="U37" s="66" t="s">
        <v>358</v>
      </c>
    </row>
    <row r="38" spans="1:21">
      <c r="J38" s="79"/>
    </row>
  </sheetData>
  <mergeCells count="20">
    <mergeCell ref="M6:M7"/>
    <mergeCell ref="N6:N7"/>
    <mergeCell ref="O6:O7"/>
    <mergeCell ref="P6:P7"/>
    <mergeCell ref="T6:U6"/>
    <mergeCell ref="Q6:S6"/>
    <mergeCell ref="K6:K7"/>
    <mergeCell ref="L6:L7"/>
    <mergeCell ref="J6:J7"/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H8" r:id="rId1"/>
    <hyperlink ref="H9" r:id="rId2"/>
    <hyperlink ref="H10" r:id="rId3"/>
    <hyperlink ref="H11" r:id="rId4"/>
    <hyperlink ref="H15" r:id="rId5"/>
    <hyperlink ref="H16" r:id="rId6"/>
    <hyperlink ref="H18" r:id="rId7"/>
    <hyperlink ref="H22" r:id="rId8"/>
    <hyperlink ref="H23" r:id="rId9"/>
    <hyperlink ref="H24" r:id="rId10"/>
    <hyperlink ref="H25" r:id="rId11"/>
    <hyperlink ref="H27" r:id="rId12"/>
    <hyperlink ref="H29" r:id="rId13"/>
    <hyperlink ref="H31" r:id="rId14"/>
    <hyperlink ref="H32" r:id="rId15"/>
    <hyperlink ref="H33" r:id="rId16"/>
    <hyperlink ref="H34" r:id="rId17"/>
    <hyperlink ref="H35" r:id="rId18"/>
    <hyperlink ref="H36" r:id="rId19"/>
    <hyperlink ref="H37" r:id="rId20"/>
  </hyperlinks>
  <printOptions horizontalCentered="1"/>
  <pageMargins left="0.17" right="0.17" top="1.3" bottom="0.59" header="0.64" footer="0.31496062992126"/>
  <pageSetup paperSize="5" scale="24" fitToHeight="0" orientation="landscape" r:id="rId2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U23440"/>
  <sheetViews>
    <sheetView zoomScale="89" zoomScaleNormal="89" zoomScalePageLayoutView="70" workbookViewId="0">
      <pane xSplit="1" ySplit="4" topLeftCell="F49" activePane="bottomRight" state="frozen"/>
      <selection pane="topRight" activeCell="B1" sqref="B1"/>
      <selection pane="bottomLeft" activeCell="A8" sqref="A8"/>
      <selection pane="bottomRight" sqref="A1:L67"/>
    </sheetView>
  </sheetViews>
  <sheetFormatPr baseColWidth="10" defaultColWidth="11.42578125" defaultRowHeight="15"/>
  <cols>
    <col min="1" max="1" width="6.140625" customWidth="1"/>
    <col min="2" max="2" width="13" customWidth="1"/>
    <col min="3" max="3" width="25.42578125" customWidth="1"/>
    <col min="4" max="4" width="61.42578125" customWidth="1"/>
    <col min="5" max="5" width="10.42578125" customWidth="1"/>
    <col min="6" max="6" width="22.28515625" customWidth="1"/>
    <col min="7" max="7" width="30.140625" customWidth="1"/>
    <col min="8" max="8" width="27.140625" customWidth="1"/>
    <col min="9" max="9" width="26.7109375" customWidth="1"/>
    <col min="10" max="10" width="30.140625" customWidth="1"/>
    <col min="11" max="11" width="31.85546875" customWidth="1"/>
    <col min="12" max="12" width="29" customWidth="1"/>
    <col min="13" max="13" width="44.85546875" customWidth="1"/>
    <col min="14" max="14" width="43.7109375" customWidth="1"/>
  </cols>
  <sheetData>
    <row r="1" spans="1:21" ht="18.75" customHeight="1">
      <c r="A1" s="147" t="s">
        <v>970</v>
      </c>
      <c r="B1" s="147"/>
      <c r="C1" s="147"/>
      <c r="D1" s="147"/>
    </row>
    <row r="2" spans="1:21" ht="18.75" customHeight="1">
      <c r="A2" s="103"/>
      <c r="B2" s="103"/>
      <c r="C2" s="103"/>
      <c r="D2" s="103"/>
    </row>
    <row r="3" spans="1:21" ht="32.25" customHeight="1">
      <c r="A3" s="140" t="s">
        <v>15</v>
      </c>
      <c r="B3" s="131" t="s">
        <v>16</v>
      </c>
      <c r="C3" s="155" t="s">
        <v>359</v>
      </c>
      <c r="D3" s="155"/>
      <c r="E3" s="131" t="s">
        <v>360</v>
      </c>
      <c r="F3" s="131" t="s">
        <v>361</v>
      </c>
      <c r="G3" s="131" t="s">
        <v>23</v>
      </c>
      <c r="H3" s="131" t="s">
        <v>24</v>
      </c>
      <c r="I3" s="131" t="s">
        <v>32</v>
      </c>
      <c r="J3" s="133" t="s">
        <v>34</v>
      </c>
      <c r="K3" s="134"/>
      <c r="L3" s="135"/>
      <c r="M3" s="129" t="s">
        <v>35</v>
      </c>
      <c r="N3" s="130"/>
    </row>
    <row r="4" spans="1:21" ht="27" customHeight="1" thickBot="1">
      <c r="A4" s="141"/>
      <c r="B4" s="141"/>
      <c r="C4" s="156"/>
      <c r="D4" s="157"/>
      <c r="E4" s="132"/>
      <c r="F4" s="132"/>
      <c r="G4" s="132"/>
      <c r="H4" s="132"/>
      <c r="I4" s="132"/>
      <c r="J4" s="10" t="s">
        <v>36</v>
      </c>
      <c r="K4" s="10" t="s">
        <v>37</v>
      </c>
      <c r="L4" s="11" t="s">
        <v>38</v>
      </c>
      <c r="M4" s="58" t="s">
        <v>39</v>
      </c>
      <c r="N4" s="59" t="s">
        <v>40</v>
      </c>
    </row>
    <row r="5" spans="1:21" s="69" customFormat="1" ht="16.5" thickBot="1">
      <c r="A5" s="71">
        <v>1</v>
      </c>
      <c r="B5" s="65">
        <v>45413</v>
      </c>
      <c r="C5" s="67" t="s">
        <v>362</v>
      </c>
      <c r="D5" s="54" t="s">
        <v>363</v>
      </c>
      <c r="E5" s="21" t="s">
        <v>43</v>
      </c>
      <c r="F5" s="23">
        <v>29219</v>
      </c>
      <c r="G5" s="21" t="s">
        <v>364</v>
      </c>
      <c r="H5" s="21" t="s">
        <v>365</v>
      </c>
      <c r="I5" s="21" t="s">
        <v>366</v>
      </c>
      <c r="J5" s="84" t="s">
        <v>84</v>
      </c>
      <c r="K5" s="84" t="s">
        <v>100</v>
      </c>
      <c r="L5" s="68" t="s">
        <v>367</v>
      </c>
      <c r="O5" s="69" t="s">
        <v>368</v>
      </c>
      <c r="T5" s="21"/>
      <c r="U5" s="21"/>
    </row>
    <row r="6" spans="1:21" s="69" customFormat="1" ht="19.5" customHeight="1" thickBot="1">
      <c r="A6" s="71">
        <v>2</v>
      </c>
      <c r="B6" s="65">
        <v>45413</v>
      </c>
      <c r="C6" s="67" t="s">
        <v>362</v>
      </c>
      <c r="D6" s="54" t="s">
        <v>369</v>
      </c>
      <c r="E6" s="21" t="s">
        <v>54</v>
      </c>
      <c r="F6" s="23">
        <v>26987</v>
      </c>
      <c r="G6" s="21" t="s">
        <v>370</v>
      </c>
      <c r="H6" s="21" t="s">
        <v>370</v>
      </c>
      <c r="I6" s="21" t="s">
        <v>56</v>
      </c>
      <c r="J6" s="84" t="s">
        <v>84</v>
      </c>
      <c r="K6" s="84" t="s">
        <v>100</v>
      </c>
      <c r="L6" s="68" t="s">
        <v>371</v>
      </c>
      <c r="O6" s="69" t="s">
        <v>372</v>
      </c>
      <c r="T6" s="21"/>
      <c r="U6" s="21"/>
    </row>
    <row r="7" spans="1:21" s="70" customFormat="1" ht="20.25" customHeight="1" thickBot="1">
      <c r="A7" s="71">
        <v>3</v>
      </c>
      <c r="B7" s="65">
        <v>45413</v>
      </c>
      <c r="C7" s="67" t="s">
        <v>362</v>
      </c>
      <c r="D7" s="54" t="s">
        <v>373</v>
      </c>
      <c r="E7" s="21" t="s">
        <v>43</v>
      </c>
      <c r="F7" s="23">
        <v>24858</v>
      </c>
      <c r="G7" s="21" t="s">
        <v>169</v>
      </c>
      <c r="H7" s="21" t="s">
        <v>169</v>
      </c>
      <c r="I7" s="83" t="s">
        <v>374</v>
      </c>
      <c r="J7" s="82" t="s">
        <v>84</v>
      </c>
      <c r="K7" s="84" t="s">
        <v>100</v>
      </c>
      <c r="L7" s="21" t="s">
        <v>371</v>
      </c>
      <c r="M7" s="23"/>
      <c r="N7" s="21"/>
      <c r="O7" s="21" t="s">
        <v>375</v>
      </c>
      <c r="P7" s="21"/>
      <c r="Q7" s="21"/>
      <c r="R7" s="21"/>
      <c r="S7" s="68"/>
      <c r="T7" s="21"/>
      <c r="U7" s="21"/>
    </row>
    <row r="8" spans="1:21" s="69" customFormat="1" ht="18" customHeight="1" thickBot="1">
      <c r="A8" s="71">
        <v>4</v>
      </c>
      <c r="B8" s="65">
        <v>45414</v>
      </c>
      <c r="C8" s="67" t="s">
        <v>362</v>
      </c>
      <c r="D8" s="54" t="s">
        <v>376</v>
      </c>
      <c r="E8" s="21" t="s">
        <v>43</v>
      </c>
      <c r="F8" s="23">
        <v>32174</v>
      </c>
      <c r="G8" s="21" t="s">
        <v>252</v>
      </c>
      <c r="H8" s="21" t="s">
        <v>252</v>
      </c>
      <c r="I8" s="83" t="s">
        <v>377</v>
      </c>
      <c r="J8" s="82" t="s">
        <v>84</v>
      </c>
      <c r="K8" s="84" t="s">
        <v>100</v>
      </c>
      <c r="L8" s="21" t="s">
        <v>378</v>
      </c>
      <c r="M8" s="23"/>
      <c r="N8" s="21"/>
      <c r="O8" s="21" t="s">
        <v>379</v>
      </c>
      <c r="P8" s="21"/>
      <c r="Q8" s="21"/>
      <c r="R8" s="21"/>
      <c r="S8" s="68"/>
      <c r="T8" s="21"/>
      <c r="U8" s="21"/>
    </row>
    <row r="9" spans="1:21" s="69" customFormat="1" ht="16.5" thickBot="1">
      <c r="A9" s="71">
        <v>5</v>
      </c>
      <c r="B9" s="65">
        <v>45415</v>
      </c>
      <c r="C9" s="67" t="s">
        <v>362</v>
      </c>
      <c r="D9" s="54" t="s">
        <v>380</v>
      </c>
      <c r="E9" s="21" t="s">
        <v>43</v>
      </c>
      <c r="F9" s="23">
        <v>24768</v>
      </c>
      <c r="G9" s="21" t="s">
        <v>381</v>
      </c>
      <c r="H9" s="21" t="s">
        <v>169</v>
      </c>
      <c r="I9" s="83" t="s">
        <v>382</v>
      </c>
      <c r="J9" s="82" t="s">
        <v>84</v>
      </c>
      <c r="K9" s="84" t="s">
        <v>100</v>
      </c>
      <c r="L9" s="21" t="s">
        <v>383</v>
      </c>
      <c r="M9" s="23"/>
      <c r="N9" s="21"/>
      <c r="O9" s="21" t="s">
        <v>384</v>
      </c>
      <c r="P9" s="21"/>
      <c r="Q9" s="21"/>
      <c r="R9" s="21"/>
      <c r="S9" s="68"/>
      <c r="T9" s="21"/>
      <c r="U9" s="21"/>
    </row>
    <row r="10" spans="1:21" s="69" customFormat="1" ht="18" customHeight="1" thickBot="1">
      <c r="A10" s="71">
        <v>6</v>
      </c>
      <c r="B10" s="65">
        <v>45415</v>
      </c>
      <c r="C10" s="67" t="s">
        <v>362</v>
      </c>
      <c r="D10" s="54" t="s">
        <v>385</v>
      </c>
      <c r="E10" s="21" t="s">
        <v>43</v>
      </c>
      <c r="F10" s="23">
        <v>28480</v>
      </c>
      <c r="G10" s="21" t="s">
        <v>169</v>
      </c>
      <c r="H10" s="21" t="s">
        <v>169</v>
      </c>
      <c r="I10" s="83" t="s">
        <v>382</v>
      </c>
      <c r="J10" s="82" t="s">
        <v>84</v>
      </c>
      <c r="K10" s="84" t="s">
        <v>100</v>
      </c>
      <c r="L10" s="21" t="s">
        <v>383</v>
      </c>
      <c r="M10" s="23"/>
      <c r="N10" s="21"/>
      <c r="O10" s="21" t="s">
        <v>386</v>
      </c>
      <c r="P10" s="21"/>
      <c r="Q10" s="21"/>
      <c r="R10" s="21"/>
      <c r="S10" s="68"/>
      <c r="T10" s="21"/>
      <c r="U10" s="21"/>
    </row>
    <row r="11" spans="1:21" s="69" customFormat="1" ht="16.5" thickBot="1">
      <c r="A11" s="71">
        <v>7</v>
      </c>
      <c r="B11" s="65">
        <v>45418</v>
      </c>
      <c r="C11" s="67" t="s">
        <v>362</v>
      </c>
      <c r="D11" s="54" t="s">
        <v>387</v>
      </c>
      <c r="E11" s="21" t="s">
        <v>43</v>
      </c>
      <c r="F11" s="23"/>
      <c r="G11" s="21"/>
      <c r="H11" s="21"/>
      <c r="I11" s="83"/>
      <c r="J11" s="82"/>
      <c r="K11" s="84"/>
      <c r="L11" s="21"/>
      <c r="M11" s="23"/>
      <c r="N11" s="21"/>
      <c r="O11" s="69" t="s">
        <v>388</v>
      </c>
    </row>
    <row r="12" spans="1:21" s="69" customFormat="1" ht="16.5" thickBot="1">
      <c r="A12" s="71">
        <v>8</v>
      </c>
      <c r="B12" s="65">
        <v>45418</v>
      </c>
      <c r="C12" s="67" t="s">
        <v>362</v>
      </c>
      <c r="D12" s="54" t="s">
        <v>389</v>
      </c>
      <c r="E12" s="21" t="s">
        <v>43</v>
      </c>
      <c r="F12" s="23">
        <v>26612</v>
      </c>
      <c r="G12" s="21" t="s">
        <v>381</v>
      </c>
      <c r="H12" s="21" t="s">
        <v>92</v>
      </c>
      <c r="I12" s="83" t="s">
        <v>144</v>
      </c>
      <c r="J12" s="82" t="s">
        <v>84</v>
      </c>
      <c r="K12" s="84" t="s">
        <v>100</v>
      </c>
      <c r="L12" s="21" t="s">
        <v>390</v>
      </c>
      <c r="M12" s="21"/>
      <c r="N12" s="21"/>
      <c r="O12" s="69" t="s">
        <v>391</v>
      </c>
    </row>
    <row r="13" spans="1:21" s="69" customFormat="1" ht="16.5" thickBot="1">
      <c r="A13" s="71">
        <v>9</v>
      </c>
      <c r="B13" s="65">
        <v>45419</v>
      </c>
      <c r="C13" s="67" t="s">
        <v>362</v>
      </c>
      <c r="D13" s="54" t="s">
        <v>392</v>
      </c>
      <c r="E13" s="21" t="s">
        <v>54</v>
      </c>
      <c r="F13" s="23">
        <v>29235</v>
      </c>
      <c r="G13" s="21" t="s">
        <v>393</v>
      </c>
      <c r="H13" s="21" t="s">
        <v>252</v>
      </c>
      <c r="I13" s="83" t="s">
        <v>394</v>
      </c>
      <c r="J13" s="82" t="s">
        <v>84</v>
      </c>
      <c r="K13" s="84" t="s">
        <v>100</v>
      </c>
      <c r="L13" s="21" t="s">
        <v>395</v>
      </c>
      <c r="M13" s="21"/>
      <c r="N13" s="21"/>
      <c r="O13" s="69" t="s">
        <v>396</v>
      </c>
    </row>
    <row r="14" spans="1:21" s="69" customFormat="1" ht="16.5" thickBot="1">
      <c r="A14" s="71">
        <v>10</v>
      </c>
      <c r="B14" s="65">
        <v>45419</v>
      </c>
      <c r="C14" s="67" t="s">
        <v>362</v>
      </c>
      <c r="D14" s="54" t="s">
        <v>397</v>
      </c>
      <c r="E14" s="21" t="s">
        <v>54</v>
      </c>
      <c r="F14" s="23">
        <v>21583</v>
      </c>
      <c r="G14" s="21" t="s">
        <v>42</v>
      </c>
      <c r="H14" s="21" t="s">
        <v>216</v>
      </c>
      <c r="I14" s="21" t="s">
        <v>398</v>
      </c>
      <c r="J14" s="84" t="s">
        <v>84</v>
      </c>
      <c r="K14" s="84" t="s">
        <v>100</v>
      </c>
      <c r="L14" s="68" t="s">
        <v>399</v>
      </c>
      <c r="M14" s="21"/>
      <c r="N14" s="21"/>
      <c r="O14" s="69" t="s">
        <v>400</v>
      </c>
    </row>
    <row r="15" spans="1:21" s="69" customFormat="1" ht="16.5" thickBot="1">
      <c r="A15" s="71">
        <v>11</v>
      </c>
      <c r="B15" s="65">
        <v>45420</v>
      </c>
      <c r="C15" s="67" t="s">
        <v>362</v>
      </c>
      <c r="D15" s="54" t="s">
        <v>401</v>
      </c>
      <c r="E15" s="21" t="s">
        <v>43</v>
      </c>
      <c r="F15" s="78">
        <v>15172</v>
      </c>
      <c r="G15" s="21" t="s">
        <v>393</v>
      </c>
      <c r="H15" s="21" t="s">
        <v>252</v>
      </c>
      <c r="I15" s="21" t="s">
        <v>402</v>
      </c>
      <c r="J15" s="84" t="s">
        <v>84</v>
      </c>
      <c r="K15" s="84" t="s">
        <v>100</v>
      </c>
      <c r="L15" s="68" t="s">
        <v>403</v>
      </c>
      <c r="M15" s="21"/>
      <c r="N15" s="21"/>
      <c r="O15" s="69" t="s">
        <v>404</v>
      </c>
    </row>
    <row r="16" spans="1:21" s="69" customFormat="1" ht="16.5" thickBot="1">
      <c r="A16" s="71">
        <v>12</v>
      </c>
      <c r="B16" s="65">
        <v>45421</v>
      </c>
      <c r="C16" s="67" t="s">
        <v>362</v>
      </c>
      <c r="D16" s="54" t="s">
        <v>405</v>
      </c>
      <c r="E16" s="21" t="s">
        <v>43</v>
      </c>
      <c r="F16" s="23">
        <v>28315</v>
      </c>
      <c r="G16" s="21" t="s">
        <v>42</v>
      </c>
      <c r="H16" s="21" t="s">
        <v>216</v>
      </c>
      <c r="I16" s="21" t="s">
        <v>406</v>
      </c>
      <c r="J16" s="84" t="s">
        <v>407</v>
      </c>
      <c r="K16" s="84" t="s">
        <v>408</v>
      </c>
      <c r="L16" s="68" t="s">
        <v>409</v>
      </c>
      <c r="M16" s="21"/>
      <c r="N16" s="21"/>
      <c r="O16" s="69" t="s">
        <v>410</v>
      </c>
    </row>
    <row r="17" spans="1:17" s="69" customFormat="1" ht="16.5" thickBot="1">
      <c r="A17" s="71">
        <v>13</v>
      </c>
      <c r="B17" s="65">
        <v>45421</v>
      </c>
      <c r="C17" s="67" t="s">
        <v>362</v>
      </c>
      <c r="D17" s="54" t="s">
        <v>411</v>
      </c>
      <c r="E17" s="21" t="s">
        <v>43</v>
      </c>
      <c r="F17" s="23">
        <v>22014</v>
      </c>
      <c r="G17" s="21" t="s">
        <v>412</v>
      </c>
      <c r="H17" s="21" t="s">
        <v>412</v>
      </c>
      <c r="I17" s="21" t="s">
        <v>413</v>
      </c>
      <c r="J17" s="84" t="s">
        <v>414</v>
      </c>
      <c r="K17" s="84" t="s">
        <v>221</v>
      </c>
      <c r="L17" s="68" t="s">
        <v>415</v>
      </c>
      <c r="M17" s="21" t="s">
        <v>416</v>
      </c>
      <c r="N17" s="21" t="s">
        <v>417</v>
      </c>
      <c r="O17" s="69" t="s">
        <v>418</v>
      </c>
    </row>
    <row r="18" spans="1:17" s="69" customFormat="1" ht="18.75" customHeight="1" thickBot="1">
      <c r="A18" s="71">
        <v>14</v>
      </c>
      <c r="B18" s="65">
        <v>45421</v>
      </c>
      <c r="C18" s="67" t="s">
        <v>362</v>
      </c>
      <c r="D18" s="54" t="s">
        <v>419</v>
      </c>
      <c r="E18" s="21" t="s">
        <v>54</v>
      </c>
      <c r="F18" s="23"/>
      <c r="G18" s="21" t="s">
        <v>420</v>
      </c>
      <c r="H18" s="21" t="s">
        <v>420</v>
      </c>
      <c r="I18" s="21" t="s">
        <v>377</v>
      </c>
      <c r="J18" s="84"/>
      <c r="K18" s="84"/>
      <c r="L18" s="68"/>
      <c r="M18" s="21"/>
      <c r="N18" s="21"/>
      <c r="O18" s="69" t="s">
        <v>421</v>
      </c>
    </row>
    <row r="19" spans="1:17" s="63" customFormat="1" ht="16.5" thickBot="1">
      <c r="A19" s="71">
        <v>15</v>
      </c>
      <c r="B19" s="65">
        <v>45421</v>
      </c>
      <c r="C19" s="67" t="s">
        <v>362</v>
      </c>
      <c r="D19" s="54" t="s">
        <v>422</v>
      </c>
      <c r="E19" s="21" t="s">
        <v>43</v>
      </c>
      <c r="F19" s="23">
        <v>17543</v>
      </c>
      <c r="G19" s="21" t="s">
        <v>420</v>
      </c>
      <c r="H19" s="21" t="s">
        <v>420</v>
      </c>
      <c r="I19" s="21" t="s">
        <v>377</v>
      </c>
      <c r="J19" s="84" t="s">
        <v>84</v>
      </c>
      <c r="K19" s="84" t="s">
        <v>100</v>
      </c>
      <c r="L19" s="68" t="s">
        <v>423</v>
      </c>
      <c r="M19" s="21" t="s">
        <v>424</v>
      </c>
      <c r="N19" s="21" t="s">
        <v>424</v>
      </c>
      <c r="O19" s="69" t="s">
        <v>425</v>
      </c>
      <c r="P19" s="69"/>
      <c r="Q19" s="69"/>
    </row>
    <row r="20" spans="1:17" s="69" customFormat="1" ht="16.5" thickBot="1">
      <c r="A20" s="71">
        <v>16</v>
      </c>
      <c r="B20" s="65">
        <v>45421</v>
      </c>
      <c r="C20" s="67" t="s">
        <v>362</v>
      </c>
      <c r="D20" s="54" t="s">
        <v>426</v>
      </c>
      <c r="E20" s="21" t="s">
        <v>54</v>
      </c>
      <c r="F20" s="23">
        <v>17011</v>
      </c>
      <c r="G20" s="21" t="s">
        <v>427</v>
      </c>
      <c r="H20" s="21" t="s">
        <v>427</v>
      </c>
      <c r="I20" s="21" t="s">
        <v>428</v>
      </c>
      <c r="J20" s="84" t="s">
        <v>84</v>
      </c>
      <c r="K20" s="84" t="s">
        <v>100</v>
      </c>
      <c r="L20" s="68" t="s">
        <v>429</v>
      </c>
      <c r="M20" s="21"/>
      <c r="N20" s="21"/>
      <c r="O20" s="69" t="s">
        <v>430</v>
      </c>
    </row>
    <row r="21" spans="1:17" s="69" customFormat="1" ht="16.5" thickBot="1">
      <c r="A21" s="71">
        <v>17</v>
      </c>
      <c r="B21" s="65">
        <v>45422</v>
      </c>
      <c r="C21" s="67" t="s">
        <v>362</v>
      </c>
      <c r="D21" s="54" t="s">
        <v>431</v>
      </c>
      <c r="E21" s="21" t="s">
        <v>43</v>
      </c>
      <c r="F21" s="23">
        <v>24453</v>
      </c>
      <c r="G21" s="21" t="s">
        <v>420</v>
      </c>
      <c r="H21" s="21" t="s">
        <v>420</v>
      </c>
      <c r="I21" s="21" t="s">
        <v>377</v>
      </c>
      <c r="J21" s="84" t="s">
        <v>84</v>
      </c>
      <c r="K21" s="84" t="s">
        <v>100</v>
      </c>
      <c r="L21" s="68" t="s">
        <v>432</v>
      </c>
      <c r="M21" s="21" t="s">
        <v>433</v>
      </c>
      <c r="N21" s="21" t="s">
        <v>433</v>
      </c>
      <c r="O21" s="69" t="s">
        <v>434</v>
      </c>
    </row>
    <row r="22" spans="1:17" s="69" customFormat="1" ht="16.5" thickBot="1">
      <c r="A22" s="71">
        <v>18</v>
      </c>
      <c r="B22" s="65">
        <v>45422</v>
      </c>
      <c r="C22" s="67" t="s">
        <v>362</v>
      </c>
      <c r="D22" s="54" t="s">
        <v>435</v>
      </c>
      <c r="E22" s="21" t="s">
        <v>43</v>
      </c>
      <c r="F22" s="23">
        <v>28706</v>
      </c>
      <c r="G22" s="21" t="s">
        <v>169</v>
      </c>
      <c r="H22" s="21" t="s">
        <v>436</v>
      </c>
      <c r="I22" s="21" t="s">
        <v>406</v>
      </c>
      <c r="J22" s="84" t="s">
        <v>84</v>
      </c>
      <c r="K22" s="84" t="s">
        <v>176</v>
      </c>
      <c r="L22" s="68" t="s">
        <v>437</v>
      </c>
      <c r="M22" s="21"/>
      <c r="N22" s="21"/>
      <c r="O22" s="69" t="s">
        <v>438</v>
      </c>
    </row>
    <row r="23" spans="1:17" s="69" customFormat="1" ht="16.5" thickBot="1">
      <c r="A23" s="71">
        <v>19</v>
      </c>
      <c r="B23" s="65">
        <v>45425</v>
      </c>
      <c r="C23" s="67" t="s">
        <v>362</v>
      </c>
      <c r="D23" s="54" t="s">
        <v>439</v>
      </c>
      <c r="E23" s="21" t="s">
        <v>54</v>
      </c>
      <c r="F23" s="23">
        <v>19312</v>
      </c>
      <c r="G23" s="21" t="s">
        <v>252</v>
      </c>
      <c r="H23" s="21" t="s">
        <v>252</v>
      </c>
      <c r="I23" s="21" t="s">
        <v>440</v>
      </c>
      <c r="J23" s="84" t="s">
        <v>84</v>
      </c>
      <c r="K23" s="84" t="s">
        <v>100</v>
      </c>
      <c r="L23" s="68" t="s">
        <v>441</v>
      </c>
      <c r="M23" s="21"/>
      <c r="N23" s="21"/>
      <c r="O23" s="69" t="s">
        <v>442</v>
      </c>
    </row>
    <row r="24" spans="1:17" s="69" customFormat="1" ht="16.5" thickBot="1">
      <c r="A24" s="71">
        <v>20</v>
      </c>
      <c r="B24" s="65">
        <v>45426</v>
      </c>
      <c r="C24" s="67" t="s">
        <v>362</v>
      </c>
      <c r="D24" s="54" t="s">
        <v>443</v>
      </c>
      <c r="E24" s="21" t="s">
        <v>43</v>
      </c>
      <c r="F24" s="23">
        <v>27410</v>
      </c>
      <c r="G24" s="21" t="s">
        <v>444</v>
      </c>
      <c r="H24" s="21" t="s">
        <v>445</v>
      </c>
      <c r="I24" s="21" t="s">
        <v>446</v>
      </c>
      <c r="J24" s="84" t="s">
        <v>72</v>
      </c>
      <c r="K24" s="84" t="s">
        <v>447</v>
      </c>
      <c r="L24" s="68" t="s">
        <v>448</v>
      </c>
      <c r="M24" s="21" t="s">
        <v>449</v>
      </c>
      <c r="N24" s="21" t="s">
        <v>450</v>
      </c>
      <c r="O24" s="69" t="s">
        <v>442</v>
      </c>
    </row>
    <row r="25" spans="1:17" s="69" customFormat="1" ht="16.5" thickBot="1">
      <c r="A25" s="71">
        <v>21</v>
      </c>
      <c r="B25" s="65">
        <v>45426</v>
      </c>
      <c r="C25" s="67" t="s">
        <v>362</v>
      </c>
      <c r="D25" s="54" t="s">
        <v>451</v>
      </c>
      <c r="E25" s="21" t="s">
        <v>43</v>
      </c>
      <c r="F25" s="23">
        <v>38098</v>
      </c>
      <c r="G25" s="21" t="s">
        <v>452</v>
      </c>
      <c r="H25" s="21" t="s">
        <v>452</v>
      </c>
      <c r="I25" s="21" t="s">
        <v>453</v>
      </c>
      <c r="J25" s="84" t="s">
        <v>221</v>
      </c>
      <c r="K25" s="84" t="s">
        <v>414</v>
      </c>
      <c r="L25" s="68" t="s">
        <v>454</v>
      </c>
      <c r="M25" s="21" t="s">
        <v>455</v>
      </c>
      <c r="N25" s="21" t="s">
        <v>456</v>
      </c>
      <c r="O25" s="69" t="s">
        <v>457</v>
      </c>
    </row>
    <row r="26" spans="1:17" s="55" customFormat="1" ht="16.5" thickBot="1">
      <c r="A26" s="71">
        <v>22</v>
      </c>
      <c r="B26" s="65">
        <v>45426</v>
      </c>
      <c r="C26" s="67" t="s">
        <v>362</v>
      </c>
      <c r="D26" s="54" t="s">
        <v>458</v>
      </c>
      <c r="E26" s="21" t="s">
        <v>43</v>
      </c>
      <c r="F26" s="23">
        <v>25134</v>
      </c>
      <c r="G26" s="21" t="s">
        <v>452</v>
      </c>
      <c r="H26" s="21" t="s">
        <v>452</v>
      </c>
      <c r="I26" s="21" t="s">
        <v>413</v>
      </c>
      <c r="J26" s="84" t="s">
        <v>221</v>
      </c>
      <c r="K26" s="84" t="s">
        <v>414</v>
      </c>
      <c r="L26" s="68" t="s">
        <v>454</v>
      </c>
      <c r="M26" s="21" t="s">
        <v>455</v>
      </c>
      <c r="N26" s="21" t="s">
        <v>456</v>
      </c>
      <c r="O26" s="55" t="s">
        <v>459</v>
      </c>
    </row>
    <row r="27" spans="1:17" s="69" customFormat="1" ht="19.5" customHeight="1" thickBot="1">
      <c r="A27" s="71">
        <v>23</v>
      </c>
      <c r="B27" s="65">
        <v>45426</v>
      </c>
      <c r="C27" s="67" t="s">
        <v>362</v>
      </c>
      <c r="D27" s="54" t="s">
        <v>460</v>
      </c>
      <c r="E27" s="21" t="s">
        <v>43</v>
      </c>
      <c r="F27" s="78">
        <v>22050</v>
      </c>
      <c r="G27" s="21" t="s">
        <v>420</v>
      </c>
      <c r="H27" s="21" t="s">
        <v>420</v>
      </c>
      <c r="I27" s="21" t="s">
        <v>377</v>
      </c>
      <c r="J27" s="84" t="s">
        <v>461</v>
      </c>
      <c r="K27" s="84" t="s">
        <v>461</v>
      </c>
      <c r="L27" s="68" t="s">
        <v>462</v>
      </c>
      <c r="M27" s="21" t="s">
        <v>463</v>
      </c>
      <c r="N27" s="21" t="s">
        <v>463</v>
      </c>
      <c r="O27" s="69" t="s">
        <v>464</v>
      </c>
    </row>
    <row r="28" spans="1:17" s="69" customFormat="1" ht="16.5" thickBot="1">
      <c r="A28" s="71">
        <v>24</v>
      </c>
      <c r="B28" s="65">
        <v>45427</v>
      </c>
      <c r="C28" s="67" t="s">
        <v>362</v>
      </c>
      <c r="D28" s="54" t="s">
        <v>465</v>
      </c>
      <c r="E28" s="21" t="s">
        <v>43</v>
      </c>
      <c r="F28" s="23">
        <v>24494</v>
      </c>
      <c r="G28" s="21" t="s">
        <v>393</v>
      </c>
      <c r="H28" s="21" t="s">
        <v>252</v>
      </c>
      <c r="I28" s="21" t="s">
        <v>377</v>
      </c>
      <c r="J28" s="84" t="s">
        <v>84</v>
      </c>
      <c r="K28" s="84" t="s">
        <v>100</v>
      </c>
      <c r="L28" s="68" t="s">
        <v>466</v>
      </c>
      <c r="M28" s="21"/>
      <c r="N28" s="21"/>
      <c r="O28" s="69" t="s">
        <v>467</v>
      </c>
    </row>
    <row r="29" spans="1:17" s="69" customFormat="1" ht="16.5" thickBot="1">
      <c r="A29" s="71">
        <v>25</v>
      </c>
      <c r="B29" s="65">
        <v>45427</v>
      </c>
      <c r="C29" s="67" t="s">
        <v>362</v>
      </c>
      <c r="D29" s="54" t="s">
        <v>468</v>
      </c>
      <c r="E29" s="21" t="s">
        <v>54</v>
      </c>
      <c r="F29" s="23">
        <v>34383</v>
      </c>
      <c r="G29" s="21" t="s">
        <v>169</v>
      </c>
      <c r="H29" s="21" t="s">
        <v>469</v>
      </c>
      <c r="I29" s="21" t="s">
        <v>453</v>
      </c>
      <c r="J29" s="84" t="s">
        <v>84</v>
      </c>
      <c r="K29" s="84" t="s">
        <v>176</v>
      </c>
      <c r="L29" s="68" t="s">
        <v>470</v>
      </c>
      <c r="M29" s="21"/>
      <c r="N29" s="21"/>
      <c r="O29" s="69" t="s">
        <v>471</v>
      </c>
    </row>
    <row r="30" spans="1:17" s="69" customFormat="1" ht="16.5" thickBot="1">
      <c r="A30" s="71">
        <v>26</v>
      </c>
      <c r="B30" s="65">
        <v>45427</v>
      </c>
      <c r="C30" s="67" t="s">
        <v>362</v>
      </c>
      <c r="D30" s="54" t="s">
        <v>472</v>
      </c>
      <c r="E30" s="21" t="s">
        <v>54</v>
      </c>
      <c r="F30" s="23">
        <v>23489</v>
      </c>
      <c r="G30" s="21" t="s">
        <v>420</v>
      </c>
      <c r="H30" s="21" t="s">
        <v>420</v>
      </c>
      <c r="I30" s="21" t="s">
        <v>377</v>
      </c>
      <c r="J30" s="84" t="s">
        <v>84</v>
      </c>
      <c r="K30" s="84" t="s">
        <v>157</v>
      </c>
      <c r="L30" s="68" t="s">
        <v>473</v>
      </c>
      <c r="M30" s="21"/>
      <c r="N30" s="21"/>
      <c r="O30" s="69" t="s">
        <v>474</v>
      </c>
    </row>
    <row r="31" spans="1:17" s="69" customFormat="1" ht="16.5" thickBot="1">
      <c r="A31" s="71">
        <v>27</v>
      </c>
      <c r="B31" s="65">
        <v>45428</v>
      </c>
      <c r="C31" s="67" t="s">
        <v>362</v>
      </c>
      <c r="D31" s="54" t="s">
        <v>475</v>
      </c>
      <c r="E31" s="21" t="s">
        <v>54</v>
      </c>
      <c r="F31" s="23">
        <v>26663</v>
      </c>
      <c r="G31" s="21" t="s">
        <v>261</v>
      </c>
      <c r="H31" s="21" t="s">
        <v>476</v>
      </c>
      <c r="I31" s="21" t="s">
        <v>477</v>
      </c>
      <c r="J31" s="84" t="s">
        <v>84</v>
      </c>
      <c r="K31" s="84" t="s">
        <v>100</v>
      </c>
      <c r="L31" s="68" t="s">
        <v>399</v>
      </c>
      <c r="M31" s="21"/>
      <c r="N31" s="21"/>
      <c r="O31" s="69" t="s">
        <v>478</v>
      </c>
    </row>
    <row r="32" spans="1:17" ht="16.5" thickBot="1">
      <c r="A32" s="71">
        <v>28</v>
      </c>
      <c r="B32" s="65">
        <v>45428</v>
      </c>
      <c r="C32" s="67" t="s">
        <v>362</v>
      </c>
      <c r="D32" s="54" t="s">
        <v>479</v>
      </c>
      <c r="E32" s="21" t="s">
        <v>54</v>
      </c>
      <c r="F32" s="23">
        <v>30907</v>
      </c>
      <c r="G32" s="21" t="s">
        <v>381</v>
      </c>
      <c r="H32" s="21" t="s">
        <v>92</v>
      </c>
      <c r="I32" s="21" t="s">
        <v>413</v>
      </c>
      <c r="J32" s="84" t="s">
        <v>84</v>
      </c>
      <c r="K32" s="84" t="s">
        <v>100</v>
      </c>
      <c r="L32" s="68" t="s">
        <v>480</v>
      </c>
      <c r="M32" s="21" t="s">
        <v>481</v>
      </c>
      <c r="N32" s="21" t="s">
        <v>482</v>
      </c>
      <c r="O32" s="97" t="s">
        <v>483</v>
      </c>
    </row>
    <row r="33" spans="1:17" s="69" customFormat="1" ht="16.5" thickBot="1">
      <c r="A33" s="71">
        <v>29</v>
      </c>
      <c r="B33" s="65">
        <v>45428</v>
      </c>
      <c r="C33" s="67" t="s">
        <v>362</v>
      </c>
      <c r="D33" s="54" t="s">
        <v>484</v>
      </c>
      <c r="E33" s="21" t="s">
        <v>43</v>
      </c>
      <c r="F33" s="23">
        <v>31209</v>
      </c>
      <c r="G33" s="21" t="s">
        <v>381</v>
      </c>
      <c r="H33" s="21" t="s">
        <v>92</v>
      </c>
      <c r="I33" s="21" t="s">
        <v>56</v>
      </c>
      <c r="J33" s="84" t="s">
        <v>84</v>
      </c>
      <c r="K33" s="84" t="s">
        <v>176</v>
      </c>
      <c r="L33" s="68" t="s">
        <v>485</v>
      </c>
      <c r="M33" s="21"/>
      <c r="N33" s="21"/>
      <c r="O33" s="69" t="s">
        <v>486</v>
      </c>
    </row>
    <row r="34" spans="1:17" s="69" customFormat="1" ht="20.25" customHeight="1" thickBot="1">
      <c r="A34" s="71">
        <v>30</v>
      </c>
      <c r="B34" s="65">
        <v>45429</v>
      </c>
      <c r="C34" s="67" t="s">
        <v>362</v>
      </c>
      <c r="D34" s="54" t="s">
        <v>487</v>
      </c>
      <c r="E34" s="21" t="s">
        <v>43</v>
      </c>
      <c r="F34" s="23">
        <v>24852</v>
      </c>
      <c r="G34" s="21" t="s">
        <v>444</v>
      </c>
      <c r="H34" s="21" t="s">
        <v>445</v>
      </c>
      <c r="I34" s="21" t="s">
        <v>366</v>
      </c>
      <c r="J34" s="84" t="s">
        <v>461</v>
      </c>
      <c r="K34" s="84" t="s">
        <v>488</v>
      </c>
      <c r="L34" s="68" t="s">
        <v>489</v>
      </c>
      <c r="M34" s="21"/>
      <c r="N34" s="21"/>
      <c r="O34" s="69" t="s">
        <v>486</v>
      </c>
    </row>
    <row r="35" spans="1:17" s="70" customFormat="1" ht="16.5" thickBot="1">
      <c r="A35" s="71">
        <v>31</v>
      </c>
      <c r="B35" s="65">
        <v>45429</v>
      </c>
      <c r="C35" s="67" t="s">
        <v>362</v>
      </c>
      <c r="D35" s="54" t="s">
        <v>490</v>
      </c>
      <c r="E35" s="21" t="s">
        <v>54</v>
      </c>
      <c r="F35" s="23">
        <v>21633</v>
      </c>
      <c r="G35" s="21" t="s">
        <v>364</v>
      </c>
      <c r="H35" s="21" t="s">
        <v>365</v>
      </c>
      <c r="I35" s="21" t="s">
        <v>440</v>
      </c>
      <c r="J35" s="84" t="s">
        <v>491</v>
      </c>
      <c r="K35" s="84" t="s">
        <v>492</v>
      </c>
      <c r="L35" s="68" t="s">
        <v>493</v>
      </c>
      <c r="M35" s="21"/>
      <c r="N35" s="21"/>
      <c r="O35" s="70" t="s">
        <v>486</v>
      </c>
    </row>
    <row r="36" spans="1:17" s="70" customFormat="1" ht="16.5" thickBot="1">
      <c r="A36" s="71">
        <v>32</v>
      </c>
      <c r="B36" s="65">
        <v>45429</v>
      </c>
      <c r="C36" s="67" t="s">
        <v>362</v>
      </c>
      <c r="D36" s="54" t="s">
        <v>494</v>
      </c>
      <c r="E36" s="21" t="s">
        <v>43</v>
      </c>
      <c r="F36" s="23">
        <v>31778</v>
      </c>
      <c r="G36" s="21" t="s">
        <v>364</v>
      </c>
      <c r="H36" s="21" t="s">
        <v>365</v>
      </c>
      <c r="I36" s="21" t="s">
        <v>495</v>
      </c>
      <c r="J36" s="84" t="s">
        <v>491</v>
      </c>
      <c r="K36" s="84" t="s">
        <v>492</v>
      </c>
      <c r="L36" s="68" t="s">
        <v>493</v>
      </c>
      <c r="M36" s="21"/>
      <c r="N36" s="21"/>
      <c r="O36" s="69"/>
      <c r="P36" s="69"/>
      <c r="Q36" s="69"/>
    </row>
    <row r="37" spans="1:17" s="72" customFormat="1" ht="19.5" customHeight="1" thickBot="1">
      <c r="A37" s="71">
        <v>33</v>
      </c>
      <c r="B37" s="65">
        <v>45429</v>
      </c>
      <c r="C37" s="67" t="s">
        <v>362</v>
      </c>
      <c r="D37" s="54" t="s">
        <v>496</v>
      </c>
      <c r="E37" s="21" t="s">
        <v>54</v>
      </c>
      <c r="F37" s="23">
        <v>40827</v>
      </c>
      <c r="G37" s="21" t="s">
        <v>364</v>
      </c>
      <c r="H37" s="21" t="s">
        <v>365</v>
      </c>
      <c r="I37" s="21" t="s">
        <v>453</v>
      </c>
      <c r="J37" s="84" t="s">
        <v>491</v>
      </c>
      <c r="K37" s="84" t="s">
        <v>492</v>
      </c>
      <c r="L37" s="68" t="s">
        <v>493</v>
      </c>
      <c r="M37" s="21"/>
      <c r="N37" s="21"/>
      <c r="O37" s="63" t="s">
        <v>497</v>
      </c>
      <c r="P37" s="63"/>
      <c r="Q37" s="63"/>
    </row>
    <row r="38" spans="1:17" s="75" customFormat="1" ht="17.25" customHeight="1" thickBot="1">
      <c r="A38" s="71">
        <v>34</v>
      </c>
      <c r="B38" s="65">
        <v>45429</v>
      </c>
      <c r="C38" s="67" t="s">
        <v>362</v>
      </c>
      <c r="D38" s="54" t="s">
        <v>498</v>
      </c>
      <c r="E38" s="21" t="s">
        <v>54</v>
      </c>
      <c r="F38" s="23">
        <v>16879</v>
      </c>
      <c r="G38" s="21" t="s">
        <v>381</v>
      </c>
      <c r="H38" s="21" t="s">
        <v>92</v>
      </c>
      <c r="I38" s="21" t="s">
        <v>499</v>
      </c>
      <c r="J38" s="84" t="s">
        <v>84</v>
      </c>
      <c r="K38" s="84" t="s">
        <v>100</v>
      </c>
      <c r="L38" s="68" t="s">
        <v>500</v>
      </c>
      <c r="M38" s="21" t="s">
        <v>501</v>
      </c>
      <c r="N38" s="21" t="s">
        <v>502</v>
      </c>
      <c r="O38" s="63" t="s">
        <v>503</v>
      </c>
      <c r="P38" s="63"/>
      <c r="Q38" s="63"/>
    </row>
    <row r="39" spans="1:17" s="74" customFormat="1" ht="19.5" thickBot="1">
      <c r="A39" s="71">
        <v>35</v>
      </c>
      <c r="B39" s="65">
        <v>45429</v>
      </c>
      <c r="C39" s="67" t="s">
        <v>362</v>
      </c>
      <c r="D39" s="54" t="s">
        <v>504</v>
      </c>
      <c r="E39" s="21" t="s">
        <v>54</v>
      </c>
      <c r="F39" s="23">
        <v>35756</v>
      </c>
      <c r="G39" s="21" t="s">
        <v>381</v>
      </c>
      <c r="H39" s="21" t="s">
        <v>92</v>
      </c>
      <c r="I39" s="21" t="s">
        <v>394</v>
      </c>
      <c r="J39" s="84" t="s">
        <v>84</v>
      </c>
      <c r="K39" s="84" t="s">
        <v>100</v>
      </c>
      <c r="L39" s="68"/>
      <c r="M39" s="21"/>
      <c r="N39" s="21"/>
      <c r="O39" s="69" t="s">
        <v>503</v>
      </c>
      <c r="P39" s="69"/>
      <c r="Q39" s="69"/>
    </row>
    <row r="40" spans="1:17" s="74" customFormat="1" ht="19.5" customHeight="1" thickBot="1">
      <c r="A40" s="71">
        <v>36</v>
      </c>
      <c r="B40" s="65">
        <v>45432</v>
      </c>
      <c r="C40" s="67" t="s">
        <v>362</v>
      </c>
      <c r="D40" s="54" t="s">
        <v>505</v>
      </c>
      <c r="E40" s="21" t="s">
        <v>43</v>
      </c>
      <c r="F40" s="23">
        <v>24180</v>
      </c>
      <c r="G40" s="21" t="s">
        <v>420</v>
      </c>
      <c r="H40" s="21" t="s">
        <v>420</v>
      </c>
      <c r="I40" s="21" t="s">
        <v>377</v>
      </c>
      <c r="J40" s="84" t="s">
        <v>84</v>
      </c>
      <c r="K40" s="84" t="s">
        <v>100</v>
      </c>
      <c r="L40" s="68" t="s">
        <v>506</v>
      </c>
      <c r="M40" s="21" t="s">
        <v>507</v>
      </c>
      <c r="N40" s="21" t="s">
        <v>507</v>
      </c>
      <c r="O40" s="69" t="s">
        <v>508</v>
      </c>
      <c r="P40" s="69"/>
      <c r="Q40" s="69"/>
    </row>
    <row r="41" spans="1:17" s="74" customFormat="1" ht="20.25" customHeight="1" thickBot="1">
      <c r="A41" s="71">
        <v>37</v>
      </c>
      <c r="B41" s="65">
        <v>45432</v>
      </c>
      <c r="C41" s="67" t="s">
        <v>362</v>
      </c>
      <c r="D41" s="54" t="s">
        <v>509</v>
      </c>
      <c r="E41" s="21" t="s">
        <v>54</v>
      </c>
      <c r="F41" s="23">
        <v>27943</v>
      </c>
      <c r="G41" s="21" t="s">
        <v>420</v>
      </c>
      <c r="H41" s="21" t="s">
        <v>420</v>
      </c>
      <c r="I41" s="21" t="s">
        <v>377</v>
      </c>
      <c r="J41" s="84" t="s">
        <v>84</v>
      </c>
      <c r="K41" s="84" t="s">
        <v>210</v>
      </c>
      <c r="L41" s="68" t="s">
        <v>510</v>
      </c>
      <c r="M41" s="21" t="s">
        <v>507</v>
      </c>
      <c r="N41" s="21" t="s">
        <v>507</v>
      </c>
      <c r="O41" s="69" t="s">
        <v>511</v>
      </c>
      <c r="P41" s="69"/>
      <c r="Q41" s="69"/>
    </row>
    <row r="42" spans="1:17" s="69" customFormat="1" ht="16.5" thickBot="1">
      <c r="A42" s="71">
        <v>38</v>
      </c>
      <c r="B42" s="65">
        <v>45433</v>
      </c>
      <c r="C42" s="67" t="s">
        <v>362</v>
      </c>
      <c r="D42" s="54" t="s">
        <v>512</v>
      </c>
      <c r="E42" s="21" t="s">
        <v>54</v>
      </c>
      <c r="F42" s="23">
        <v>29880</v>
      </c>
      <c r="G42" s="21" t="s">
        <v>420</v>
      </c>
      <c r="H42" s="21" t="s">
        <v>420</v>
      </c>
      <c r="I42" s="21" t="s">
        <v>377</v>
      </c>
      <c r="J42" s="84" t="s">
        <v>84</v>
      </c>
      <c r="K42" s="84" t="s">
        <v>100</v>
      </c>
      <c r="L42" s="68" t="s">
        <v>480</v>
      </c>
      <c r="M42" s="21" t="s">
        <v>513</v>
      </c>
      <c r="N42" s="21" t="s">
        <v>513</v>
      </c>
      <c r="O42" s="69" t="s">
        <v>514</v>
      </c>
    </row>
    <row r="43" spans="1:17" s="69" customFormat="1" ht="16.5" thickBot="1">
      <c r="A43" s="71">
        <v>39</v>
      </c>
      <c r="B43" s="65">
        <v>45433</v>
      </c>
      <c r="C43" s="67" t="s">
        <v>362</v>
      </c>
      <c r="D43" s="54" t="s">
        <v>515</v>
      </c>
      <c r="E43" s="21" t="s">
        <v>54</v>
      </c>
      <c r="F43" s="23">
        <v>33283</v>
      </c>
      <c r="G43" s="21" t="s">
        <v>516</v>
      </c>
      <c r="H43" s="21" t="s">
        <v>436</v>
      </c>
      <c r="I43" s="21" t="s">
        <v>517</v>
      </c>
      <c r="J43" s="84" t="s">
        <v>84</v>
      </c>
      <c r="K43" s="84" t="s">
        <v>100</v>
      </c>
      <c r="L43" s="68" t="s">
        <v>480</v>
      </c>
      <c r="M43" s="21"/>
      <c r="N43" s="21"/>
      <c r="O43" s="69" t="s">
        <v>518</v>
      </c>
    </row>
    <row r="44" spans="1:17" ht="16.5" thickBot="1">
      <c r="A44" s="71">
        <v>40</v>
      </c>
      <c r="B44" s="65">
        <v>45434</v>
      </c>
      <c r="C44" s="67" t="s">
        <v>362</v>
      </c>
      <c r="D44" s="54" t="s">
        <v>519</v>
      </c>
      <c r="E44" s="21" t="s">
        <v>54</v>
      </c>
      <c r="F44" s="23">
        <v>29404</v>
      </c>
      <c r="G44" s="21" t="s">
        <v>381</v>
      </c>
      <c r="H44" s="21" t="s">
        <v>92</v>
      </c>
      <c r="I44" s="21" t="s">
        <v>377</v>
      </c>
      <c r="J44" s="84" t="s">
        <v>84</v>
      </c>
      <c r="K44" s="84" t="s">
        <v>100</v>
      </c>
      <c r="L44" s="68" t="s">
        <v>520</v>
      </c>
      <c r="M44" s="21"/>
      <c r="N44" s="21"/>
      <c r="O44" s="97" t="s">
        <v>521</v>
      </c>
    </row>
    <row r="45" spans="1:17" ht="16.5" thickBot="1">
      <c r="A45" s="71">
        <v>41</v>
      </c>
      <c r="B45" s="65">
        <v>45435</v>
      </c>
      <c r="C45" s="67" t="s">
        <v>362</v>
      </c>
      <c r="D45" s="54" t="s">
        <v>522</v>
      </c>
      <c r="E45" s="21" t="s">
        <v>54</v>
      </c>
      <c r="F45" s="23">
        <v>36683</v>
      </c>
      <c r="G45" s="21" t="s">
        <v>523</v>
      </c>
      <c r="H45" s="21" t="s">
        <v>523</v>
      </c>
      <c r="I45" s="21" t="s">
        <v>377</v>
      </c>
      <c r="J45" s="84" t="s">
        <v>84</v>
      </c>
      <c r="K45" s="84" t="s">
        <v>100</v>
      </c>
      <c r="L45" s="68" t="s">
        <v>390</v>
      </c>
      <c r="M45" s="21" t="s">
        <v>524</v>
      </c>
      <c r="N45" s="21" t="s">
        <v>524</v>
      </c>
      <c r="O45" s="98" t="s">
        <v>525</v>
      </c>
    </row>
    <row r="46" spans="1:17" ht="16.5" thickBot="1">
      <c r="A46" s="71">
        <v>42</v>
      </c>
      <c r="B46" s="65">
        <v>45436</v>
      </c>
      <c r="C46" s="67" t="s">
        <v>362</v>
      </c>
      <c r="D46" s="54" t="s">
        <v>526</v>
      </c>
      <c r="E46" s="21" t="s">
        <v>43</v>
      </c>
      <c r="F46" s="23">
        <v>22553</v>
      </c>
      <c r="G46" s="21" t="s">
        <v>169</v>
      </c>
      <c r="H46" s="21" t="s">
        <v>169</v>
      </c>
      <c r="I46" s="21" t="s">
        <v>527</v>
      </c>
      <c r="J46" s="84" t="s">
        <v>84</v>
      </c>
      <c r="K46" s="84" t="s">
        <v>100</v>
      </c>
      <c r="L46" s="68" t="s">
        <v>527</v>
      </c>
      <c r="M46" s="21"/>
      <c r="N46" s="21"/>
      <c r="O46" s="98" t="s">
        <v>528</v>
      </c>
    </row>
    <row r="47" spans="1:17" ht="16.5" thickBot="1">
      <c r="A47" s="71">
        <v>43</v>
      </c>
      <c r="B47" s="65">
        <v>45436</v>
      </c>
      <c r="C47" s="67" t="s">
        <v>362</v>
      </c>
      <c r="D47" s="54" t="s">
        <v>529</v>
      </c>
      <c r="E47" s="21" t="s">
        <v>43</v>
      </c>
      <c r="F47" s="23">
        <v>30127</v>
      </c>
      <c r="G47" s="21" t="s">
        <v>420</v>
      </c>
      <c r="H47" s="21" t="s">
        <v>420</v>
      </c>
      <c r="I47" s="21" t="s">
        <v>530</v>
      </c>
      <c r="J47" s="84" t="s">
        <v>84</v>
      </c>
      <c r="K47" s="84" t="s">
        <v>100</v>
      </c>
      <c r="L47" s="68" t="s">
        <v>390</v>
      </c>
      <c r="M47" s="21"/>
      <c r="N47" s="21"/>
      <c r="O47" s="98" t="s">
        <v>531</v>
      </c>
    </row>
    <row r="48" spans="1:17" s="46" customFormat="1" ht="19.5" thickBot="1">
      <c r="A48" s="71">
        <v>44</v>
      </c>
      <c r="B48" s="65">
        <v>45436</v>
      </c>
      <c r="C48" s="67" t="s">
        <v>362</v>
      </c>
      <c r="D48" s="54" t="s">
        <v>532</v>
      </c>
      <c r="E48" s="21" t="s">
        <v>54</v>
      </c>
      <c r="F48" s="23">
        <v>17660</v>
      </c>
      <c r="G48" s="21" t="s">
        <v>393</v>
      </c>
      <c r="H48" s="21" t="s">
        <v>252</v>
      </c>
      <c r="I48" s="21" t="s">
        <v>533</v>
      </c>
      <c r="J48" s="84" t="s">
        <v>84</v>
      </c>
      <c r="K48" s="84" t="s">
        <v>100</v>
      </c>
      <c r="L48" s="68" t="s">
        <v>534</v>
      </c>
      <c r="M48" s="21" t="s">
        <v>535</v>
      </c>
      <c r="N48" s="21" t="s">
        <v>536</v>
      </c>
      <c r="O48" s="98" t="s">
        <v>537</v>
      </c>
      <c r="P48"/>
      <c r="Q48"/>
    </row>
    <row r="49" spans="1:17" s="46" customFormat="1" ht="18.75" customHeight="1" thickBot="1">
      <c r="A49" s="71">
        <v>45</v>
      </c>
      <c r="B49" s="65">
        <v>45439</v>
      </c>
      <c r="C49" s="67" t="s">
        <v>362</v>
      </c>
      <c r="D49" s="54" t="s">
        <v>538</v>
      </c>
      <c r="E49" s="21" t="s">
        <v>43</v>
      </c>
      <c r="F49" s="23">
        <v>26875</v>
      </c>
      <c r="G49" s="21" t="s">
        <v>381</v>
      </c>
      <c r="H49" s="21" t="s">
        <v>92</v>
      </c>
      <c r="I49" s="21" t="s">
        <v>539</v>
      </c>
      <c r="J49" s="84" t="s">
        <v>84</v>
      </c>
      <c r="K49" s="84" t="s">
        <v>100</v>
      </c>
      <c r="L49" s="68" t="s">
        <v>399</v>
      </c>
      <c r="M49" s="21"/>
      <c r="N49" s="21"/>
      <c r="O49" s="98" t="s">
        <v>540</v>
      </c>
      <c r="P49"/>
      <c r="Q49"/>
    </row>
    <row r="50" spans="1:17" s="55" customFormat="1" ht="16.5" thickBot="1">
      <c r="A50" s="71">
        <v>46</v>
      </c>
      <c r="B50" s="65">
        <v>45440</v>
      </c>
      <c r="C50" s="67" t="s">
        <v>362</v>
      </c>
      <c r="D50" s="54" t="s">
        <v>541</v>
      </c>
      <c r="E50" s="21" t="s">
        <v>43</v>
      </c>
      <c r="F50" s="23">
        <v>31938</v>
      </c>
      <c r="G50" s="21" t="s">
        <v>444</v>
      </c>
      <c r="H50" s="21" t="s">
        <v>445</v>
      </c>
      <c r="I50" s="21" t="s">
        <v>542</v>
      </c>
      <c r="J50" s="84" t="s">
        <v>84</v>
      </c>
      <c r="K50" s="84" t="s">
        <v>100</v>
      </c>
      <c r="L50" s="68" t="s">
        <v>543</v>
      </c>
      <c r="M50" s="21"/>
      <c r="N50" s="21"/>
      <c r="O50" s="98" t="s">
        <v>544</v>
      </c>
      <c r="P50"/>
      <c r="Q50"/>
    </row>
    <row r="51" spans="1:17" s="55" customFormat="1" ht="16.5" thickBot="1">
      <c r="A51" s="71">
        <v>47</v>
      </c>
      <c r="B51" s="65">
        <v>45440</v>
      </c>
      <c r="C51" s="67" t="s">
        <v>362</v>
      </c>
      <c r="D51" s="54" t="s">
        <v>545</v>
      </c>
      <c r="E51" s="21" t="s">
        <v>43</v>
      </c>
      <c r="F51" s="23">
        <v>27170</v>
      </c>
      <c r="G51" s="21" t="s">
        <v>169</v>
      </c>
      <c r="H51" s="21" t="s">
        <v>169</v>
      </c>
      <c r="I51" s="21" t="s">
        <v>546</v>
      </c>
      <c r="J51" s="84" t="s">
        <v>84</v>
      </c>
      <c r="K51" s="84" t="s">
        <v>176</v>
      </c>
      <c r="L51" s="68" t="s">
        <v>547</v>
      </c>
      <c r="M51" s="21"/>
      <c r="N51" s="21"/>
      <c r="O51" s="98" t="s">
        <v>544</v>
      </c>
      <c r="P51"/>
      <c r="Q51"/>
    </row>
    <row r="52" spans="1:17" ht="16.5" thickBot="1">
      <c r="A52" s="71">
        <v>48</v>
      </c>
      <c r="B52" s="65">
        <v>45441</v>
      </c>
      <c r="C52" s="67" t="s">
        <v>362</v>
      </c>
      <c r="D52" s="54" t="s">
        <v>548</v>
      </c>
      <c r="E52" s="21" t="s">
        <v>54</v>
      </c>
      <c r="F52" s="23">
        <v>18975</v>
      </c>
      <c r="G52" s="21" t="s">
        <v>370</v>
      </c>
      <c r="H52" s="21" t="s">
        <v>370</v>
      </c>
      <c r="I52" s="21" t="s">
        <v>549</v>
      </c>
      <c r="J52" s="84" t="s">
        <v>84</v>
      </c>
      <c r="K52" s="84" t="s">
        <v>100</v>
      </c>
      <c r="L52" s="68" t="s">
        <v>371</v>
      </c>
      <c r="M52" s="21" t="s">
        <v>550</v>
      </c>
      <c r="N52" s="21" t="s">
        <v>502</v>
      </c>
      <c r="O52" s="98" t="s">
        <v>551</v>
      </c>
    </row>
    <row r="53" spans="1:17" ht="16.5" thickBot="1">
      <c r="A53" s="71">
        <v>49</v>
      </c>
      <c r="B53" s="65">
        <v>45441</v>
      </c>
      <c r="C53" s="67" t="s">
        <v>362</v>
      </c>
      <c r="D53" s="54" t="s">
        <v>552</v>
      </c>
      <c r="E53" s="21" t="s">
        <v>43</v>
      </c>
      <c r="F53" s="23">
        <v>33722</v>
      </c>
      <c r="G53" s="21" t="s">
        <v>370</v>
      </c>
      <c r="H53" s="21" t="s">
        <v>370</v>
      </c>
      <c r="I53" s="21" t="s">
        <v>453</v>
      </c>
      <c r="J53" s="84" t="s">
        <v>84</v>
      </c>
      <c r="K53" s="84" t="s">
        <v>100</v>
      </c>
      <c r="L53" s="68" t="s">
        <v>371</v>
      </c>
      <c r="M53" s="21" t="s">
        <v>550</v>
      </c>
      <c r="N53" s="21" t="s">
        <v>502</v>
      </c>
      <c r="O53" s="98" t="s">
        <v>553</v>
      </c>
    </row>
    <row r="54" spans="1:17" ht="16.5" thickBot="1">
      <c r="A54" s="71">
        <v>50</v>
      </c>
      <c r="B54" s="65">
        <v>45441</v>
      </c>
      <c r="C54" s="67" t="s">
        <v>362</v>
      </c>
      <c r="D54" s="54" t="s">
        <v>554</v>
      </c>
      <c r="E54" s="21" t="s">
        <v>43</v>
      </c>
      <c r="F54" s="23">
        <v>23217</v>
      </c>
      <c r="G54" s="21" t="s">
        <v>370</v>
      </c>
      <c r="H54" s="21" t="s">
        <v>370</v>
      </c>
      <c r="I54" s="21" t="s">
        <v>144</v>
      </c>
      <c r="J54" s="84" t="s">
        <v>84</v>
      </c>
      <c r="K54" s="84" t="s">
        <v>100</v>
      </c>
      <c r="L54" s="68" t="s">
        <v>371</v>
      </c>
      <c r="M54" s="21" t="s">
        <v>550</v>
      </c>
      <c r="N54" s="21" t="s">
        <v>502</v>
      </c>
      <c r="O54" s="98" t="s">
        <v>555</v>
      </c>
    </row>
    <row r="55" spans="1:17" ht="16.5" thickBot="1">
      <c r="A55" s="71">
        <v>51</v>
      </c>
      <c r="B55" s="65">
        <v>45441</v>
      </c>
      <c r="C55" s="67" t="s">
        <v>362</v>
      </c>
      <c r="D55" s="54" t="s">
        <v>556</v>
      </c>
      <c r="E55" s="21" t="s">
        <v>54</v>
      </c>
      <c r="F55" s="23">
        <v>24414</v>
      </c>
      <c r="G55" s="21" t="s">
        <v>381</v>
      </c>
      <c r="H55" s="21" t="s">
        <v>92</v>
      </c>
      <c r="I55" s="21" t="s">
        <v>377</v>
      </c>
      <c r="J55" s="84" t="s">
        <v>84</v>
      </c>
      <c r="K55" s="84" t="s">
        <v>100</v>
      </c>
      <c r="L55" s="68" t="s">
        <v>322</v>
      </c>
      <c r="M55" s="21" t="s">
        <v>557</v>
      </c>
      <c r="N55" s="21" t="s">
        <v>558</v>
      </c>
      <c r="O55" s="98" t="s">
        <v>559</v>
      </c>
    </row>
    <row r="56" spans="1:17" ht="16.5" thickBot="1">
      <c r="A56" s="71">
        <v>52</v>
      </c>
      <c r="B56" s="65">
        <v>45441</v>
      </c>
      <c r="C56" s="67" t="s">
        <v>362</v>
      </c>
      <c r="D56" s="54" t="s">
        <v>560</v>
      </c>
      <c r="E56" s="21" t="s">
        <v>43</v>
      </c>
      <c r="F56" s="23">
        <v>23332</v>
      </c>
      <c r="G56" s="21" t="s">
        <v>42</v>
      </c>
      <c r="H56" s="21" t="s">
        <v>216</v>
      </c>
      <c r="I56" s="21" t="s">
        <v>561</v>
      </c>
      <c r="J56" s="84" t="s">
        <v>84</v>
      </c>
      <c r="K56" s="84" t="s">
        <v>100</v>
      </c>
      <c r="L56" s="68" t="s">
        <v>390</v>
      </c>
      <c r="M56" s="21"/>
      <c r="N56" s="21"/>
      <c r="O56" s="98" t="s">
        <v>562</v>
      </c>
    </row>
    <row r="57" spans="1:17" ht="16.5" thickBot="1">
      <c r="A57" s="71">
        <v>53</v>
      </c>
      <c r="B57" s="65">
        <v>45441</v>
      </c>
      <c r="C57" s="67" t="s">
        <v>362</v>
      </c>
      <c r="D57" s="54" t="s">
        <v>563</v>
      </c>
      <c r="E57" s="21" t="s">
        <v>43</v>
      </c>
      <c r="F57" s="78">
        <v>28506</v>
      </c>
      <c r="G57" s="21" t="s">
        <v>420</v>
      </c>
      <c r="H57" s="21" t="s">
        <v>420</v>
      </c>
      <c r="I57" s="21" t="s">
        <v>377</v>
      </c>
      <c r="J57" s="84" t="s">
        <v>564</v>
      </c>
      <c r="K57" s="84" t="s">
        <v>565</v>
      </c>
      <c r="L57" s="68" t="s">
        <v>448</v>
      </c>
      <c r="M57" s="21"/>
      <c r="N57" s="21"/>
      <c r="O57" s="98" t="s">
        <v>566</v>
      </c>
    </row>
    <row r="58" spans="1:17" ht="16.5" thickBot="1">
      <c r="A58" s="71">
        <v>54</v>
      </c>
      <c r="B58" s="65">
        <v>45443</v>
      </c>
      <c r="C58" s="67" t="s">
        <v>362</v>
      </c>
      <c r="D58" s="54" t="s">
        <v>567</v>
      </c>
      <c r="E58" s="21" t="s">
        <v>43</v>
      </c>
      <c r="F58" s="78">
        <v>23181</v>
      </c>
      <c r="G58" s="21" t="s">
        <v>381</v>
      </c>
      <c r="H58" s="21" t="s">
        <v>92</v>
      </c>
      <c r="I58" s="21" t="s">
        <v>568</v>
      </c>
      <c r="J58" s="84" t="s">
        <v>84</v>
      </c>
      <c r="K58" s="84" t="s">
        <v>100</v>
      </c>
      <c r="L58" s="68" t="s">
        <v>569</v>
      </c>
      <c r="M58" s="21"/>
      <c r="N58" s="21"/>
      <c r="O58" s="98" t="s">
        <v>570</v>
      </c>
    </row>
    <row r="59" spans="1:17" ht="16.5" thickBot="1">
      <c r="A59" s="71">
        <v>55</v>
      </c>
      <c r="B59" s="65">
        <v>45443</v>
      </c>
      <c r="C59" s="67" t="s">
        <v>362</v>
      </c>
      <c r="D59" s="54" t="s">
        <v>571</v>
      </c>
      <c r="E59" s="21" t="s">
        <v>43</v>
      </c>
      <c r="F59" s="78">
        <v>25027</v>
      </c>
      <c r="G59" s="21" t="s">
        <v>42</v>
      </c>
      <c r="H59" s="21" t="s">
        <v>216</v>
      </c>
      <c r="I59" s="21" t="s">
        <v>572</v>
      </c>
      <c r="J59" s="84" t="s">
        <v>221</v>
      </c>
      <c r="K59" s="84" t="s">
        <v>221</v>
      </c>
      <c r="L59" s="68" t="s">
        <v>573</v>
      </c>
      <c r="M59" s="21"/>
      <c r="N59" s="21"/>
      <c r="O59" s="98" t="s">
        <v>570</v>
      </c>
    </row>
    <row r="60" spans="1:17" ht="16.5" thickBot="1">
      <c r="A60" s="71">
        <v>56</v>
      </c>
      <c r="B60" s="65">
        <v>45443</v>
      </c>
      <c r="C60" s="67" t="s">
        <v>362</v>
      </c>
      <c r="D60" s="54" t="s">
        <v>574</v>
      </c>
      <c r="E60" s="21" t="s">
        <v>54</v>
      </c>
      <c r="F60" s="78">
        <v>36845</v>
      </c>
      <c r="G60" s="21" t="s">
        <v>42</v>
      </c>
      <c r="H60" s="21" t="s">
        <v>216</v>
      </c>
      <c r="I60" s="21" t="s">
        <v>398</v>
      </c>
      <c r="J60" s="84" t="s">
        <v>221</v>
      </c>
      <c r="K60" s="84" t="s">
        <v>221</v>
      </c>
      <c r="L60" s="68" t="s">
        <v>573</v>
      </c>
      <c r="M60" s="21"/>
      <c r="N60" s="21"/>
      <c r="O60" s="98" t="s">
        <v>575</v>
      </c>
    </row>
    <row r="61" spans="1:17" ht="16.5" thickBot="1">
      <c r="A61" s="71">
        <v>57</v>
      </c>
      <c r="B61" s="65">
        <v>45443</v>
      </c>
      <c r="C61" s="67" t="s">
        <v>362</v>
      </c>
      <c r="D61" s="54" t="s">
        <v>576</v>
      </c>
      <c r="E61" s="21" t="s">
        <v>54</v>
      </c>
      <c r="F61" s="78">
        <v>37307</v>
      </c>
      <c r="G61" s="21" t="s">
        <v>42</v>
      </c>
      <c r="H61" s="21" t="s">
        <v>216</v>
      </c>
      <c r="I61" s="21" t="s">
        <v>453</v>
      </c>
      <c r="J61" s="84" t="s">
        <v>221</v>
      </c>
      <c r="K61" s="84" t="s">
        <v>221</v>
      </c>
      <c r="L61" s="68" t="s">
        <v>573</v>
      </c>
      <c r="M61" s="21"/>
      <c r="N61" s="21"/>
      <c r="O61" s="98" t="s">
        <v>577</v>
      </c>
    </row>
    <row r="62" spans="1:17" ht="16.5" thickBot="1">
      <c r="A62" s="71">
        <v>58</v>
      </c>
      <c r="B62" s="65">
        <v>45443</v>
      </c>
      <c r="C62" s="67" t="s">
        <v>362</v>
      </c>
      <c r="D62" s="54" t="s">
        <v>578</v>
      </c>
      <c r="E62" s="21" t="s">
        <v>579</v>
      </c>
      <c r="F62" s="78">
        <v>29571</v>
      </c>
      <c r="G62" s="21" t="s">
        <v>91</v>
      </c>
      <c r="H62" s="21" t="s">
        <v>92</v>
      </c>
      <c r="I62" s="21" t="s">
        <v>580</v>
      </c>
      <c r="J62" s="84" t="s">
        <v>581</v>
      </c>
      <c r="K62" s="84" t="s">
        <v>581</v>
      </c>
      <c r="L62" s="68"/>
      <c r="M62" s="21"/>
      <c r="N62" s="21"/>
      <c r="O62" s="98" t="s">
        <v>582</v>
      </c>
    </row>
    <row r="63" spans="1:17" ht="16.5" thickBot="1">
      <c r="A63" s="71">
        <v>59</v>
      </c>
      <c r="B63" s="65">
        <v>45443</v>
      </c>
      <c r="C63" s="67" t="s">
        <v>362</v>
      </c>
      <c r="D63" s="54" t="s">
        <v>583</v>
      </c>
      <c r="E63" s="21" t="s">
        <v>43</v>
      </c>
      <c r="F63" s="78">
        <v>20266</v>
      </c>
      <c r="G63" s="21" t="s">
        <v>92</v>
      </c>
      <c r="H63" s="21" t="s">
        <v>92</v>
      </c>
      <c r="I63" s="21" t="s">
        <v>144</v>
      </c>
      <c r="J63" s="84" t="s">
        <v>84</v>
      </c>
      <c r="K63" s="84" t="s">
        <v>100</v>
      </c>
      <c r="L63" s="68" t="s">
        <v>371</v>
      </c>
      <c r="M63" s="21"/>
      <c r="N63" s="21"/>
      <c r="O63" s="98" t="s">
        <v>584</v>
      </c>
    </row>
    <row r="64" spans="1:17" ht="16.5" thickBot="1">
      <c r="A64" s="71">
        <v>60</v>
      </c>
      <c r="B64" s="65">
        <v>45443</v>
      </c>
      <c r="C64" s="67" t="s">
        <v>362</v>
      </c>
      <c r="D64" s="54" t="s">
        <v>585</v>
      </c>
      <c r="E64" s="21" t="s">
        <v>43</v>
      </c>
      <c r="F64" s="23">
        <v>31574</v>
      </c>
      <c r="G64" s="21" t="s">
        <v>581</v>
      </c>
      <c r="H64" s="21" t="s">
        <v>586</v>
      </c>
      <c r="I64" s="21" t="s">
        <v>587</v>
      </c>
      <c r="J64" s="84" t="s">
        <v>581</v>
      </c>
      <c r="K64" s="84" t="s">
        <v>581</v>
      </c>
      <c r="L64" s="21"/>
      <c r="M64" s="21"/>
      <c r="N64" s="21"/>
      <c r="O64" s="98" t="s">
        <v>588</v>
      </c>
    </row>
    <row r="65" spans="1:15" ht="16.5" thickBot="1">
      <c r="A65" s="71">
        <v>61</v>
      </c>
      <c r="B65" s="65">
        <v>45443</v>
      </c>
      <c r="C65" s="67" t="s">
        <v>362</v>
      </c>
      <c r="D65" s="54" t="s">
        <v>589</v>
      </c>
      <c r="E65" s="21" t="s">
        <v>54</v>
      </c>
      <c r="F65" s="23">
        <v>31093</v>
      </c>
      <c r="G65" s="21" t="s">
        <v>420</v>
      </c>
      <c r="H65" s="21" t="s">
        <v>420</v>
      </c>
      <c r="I65" s="21" t="s">
        <v>377</v>
      </c>
      <c r="J65" s="84" t="s">
        <v>84</v>
      </c>
      <c r="K65" s="84" t="s">
        <v>100</v>
      </c>
      <c r="L65" s="68" t="s">
        <v>590</v>
      </c>
      <c r="M65" s="21" t="s">
        <v>591</v>
      </c>
      <c r="N65" s="21" t="s">
        <v>592</v>
      </c>
      <c r="O65" s="98" t="s">
        <v>593</v>
      </c>
    </row>
    <row r="66" spans="1:15" ht="16.5" thickBot="1">
      <c r="A66" s="71">
        <v>62</v>
      </c>
      <c r="B66" s="65">
        <v>45443</v>
      </c>
      <c r="C66" s="67" t="s">
        <v>362</v>
      </c>
      <c r="D66" s="54" t="s">
        <v>594</v>
      </c>
      <c r="E66" s="21" t="s">
        <v>54</v>
      </c>
      <c r="F66" s="23">
        <v>27528</v>
      </c>
      <c r="G66" s="21" t="s">
        <v>420</v>
      </c>
      <c r="H66" s="21" t="s">
        <v>420</v>
      </c>
      <c r="I66" s="21" t="s">
        <v>377</v>
      </c>
      <c r="J66" s="84" t="s">
        <v>84</v>
      </c>
      <c r="K66" s="84" t="s">
        <v>100</v>
      </c>
      <c r="L66" s="68" t="s">
        <v>595</v>
      </c>
      <c r="M66" s="21"/>
      <c r="N66" s="21"/>
    </row>
    <row r="67" spans="1:15" ht="16.5" thickBot="1">
      <c r="A67" s="71">
        <v>63</v>
      </c>
      <c r="B67" s="65">
        <v>45443</v>
      </c>
      <c r="C67" s="67" t="s">
        <v>362</v>
      </c>
      <c r="D67" s="54" t="s">
        <v>596</v>
      </c>
      <c r="E67" s="21" t="s">
        <v>54</v>
      </c>
      <c r="F67" s="23">
        <v>27590</v>
      </c>
      <c r="G67" s="21" t="s">
        <v>42</v>
      </c>
      <c r="H67" s="21" t="s">
        <v>216</v>
      </c>
      <c r="I67" s="21" t="s">
        <v>597</v>
      </c>
      <c r="J67" s="84" t="s">
        <v>84</v>
      </c>
      <c r="K67" s="84" t="s">
        <v>100</v>
      </c>
      <c r="L67" s="68" t="s">
        <v>598</v>
      </c>
      <c r="M67" s="21" t="s">
        <v>599</v>
      </c>
      <c r="N67" s="21"/>
    </row>
    <row r="68" spans="1:15" ht="16.5" thickBot="1">
      <c r="A68" s="73"/>
      <c r="B68" s="65"/>
      <c r="C68" s="67"/>
      <c r="D68" s="54"/>
      <c r="E68" s="21"/>
      <c r="F68" s="78"/>
      <c r="G68" s="21"/>
      <c r="H68" s="21"/>
      <c r="I68" s="21"/>
      <c r="J68" s="84"/>
      <c r="K68" s="84"/>
      <c r="L68" s="68"/>
      <c r="M68" s="21"/>
      <c r="N68" s="21"/>
    </row>
    <row r="69" spans="1:15" ht="16.5" thickBot="1">
      <c r="A69" s="73"/>
      <c r="B69" s="65"/>
      <c r="C69" s="67"/>
      <c r="D69" s="54"/>
      <c r="E69" s="21"/>
      <c r="F69" s="78"/>
      <c r="G69" s="21"/>
      <c r="H69" s="21"/>
      <c r="I69" s="21"/>
      <c r="J69" s="84"/>
      <c r="K69" s="84"/>
      <c r="L69" s="68"/>
      <c r="M69" s="21"/>
      <c r="N69" s="21"/>
    </row>
    <row r="70" spans="1:15" ht="16.5" thickBot="1">
      <c r="A70" s="73"/>
      <c r="B70" s="65"/>
      <c r="C70" s="67"/>
      <c r="D70" s="54"/>
      <c r="E70" s="21"/>
      <c r="F70" s="78"/>
      <c r="G70" s="21"/>
      <c r="H70" s="21"/>
      <c r="I70" s="21"/>
      <c r="J70" s="84"/>
      <c r="K70" s="84"/>
      <c r="L70" s="68"/>
      <c r="M70" s="21"/>
      <c r="N70" s="21"/>
    </row>
    <row r="71" spans="1:15" ht="16.5" thickBot="1">
      <c r="A71" s="73"/>
      <c r="B71" s="65"/>
      <c r="C71" s="67"/>
      <c r="D71" s="54"/>
      <c r="E71" s="21"/>
      <c r="F71" s="78"/>
      <c r="G71" s="21"/>
      <c r="H71" s="21"/>
      <c r="I71" s="21"/>
      <c r="J71" s="84"/>
      <c r="K71" s="84"/>
      <c r="L71" s="68"/>
      <c r="M71" s="21"/>
      <c r="N71" s="21"/>
    </row>
    <row r="72" spans="1:15" ht="16.5" thickBot="1">
      <c r="A72" s="73"/>
      <c r="B72" s="65"/>
      <c r="C72" s="67"/>
      <c r="D72" s="54"/>
      <c r="E72" s="21"/>
      <c r="F72" s="78"/>
      <c r="G72" s="21"/>
      <c r="H72" s="21"/>
      <c r="I72" s="21"/>
      <c r="J72" s="84"/>
      <c r="K72" s="84"/>
      <c r="L72" s="68"/>
      <c r="M72" s="21"/>
      <c r="N72" s="21"/>
    </row>
    <row r="73" spans="1:15" ht="16.5" thickBot="1">
      <c r="A73" s="73"/>
      <c r="B73" s="65"/>
      <c r="C73" s="67"/>
      <c r="D73" s="54"/>
      <c r="E73" s="21"/>
      <c r="F73" s="78"/>
      <c r="G73" s="21"/>
      <c r="H73" s="21"/>
      <c r="I73" s="21"/>
      <c r="J73" s="84"/>
      <c r="K73" s="84"/>
      <c r="L73" s="68"/>
      <c r="M73" s="21"/>
      <c r="N73" s="21"/>
    </row>
    <row r="74" spans="1:15" ht="16.5" thickBot="1">
      <c r="A74" s="73"/>
      <c r="B74" s="65"/>
      <c r="C74" s="67"/>
      <c r="D74" s="54"/>
      <c r="E74" s="21"/>
      <c r="F74" s="78"/>
      <c r="G74" s="21"/>
      <c r="H74" s="21"/>
      <c r="I74" s="21"/>
      <c r="J74" s="84"/>
      <c r="K74" s="84"/>
      <c r="L74" s="68"/>
      <c r="M74" s="21"/>
      <c r="N74" s="21"/>
    </row>
    <row r="75" spans="1:15" ht="16.5" thickBot="1">
      <c r="A75" s="73"/>
      <c r="B75" s="65"/>
      <c r="C75" s="67"/>
      <c r="D75" s="54"/>
      <c r="E75" s="21"/>
      <c r="F75" s="23"/>
      <c r="G75" s="21"/>
      <c r="H75" s="21"/>
      <c r="I75" s="21"/>
      <c r="J75" s="84"/>
      <c r="K75" s="84"/>
      <c r="L75" s="68"/>
      <c r="M75" s="21"/>
      <c r="N75" s="21"/>
    </row>
    <row r="76" spans="1:15" ht="16.5" thickBot="1">
      <c r="A76" s="73"/>
      <c r="B76" s="65"/>
      <c r="C76" s="67"/>
      <c r="D76" s="54"/>
      <c r="E76" s="21"/>
      <c r="F76" s="23"/>
      <c r="G76" s="21"/>
      <c r="H76" s="21"/>
      <c r="I76" s="21"/>
      <c r="J76" s="84"/>
      <c r="K76" s="84"/>
      <c r="L76" s="68"/>
      <c r="M76" s="21"/>
      <c r="N76" s="21"/>
    </row>
    <row r="77" spans="1:15" ht="16.5" thickBot="1">
      <c r="A77" s="73"/>
      <c r="B77" s="65"/>
      <c r="C77" s="67"/>
      <c r="D77" s="54"/>
      <c r="E77" s="21"/>
      <c r="F77" s="23"/>
      <c r="G77" s="21"/>
      <c r="H77" s="21"/>
      <c r="I77" s="21"/>
      <c r="J77" s="84"/>
      <c r="K77" s="84"/>
      <c r="L77" s="68"/>
      <c r="M77" s="21"/>
      <c r="N77" s="21"/>
    </row>
    <row r="78" spans="1:15" ht="16.5" thickBot="1">
      <c r="A78" s="73"/>
      <c r="B78" s="65"/>
      <c r="C78" s="67"/>
      <c r="D78" s="54"/>
      <c r="E78" s="21"/>
      <c r="F78" s="23"/>
      <c r="G78" s="21"/>
      <c r="H78" s="21"/>
      <c r="I78" s="21"/>
      <c r="J78" s="84"/>
      <c r="K78" s="84"/>
      <c r="L78" s="68"/>
      <c r="M78" s="21"/>
      <c r="N78" s="21"/>
    </row>
    <row r="79" spans="1:15" ht="16.5" thickBot="1">
      <c r="A79" s="73"/>
      <c r="B79" s="65"/>
      <c r="C79" s="67"/>
      <c r="D79" s="54"/>
      <c r="E79" s="21"/>
      <c r="F79" s="23"/>
      <c r="G79" s="21"/>
      <c r="H79" s="21"/>
      <c r="I79" s="21"/>
      <c r="J79" s="84"/>
      <c r="K79" s="84"/>
      <c r="L79" s="68"/>
      <c r="M79" s="21"/>
      <c r="N79" s="21"/>
    </row>
    <row r="80" spans="1:15" ht="16.5" thickBot="1">
      <c r="A80" s="73"/>
      <c r="B80" s="65"/>
      <c r="C80" s="67"/>
      <c r="D80" s="54"/>
      <c r="E80" s="21"/>
      <c r="F80" s="23"/>
      <c r="G80" s="21"/>
      <c r="H80" s="21"/>
      <c r="I80" s="21"/>
      <c r="J80" s="84"/>
      <c r="K80" s="84"/>
      <c r="L80" s="68"/>
      <c r="M80" s="21"/>
      <c r="N80" s="21"/>
    </row>
    <row r="81" spans="1:14" ht="16.5" thickBot="1">
      <c r="A81" s="73"/>
      <c r="B81" s="65"/>
      <c r="C81" s="67"/>
      <c r="D81" s="54"/>
      <c r="E81" s="21"/>
      <c r="F81" s="23"/>
      <c r="G81" s="21"/>
      <c r="H81" s="21"/>
      <c r="I81" s="21"/>
      <c r="J81" s="84"/>
      <c r="K81" s="84"/>
      <c r="L81" s="68"/>
      <c r="M81" s="21"/>
      <c r="N81" s="21"/>
    </row>
    <row r="82" spans="1:14" ht="16.5" thickBot="1">
      <c r="B82" s="65"/>
      <c r="C82" s="67"/>
      <c r="D82" s="54"/>
      <c r="E82" s="21"/>
      <c r="F82" s="23"/>
      <c r="G82" s="21"/>
      <c r="H82" s="21"/>
      <c r="I82" s="21"/>
      <c r="J82" s="84"/>
      <c r="K82" s="84"/>
      <c r="L82" s="68"/>
      <c r="M82" s="21"/>
      <c r="N82" s="21"/>
    </row>
    <row r="83" spans="1:14" ht="16.5" thickBot="1">
      <c r="B83" s="65"/>
      <c r="C83" s="67"/>
      <c r="D83" s="54"/>
      <c r="E83" s="21"/>
      <c r="F83" s="23"/>
      <c r="G83" s="21"/>
      <c r="H83" s="21"/>
      <c r="I83" s="21"/>
      <c r="J83" s="84"/>
      <c r="K83" s="84"/>
      <c r="L83" s="68"/>
      <c r="M83" s="21"/>
      <c r="N83" s="21"/>
    </row>
    <row r="84" spans="1:14" ht="16.5" thickBot="1">
      <c r="B84" s="65"/>
      <c r="C84" s="67"/>
      <c r="D84" s="54"/>
      <c r="E84" s="21"/>
      <c r="F84" s="23"/>
      <c r="G84" s="21"/>
      <c r="H84" s="21"/>
      <c r="I84" s="21"/>
      <c r="J84" s="84"/>
      <c r="K84" s="84"/>
      <c r="L84" s="68"/>
      <c r="M84" s="21"/>
      <c r="N84" s="21"/>
    </row>
    <row r="85" spans="1:14" ht="16.5" thickBot="1">
      <c r="B85" s="65"/>
      <c r="C85" s="67"/>
      <c r="D85" s="54"/>
      <c r="E85" s="21"/>
      <c r="F85" s="23"/>
      <c r="G85" s="21"/>
      <c r="H85" s="21"/>
      <c r="I85" s="21"/>
      <c r="J85" s="21"/>
      <c r="K85" s="21"/>
      <c r="L85" s="68"/>
      <c r="M85" s="21"/>
      <c r="N85" s="21"/>
    </row>
    <row r="86" spans="1:14" ht="16.5" thickBot="1">
      <c r="B86" s="65"/>
      <c r="C86" s="67"/>
      <c r="D86" s="54"/>
      <c r="E86" s="21"/>
      <c r="F86" s="23"/>
      <c r="G86" s="21"/>
      <c r="H86" s="21"/>
      <c r="I86" s="21"/>
      <c r="J86" s="21"/>
      <c r="K86" s="21"/>
      <c r="L86" s="68"/>
      <c r="M86" s="21"/>
      <c r="N86" s="21"/>
    </row>
    <row r="87" spans="1:14" ht="16.5" thickBot="1">
      <c r="B87" s="65"/>
      <c r="C87" s="67"/>
      <c r="D87" s="54"/>
      <c r="E87" s="21"/>
      <c r="F87" s="23"/>
      <c r="G87" s="21"/>
      <c r="H87" s="21"/>
      <c r="I87" s="21"/>
      <c r="J87" s="21"/>
      <c r="K87" s="21"/>
      <c r="L87" s="68"/>
      <c r="M87" s="21"/>
      <c r="N87" s="21"/>
    </row>
    <row r="88" spans="1:14" ht="16.5" thickBot="1">
      <c r="B88" s="65"/>
      <c r="C88" s="67"/>
      <c r="D88" s="54"/>
      <c r="E88" s="21"/>
      <c r="F88" s="23"/>
      <c r="G88" s="21"/>
      <c r="H88" s="21"/>
      <c r="I88" s="21"/>
      <c r="J88" s="21"/>
      <c r="K88" s="21"/>
      <c r="L88" s="68"/>
      <c r="M88" s="21"/>
      <c r="N88" s="21"/>
    </row>
    <row r="89" spans="1:14" ht="16.5" thickBot="1">
      <c r="B89" s="65"/>
      <c r="C89" s="67"/>
      <c r="D89" s="54"/>
      <c r="E89" s="21"/>
      <c r="F89" s="23"/>
      <c r="G89" s="21"/>
      <c r="H89" s="21"/>
      <c r="I89" s="21"/>
      <c r="J89" s="21"/>
      <c r="K89" s="21"/>
      <c r="L89" s="68"/>
      <c r="M89" s="21"/>
      <c r="N89" s="21"/>
    </row>
    <row r="90" spans="1:14" ht="16.5" thickBot="1">
      <c r="B90" s="65"/>
      <c r="C90" s="67"/>
      <c r="D90" s="54"/>
      <c r="E90" s="21"/>
      <c r="F90" s="23"/>
      <c r="G90" s="21"/>
      <c r="H90" s="21"/>
      <c r="I90" s="21"/>
      <c r="J90" s="21"/>
      <c r="K90" s="21"/>
      <c r="L90" s="68"/>
      <c r="M90" s="21"/>
      <c r="N90" s="21"/>
    </row>
    <row r="91" spans="1:14" ht="16.5" thickBot="1">
      <c r="B91" s="65"/>
      <c r="C91" s="67"/>
      <c r="D91" s="54"/>
      <c r="E91" s="21"/>
      <c r="F91" s="23"/>
      <c r="G91" s="21"/>
      <c r="H91" s="21"/>
      <c r="I91" s="21"/>
      <c r="J91" s="21"/>
      <c r="K91" s="21"/>
      <c r="L91" s="68"/>
      <c r="M91" s="21"/>
      <c r="N91" s="21"/>
    </row>
    <row r="92" spans="1:14" ht="16.5" thickBot="1">
      <c r="B92" s="65"/>
      <c r="C92" s="67"/>
      <c r="D92" s="54"/>
      <c r="E92" s="21"/>
      <c r="F92" s="23"/>
      <c r="G92" s="21"/>
      <c r="H92" s="21"/>
      <c r="I92" s="21"/>
      <c r="J92" s="21"/>
      <c r="K92" s="21"/>
      <c r="L92" s="68"/>
      <c r="M92" s="21"/>
      <c r="N92" s="21"/>
    </row>
    <row r="93" spans="1:14" ht="16.5" thickBot="1">
      <c r="B93" s="65"/>
      <c r="C93" s="67"/>
      <c r="D93" s="54"/>
      <c r="E93" s="21"/>
      <c r="F93" s="23"/>
      <c r="G93" s="21"/>
      <c r="H93" s="21"/>
      <c r="I93" s="21"/>
      <c r="J93" s="21"/>
      <c r="K93" s="21"/>
      <c r="L93" s="68"/>
      <c r="M93" s="21"/>
      <c r="N93" s="21"/>
    </row>
    <row r="94" spans="1:14" ht="18.75" customHeight="1" thickBot="1">
      <c r="B94" s="65"/>
      <c r="C94" s="67"/>
      <c r="D94" s="54"/>
      <c r="E94" s="21"/>
      <c r="F94" s="23"/>
      <c r="G94" s="21"/>
      <c r="H94" s="21"/>
      <c r="I94" s="21"/>
      <c r="J94" s="21"/>
      <c r="K94" s="21"/>
      <c r="L94" s="68"/>
      <c r="M94" s="21"/>
      <c r="N94" s="21"/>
    </row>
    <row r="95" spans="1:14" ht="23.25" customHeight="1" thickBot="1">
      <c r="B95" s="65"/>
      <c r="C95" s="67"/>
      <c r="D95" s="54"/>
      <c r="E95" s="21"/>
      <c r="F95" s="23"/>
      <c r="G95" s="21"/>
      <c r="H95" s="21"/>
      <c r="I95" s="21"/>
      <c r="J95" s="21"/>
      <c r="K95" s="21"/>
      <c r="L95" s="68"/>
      <c r="M95" s="21"/>
      <c r="N95" s="21"/>
    </row>
    <row r="96" spans="1:14" ht="23.25" customHeight="1" thickBot="1">
      <c r="B96" s="65"/>
      <c r="C96" s="67"/>
      <c r="D96" s="54"/>
      <c r="E96" s="21"/>
      <c r="F96" s="81"/>
      <c r="G96" s="21"/>
      <c r="H96" s="21"/>
      <c r="I96" s="21"/>
      <c r="J96" s="21"/>
      <c r="K96" s="21"/>
      <c r="L96" s="68"/>
      <c r="M96" s="21"/>
      <c r="N96" s="21"/>
    </row>
    <row r="97" spans="2:14" ht="26.25" customHeight="1" thickBot="1">
      <c r="B97" s="65"/>
      <c r="C97" s="67"/>
      <c r="D97" s="54"/>
      <c r="E97" s="21"/>
      <c r="F97" s="81"/>
      <c r="G97" s="21"/>
      <c r="H97" s="21"/>
      <c r="I97" s="21"/>
      <c r="J97" s="21"/>
      <c r="K97" s="21"/>
      <c r="L97" s="68"/>
      <c r="M97" s="21"/>
      <c r="N97" s="21"/>
    </row>
    <row r="98" spans="2:14" ht="16.5" customHeight="1" thickBot="1">
      <c r="B98" s="65"/>
      <c r="C98" s="67"/>
      <c r="D98" s="54"/>
      <c r="E98" s="21"/>
      <c r="F98" s="81"/>
      <c r="G98" s="21"/>
      <c r="H98" s="21"/>
      <c r="I98" s="21"/>
      <c r="J98" s="21"/>
      <c r="K98" s="21"/>
      <c r="L98" s="68"/>
      <c r="M98" s="21"/>
      <c r="N98" s="21"/>
    </row>
    <row r="99" spans="2:14" ht="16.5" customHeight="1" thickBot="1">
      <c r="B99" s="65"/>
      <c r="C99" s="67"/>
      <c r="D99" s="54"/>
      <c r="E99" s="21"/>
      <c r="F99" s="21"/>
      <c r="G99" s="21"/>
      <c r="H99" s="21"/>
      <c r="I99" s="21"/>
      <c r="J99" s="21"/>
      <c r="K99" s="21"/>
      <c r="L99" s="68"/>
      <c r="M99" s="21"/>
      <c r="N99" s="21"/>
    </row>
    <row r="100" spans="2:14" ht="18" customHeight="1" thickBot="1">
      <c r="B100" s="65"/>
      <c r="C100" s="67"/>
      <c r="D100" s="54"/>
      <c r="E100" s="21"/>
      <c r="F100" s="21"/>
      <c r="G100" s="21"/>
      <c r="H100" s="21"/>
      <c r="I100" s="21"/>
      <c r="J100" s="21"/>
      <c r="K100" s="21"/>
      <c r="L100" s="68"/>
      <c r="M100" s="21"/>
      <c r="N100" s="21"/>
    </row>
    <row r="101" spans="2:14" ht="16.5" customHeight="1" thickBot="1">
      <c r="B101" s="65"/>
      <c r="C101" s="67"/>
      <c r="D101" s="54"/>
      <c r="E101" s="21"/>
      <c r="F101" s="21"/>
      <c r="G101" s="21"/>
      <c r="H101" s="21"/>
      <c r="I101" s="21"/>
      <c r="J101" s="21"/>
      <c r="K101" s="21"/>
      <c r="L101" s="68"/>
      <c r="M101" s="21"/>
      <c r="N101" s="21"/>
    </row>
    <row r="102" spans="2:14" ht="18.75" customHeight="1" thickBot="1">
      <c r="B102" s="65"/>
      <c r="C102" s="67"/>
      <c r="D102" s="54"/>
      <c r="E102" s="21"/>
      <c r="F102" s="21"/>
      <c r="G102" s="21"/>
      <c r="H102" s="21"/>
      <c r="I102" s="21"/>
      <c r="J102" s="21"/>
      <c r="K102" s="21"/>
      <c r="L102" s="68"/>
      <c r="M102" s="21"/>
      <c r="N102" s="21"/>
    </row>
    <row r="103" spans="2:14" ht="16.5" customHeight="1" thickBot="1">
      <c r="B103" s="65"/>
      <c r="C103" s="67"/>
      <c r="D103" s="54"/>
      <c r="E103" s="21"/>
      <c r="F103" s="21"/>
      <c r="G103" s="21"/>
      <c r="H103" s="21"/>
      <c r="I103" s="21"/>
      <c r="J103" s="21"/>
      <c r="K103" s="21"/>
      <c r="L103" s="68"/>
      <c r="M103" s="21"/>
      <c r="N103" s="21"/>
    </row>
    <row r="104" spans="2:14" ht="21" customHeight="1" thickBot="1">
      <c r="B104" s="65"/>
      <c r="C104" s="67"/>
      <c r="D104" s="54"/>
      <c r="E104" s="21"/>
      <c r="F104" s="21"/>
      <c r="G104" s="21"/>
      <c r="H104" s="21"/>
      <c r="I104" s="21"/>
      <c r="J104" s="21"/>
      <c r="K104" s="21"/>
      <c r="L104" s="68"/>
      <c r="M104" s="21"/>
      <c r="N104" s="21"/>
    </row>
    <row r="105" spans="2:14" ht="21" customHeight="1" thickBot="1">
      <c r="B105" s="65"/>
      <c r="C105" s="67"/>
      <c r="D105" s="54"/>
      <c r="E105" s="21"/>
      <c r="F105" s="21"/>
      <c r="G105" s="21"/>
      <c r="H105" s="21"/>
      <c r="I105" s="21"/>
      <c r="J105" s="21"/>
      <c r="K105" s="21"/>
      <c r="L105" s="68"/>
      <c r="M105" s="21"/>
      <c r="N105" s="21"/>
    </row>
    <row r="106" spans="2:14" ht="21" customHeight="1" thickBot="1">
      <c r="B106" s="65"/>
      <c r="C106" s="67"/>
      <c r="D106" s="54"/>
      <c r="E106" s="21"/>
      <c r="F106" s="21"/>
      <c r="G106" s="21"/>
      <c r="H106" s="21"/>
      <c r="I106" s="21"/>
      <c r="J106" s="21"/>
      <c r="K106" s="21"/>
      <c r="L106" s="68"/>
      <c r="M106" s="21"/>
      <c r="N106" s="21"/>
    </row>
    <row r="107" spans="2:14" ht="21" customHeight="1" thickBot="1">
      <c r="B107" s="65"/>
      <c r="C107" s="67"/>
      <c r="D107" s="54"/>
      <c r="E107" s="21"/>
      <c r="F107" s="21"/>
      <c r="G107" s="21"/>
      <c r="H107" s="21"/>
      <c r="I107" s="21"/>
      <c r="J107" s="21"/>
      <c r="K107" s="21"/>
      <c r="L107" s="68"/>
      <c r="M107" s="21"/>
      <c r="N107" s="21"/>
    </row>
    <row r="108" spans="2:14" ht="21" customHeight="1" thickBot="1">
      <c r="B108" s="65"/>
      <c r="C108" s="67"/>
      <c r="D108" s="54"/>
      <c r="E108" s="21"/>
      <c r="F108" s="21"/>
      <c r="G108" s="21"/>
      <c r="H108" s="21"/>
      <c r="I108" s="21"/>
      <c r="J108" s="21"/>
      <c r="K108" s="21"/>
      <c r="L108" s="68"/>
      <c r="M108" s="21"/>
      <c r="N108" s="21"/>
    </row>
    <row r="109" spans="2:14" ht="21" customHeight="1" thickBot="1">
      <c r="B109" s="65"/>
      <c r="C109" s="67"/>
      <c r="D109" s="54"/>
      <c r="E109" s="21"/>
      <c r="F109" s="21"/>
      <c r="G109" s="21"/>
      <c r="H109" s="21"/>
      <c r="I109" s="21"/>
      <c r="J109" s="21"/>
      <c r="K109" s="21"/>
      <c r="L109" s="68"/>
      <c r="M109" s="21"/>
      <c r="N109" s="21"/>
    </row>
    <row r="110" spans="2:14" ht="21" customHeight="1" thickBot="1">
      <c r="B110" s="65"/>
      <c r="C110" s="67"/>
      <c r="D110" s="54"/>
      <c r="E110" s="21"/>
      <c r="F110" s="21"/>
      <c r="G110" s="21"/>
      <c r="H110" s="21"/>
      <c r="I110" s="21"/>
      <c r="J110" s="21"/>
      <c r="K110" s="21"/>
      <c r="L110" s="68"/>
      <c r="M110" s="21"/>
      <c r="N110" s="21"/>
    </row>
    <row r="111" spans="2:14" ht="16.5" thickBot="1">
      <c r="B111" s="65"/>
      <c r="C111" s="67"/>
      <c r="D111" s="54"/>
      <c r="E111" s="21"/>
      <c r="F111" s="21"/>
      <c r="G111" s="21"/>
      <c r="H111" s="21"/>
      <c r="I111" s="21"/>
      <c r="J111" s="21"/>
      <c r="K111" s="21"/>
      <c r="L111" s="68"/>
      <c r="M111" s="21"/>
      <c r="N111" s="21"/>
    </row>
    <row r="112" spans="2:14" ht="15.75">
      <c r="B112" s="65"/>
      <c r="C112" s="67"/>
      <c r="D112" s="54"/>
      <c r="E112" s="21"/>
      <c r="F112" s="21"/>
      <c r="G112" s="21"/>
      <c r="H112" s="21"/>
      <c r="I112" s="21"/>
      <c r="J112" s="21"/>
      <c r="K112" s="21"/>
      <c r="L112" s="68"/>
      <c r="M112" s="21"/>
      <c r="N112" s="21"/>
    </row>
    <row r="113" spans="4:4" ht="15.75">
      <c r="D113" s="55"/>
    </row>
    <row r="114" spans="4:4" ht="15.75">
      <c r="D114" s="55"/>
    </row>
    <row r="115" spans="4:4" ht="15.75">
      <c r="D115" s="55"/>
    </row>
    <row r="116" spans="4:4" ht="15.75">
      <c r="D116" s="55"/>
    </row>
    <row r="117" spans="4:4" ht="15.75">
      <c r="D117" s="55"/>
    </row>
    <row r="118" spans="4:4" ht="15.75">
      <c r="D118" s="55"/>
    </row>
    <row r="119" spans="4:4" ht="15.75">
      <c r="D119" s="55"/>
    </row>
    <row r="120" spans="4:4" ht="15.75">
      <c r="D120" s="55"/>
    </row>
    <row r="121" spans="4:4" ht="15.75">
      <c r="D121" s="55"/>
    </row>
    <row r="122" spans="4:4" ht="15.75">
      <c r="D122" s="55"/>
    </row>
    <row r="123" spans="4:4" ht="15.75">
      <c r="D123" s="55"/>
    </row>
    <row r="124" spans="4:4" ht="15.75">
      <c r="D124" s="55"/>
    </row>
    <row r="125" spans="4:4" ht="15.75">
      <c r="D125" s="55"/>
    </row>
    <row r="126" spans="4:4" ht="15.75">
      <c r="D126" s="55"/>
    </row>
    <row r="127" spans="4:4" ht="15.75">
      <c r="D127" s="55"/>
    </row>
    <row r="128" spans="4:4" ht="15.75">
      <c r="D128" s="55"/>
    </row>
    <row r="129" spans="4:4" ht="15.75">
      <c r="D129" s="55"/>
    </row>
    <row r="130" spans="4:4" ht="15.75">
      <c r="D130" s="55"/>
    </row>
    <row r="131" spans="4:4" ht="15.75">
      <c r="D131" s="55"/>
    </row>
    <row r="132" spans="4:4" ht="15.75">
      <c r="D132" s="55"/>
    </row>
    <row r="133" spans="4:4" ht="15.75">
      <c r="D133" s="55"/>
    </row>
    <row r="134" spans="4:4" ht="15.75">
      <c r="D134" s="55"/>
    </row>
    <row r="135" spans="4:4" ht="15.75">
      <c r="D135" s="55"/>
    </row>
    <row r="136" spans="4:4" ht="15.75">
      <c r="D136" s="55"/>
    </row>
    <row r="137" spans="4:4" ht="15.75">
      <c r="D137" s="55"/>
    </row>
    <row r="138" spans="4:4" ht="15.75">
      <c r="D138" s="55"/>
    </row>
    <row r="139" spans="4:4" ht="15.75">
      <c r="D139" s="55"/>
    </row>
    <row r="140" spans="4:4" ht="15.75">
      <c r="D140" s="55"/>
    </row>
    <row r="141" spans="4:4" ht="15.75">
      <c r="D141" s="55"/>
    </row>
    <row r="142" spans="4:4" ht="15.75">
      <c r="D142" s="55"/>
    </row>
    <row r="143" spans="4:4" ht="15.75">
      <c r="D143" s="55"/>
    </row>
    <row r="144" spans="4:4" ht="15.75">
      <c r="D144" s="55"/>
    </row>
    <row r="145" spans="4:4" ht="15.75">
      <c r="D145" s="55"/>
    </row>
    <row r="146" spans="4:4" ht="15.75">
      <c r="D146" s="55"/>
    </row>
    <row r="147" spans="4:4" ht="15.75">
      <c r="D147" s="55"/>
    </row>
    <row r="148" spans="4:4" ht="15.75">
      <c r="D148" s="55"/>
    </row>
    <row r="149" spans="4:4" ht="15.75">
      <c r="D149" s="55"/>
    </row>
    <row r="150" spans="4:4" ht="15.75">
      <c r="D150" s="55"/>
    </row>
    <row r="151" spans="4:4" ht="15.75">
      <c r="D151" s="55"/>
    </row>
    <row r="152" spans="4:4" ht="15.75">
      <c r="D152" s="55"/>
    </row>
    <row r="153" spans="4:4" ht="15.75">
      <c r="D153" s="55"/>
    </row>
    <row r="154" spans="4:4" ht="15.75">
      <c r="D154" s="55"/>
    </row>
    <row r="155" spans="4:4" ht="15.75">
      <c r="D155" s="55"/>
    </row>
    <row r="156" spans="4:4" ht="15.75">
      <c r="D156" s="55"/>
    </row>
    <row r="157" spans="4:4" ht="15.75">
      <c r="D157" s="55"/>
    </row>
    <row r="158" spans="4:4" ht="15.75">
      <c r="D158" s="55"/>
    </row>
    <row r="159" spans="4:4" ht="15.75">
      <c r="D159" s="55"/>
    </row>
    <row r="160" spans="4:4" ht="15.75">
      <c r="D160" s="55"/>
    </row>
    <row r="161" spans="4:4" ht="15.75">
      <c r="D161" s="55"/>
    </row>
    <row r="162" spans="4:4" ht="15.75">
      <c r="D162" s="55"/>
    </row>
    <row r="163" spans="4:4" ht="15.75">
      <c r="D163" s="55"/>
    </row>
    <row r="164" spans="4:4" ht="15.75">
      <c r="D164" s="55"/>
    </row>
    <row r="165" spans="4:4" ht="15.75">
      <c r="D165" s="55"/>
    </row>
    <row r="166" spans="4:4" ht="15.75">
      <c r="D166" s="55"/>
    </row>
    <row r="167" spans="4:4" ht="15.75">
      <c r="D167" s="55"/>
    </row>
    <row r="168" spans="4:4" ht="15.75">
      <c r="D168" s="55"/>
    </row>
    <row r="169" spans="4:4" ht="15.75">
      <c r="D169" s="55"/>
    </row>
    <row r="170" spans="4:4" ht="15.75">
      <c r="D170" s="55"/>
    </row>
    <row r="171" spans="4:4" ht="15.75">
      <c r="D171" s="55"/>
    </row>
    <row r="172" spans="4:4" ht="15.75">
      <c r="D172" s="55"/>
    </row>
    <row r="173" spans="4:4" ht="15.75">
      <c r="D173" s="55"/>
    </row>
    <row r="174" spans="4:4" ht="15.75">
      <c r="D174" s="55"/>
    </row>
    <row r="175" spans="4:4" ht="15.75">
      <c r="D175" s="55"/>
    </row>
    <row r="176" spans="4:4" ht="15.75">
      <c r="D176" s="55"/>
    </row>
    <row r="177" spans="4:4" ht="15.75">
      <c r="D177" s="55"/>
    </row>
    <row r="178" spans="4:4" ht="15.75">
      <c r="D178" s="55"/>
    </row>
    <row r="179" spans="4:4" ht="15.75">
      <c r="D179" s="55"/>
    </row>
    <row r="180" spans="4:4" ht="15.75">
      <c r="D180" s="55"/>
    </row>
    <row r="181" spans="4:4" ht="15.75">
      <c r="D181" s="55"/>
    </row>
    <row r="182" spans="4:4" ht="15.75">
      <c r="D182" s="55"/>
    </row>
    <row r="183" spans="4:4" ht="15.75">
      <c r="D183" s="55"/>
    </row>
    <row r="184" spans="4:4" ht="15.75">
      <c r="D184" s="55"/>
    </row>
    <row r="185" spans="4:4" ht="15.75">
      <c r="D185" s="55"/>
    </row>
    <row r="186" spans="4:4" ht="15.75">
      <c r="D186" s="55"/>
    </row>
    <row r="187" spans="4:4" ht="15.75">
      <c r="D187" s="55"/>
    </row>
    <row r="188" spans="4:4" ht="15.75">
      <c r="D188" s="55"/>
    </row>
    <row r="189" spans="4:4" ht="15.75">
      <c r="D189" s="55"/>
    </row>
    <row r="190" spans="4:4" ht="15.75">
      <c r="D190" s="55"/>
    </row>
    <row r="191" spans="4:4" ht="15.75">
      <c r="D191" s="55"/>
    </row>
    <row r="192" spans="4:4" ht="15.75">
      <c r="D192" s="55"/>
    </row>
    <row r="193" spans="4:4" ht="15.75">
      <c r="D193" s="55"/>
    </row>
    <row r="194" spans="4:4" ht="15.75">
      <c r="D194" s="55"/>
    </row>
    <row r="195" spans="4:4" ht="15.75">
      <c r="D195" s="55"/>
    </row>
    <row r="196" spans="4:4" ht="15.75">
      <c r="D196" s="55"/>
    </row>
    <row r="197" spans="4:4" ht="15.75">
      <c r="D197" s="55"/>
    </row>
    <row r="198" spans="4:4" ht="15.75">
      <c r="D198" s="55"/>
    </row>
    <row r="199" spans="4:4" ht="15.75">
      <c r="D199" s="55"/>
    </row>
    <row r="200" spans="4:4" ht="15.75">
      <c r="D200" s="55"/>
    </row>
    <row r="201" spans="4:4" ht="15.75">
      <c r="D201" s="55"/>
    </row>
    <row r="202" spans="4:4" ht="15.75">
      <c r="D202" s="55"/>
    </row>
    <row r="203" spans="4:4" ht="15.75">
      <c r="D203" s="55"/>
    </row>
    <row r="204" spans="4:4" ht="15.75">
      <c r="D204" s="55"/>
    </row>
    <row r="205" spans="4:4" ht="15.75">
      <c r="D205" s="55"/>
    </row>
    <row r="206" spans="4:4" ht="15.75">
      <c r="D206" s="55"/>
    </row>
    <row r="207" spans="4:4" ht="15.75">
      <c r="D207" s="55"/>
    </row>
    <row r="208" spans="4:4" ht="15.75">
      <c r="D208" s="55"/>
    </row>
    <row r="209" spans="4:4" ht="15.75">
      <c r="D209" s="55"/>
    </row>
    <row r="210" spans="4:4" ht="15.75">
      <c r="D210" s="55"/>
    </row>
    <row r="211" spans="4:4" ht="15.75">
      <c r="D211" s="55"/>
    </row>
    <row r="212" spans="4:4" ht="15.75">
      <c r="D212" s="55"/>
    </row>
    <row r="213" spans="4:4" ht="15.75">
      <c r="D213" s="55"/>
    </row>
    <row r="214" spans="4:4" ht="15.75">
      <c r="D214" s="55"/>
    </row>
    <row r="215" spans="4:4" ht="15.75">
      <c r="D215" s="55"/>
    </row>
    <row r="216" spans="4:4" ht="15.75">
      <c r="D216" s="55"/>
    </row>
    <row r="217" spans="4:4" ht="15.75">
      <c r="D217" s="55"/>
    </row>
    <row r="218" spans="4:4" ht="15.75">
      <c r="D218" s="55"/>
    </row>
    <row r="219" spans="4:4" ht="15.75">
      <c r="D219" s="55"/>
    </row>
    <row r="220" spans="4:4" ht="15.75">
      <c r="D220" s="55"/>
    </row>
    <row r="221" spans="4:4" ht="15.75">
      <c r="D221" s="55"/>
    </row>
    <row r="222" spans="4:4" ht="15.75">
      <c r="D222" s="55"/>
    </row>
    <row r="223" spans="4:4" ht="15.75">
      <c r="D223" s="55"/>
    </row>
    <row r="224" spans="4:4" ht="15.75">
      <c r="D224" s="55"/>
    </row>
    <row r="225" spans="4:4" ht="15.75">
      <c r="D225" s="55"/>
    </row>
    <row r="226" spans="4:4" ht="15.75">
      <c r="D226" s="55"/>
    </row>
    <row r="227" spans="4:4" ht="15.75">
      <c r="D227" s="55"/>
    </row>
    <row r="228" spans="4:4" ht="15.75">
      <c r="D228" s="55"/>
    </row>
    <row r="229" spans="4:4" ht="15.75">
      <c r="D229" s="55"/>
    </row>
    <row r="230" spans="4:4" ht="15.75">
      <c r="D230" s="55"/>
    </row>
    <row r="231" spans="4:4" ht="15.75">
      <c r="D231" s="55"/>
    </row>
    <row r="232" spans="4:4" ht="15.75">
      <c r="D232" s="55"/>
    </row>
    <row r="233" spans="4:4" ht="15.75">
      <c r="D233" s="55"/>
    </row>
    <row r="234" spans="4:4" ht="15.75">
      <c r="D234" s="55"/>
    </row>
    <row r="235" spans="4:4" ht="15.75">
      <c r="D235" s="55"/>
    </row>
    <row r="236" spans="4:4" ht="15.75">
      <c r="D236" s="55"/>
    </row>
    <row r="237" spans="4:4" ht="15.75">
      <c r="D237" s="55"/>
    </row>
    <row r="238" spans="4:4" ht="15.75">
      <c r="D238" s="55"/>
    </row>
    <row r="239" spans="4:4" ht="15.75">
      <c r="D239" s="55"/>
    </row>
    <row r="240" spans="4:4" ht="15.75">
      <c r="D240" s="55"/>
    </row>
    <row r="241" spans="4:4" ht="15.75">
      <c r="D241" s="55"/>
    </row>
    <row r="242" spans="4:4" ht="15.75">
      <c r="D242" s="55"/>
    </row>
    <row r="243" spans="4:4" ht="15.75">
      <c r="D243" s="55"/>
    </row>
    <row r="244" spans="4:4" ht="15.75">
      <c r="D244" s="55"/>
    </row>
    <row r="245" spans="4:4" ht="15.75">
      <c r="D245" s="55"/>
    </row>
    <row r="246" spans="4:4" ht="15.75">
      <c r="D246" s="55"/>
    </row>
    <row r="247" spans="4:4" ht="15.75">
      <c r="D247" s="55"/>
    </row>
    <row r="248" spans="4:4" ht="15.75">
      <c r="D248" s="55"/>
    </row>
    <row r="249" spans="4:4" ht="15.75">
      <c r="D249" s="55"/>
    </row>
    <row r="250" spans="4:4" ht="15.75">
      <c r="D250" s="55"/>
    </row>
    <row r="251" spans="4:4" ht="15.75">
      <c r="D251" s="55"/>
    </row>
    <row r="252" spans="4:4" ht="15.75">
      <c r="D252" s="55"/>
    </row>
    <row r="253" spans="4:4" ht="15.75">
      <c r="D253" s="55"/>
    </row>
    <row r="254" spans="4:4" ht="15.75">
      <c r="D254" s="55"/>
    </row>
    <row r="255" spans="4:4" ht="15.75">
      <c r="D255" s="55"/>
    </row>
    <row r="256" spans="4:4" ht="15.75">
      <c r="D256" s="55"/>
    </row>
    <row r="257" spans="4:4" ht="15.75">
      <c r="D257" s="55"/>
    </row>
    <row r="258" spans="4:4" ht="15.75">
      <c r="D258" s="55"/>
    </row>
    <row r="259" spans="4:4" ht="15.75">
      <c r="D259" s="55"/>
    </row>
    <row r="260" spans="4:4" ht="15.75">
      <c r="D260" s="55"/>
    </row>
    <row r="261" spans="4:4" ht="15.75">
      <c r="D261" s="55"/>
    </row>
    <row r="262" spans="4:4" ht="15.75">
      <c r="D262" s="55"/>
    </row>
    <row r="263" spans="4:4" ht="15.75">
      <c r="D263" s="55"/>
    </row>
    <row r="264" spans="4:4" ht="15.75">
      <c r="D264" s="55"/>
    </row>
    <row r="265" spans="4:4" ht="15.75">
      <c r="D265" s="55"/>
    </row>
    <row r="266" spans="4:4" ht="15.75">
      <c r="D266" s="55"/>
    </row>
    <row r="267" spans="4:4" ht="15.75">
      <c r="D267" s="55"/>
    </row>
    <row r="268" spans="4:4" ht="15.75">
      <c r="D268" s="55"/>
    </row>
    <row r="269" spans="4:4" ht="15.75">
      <c r="D269" s="55"/>
    </row>
    <row r="270" spans="4:4" ht="15.75">
      <c r="D270" s="55"/>
    </row>
    <row r="271" spans="4:4" ht="15.75">
      <c r="D271" s="55"/>
    </row>
    <row r="272" spans="4:4" ht="15.75">
      <c r="D272" s="55"/>
    </row>
    <row r="273" spans="4:4" ht="15.75">
      <c r="D273" s="55"/>
    </row>
    <row r="274" spans="4:4" ht="15.75">
      <c r="D274" s="55"/>
    </row>
    <row r="275" spans="4:4" ht="15.75">
      <c r="D275" s="55"/>
    </row>
    <row r="276" spans="4:4" ht="15.75">
      <c r="D276" s="55"/>
    </row>
    <row r="277" spans="4:4" ht="15.75">
      <c r="D277" s="55"/>
    </row>
    <row r="278" spans="4:4" ht="15.75">
      <c r="D278" s="55"/>
    </row>
    <row r="279" spans="4:4" ht="15.75">
      <c r="D279" s="55"/>
    </row>
    <row r="280" spans="4:4" ht="15.75">
      <c r="D280" s="55"/>
    </row>
    <row r="281" spans="4:4" ht="15.75">
      <c r="D281" s="55"/>
    </row>
    <row r="282" spans="4:4" ht="15.75">
      <c r="D282" s="55"/>
    </row>
    <row r="283" spans="4:4" ht="15.75">
      <c r="D283" s="55"/>
    </row>
    <row r="284" spans="4:4" ht="15.75">
      <c r="D284" s="55"/>
    </row>
    <row r="285" spans="4:4" ht="15.75">
      <c r="D285" s="55"/>
    </row>
    <row r="286" spans="4:4" ht="15.75">
      <c r="D286" s="55"/>
    </row>
    <row r="287" spans="4:4" ht="15.75">
      <c r="D287" s="55"/>
    </row>
    <row r="288" spans="4:4" ht="15.75">
      <c r="D288" s="55"/>
    </row>
    <row r="289" spans="4:4" ht="15.75">
      <c r="D289" s="55"/>
    </row>
    <row r="290" spans="4:4" ht="15.75">
      <c r="D290" s="55"/>
    </row>
    <row r="291" spans="4:4" ht="15.75">
      <c r="D291" s="55"/>
    </row>
    <row r="292" spans="4:4" ht="15.75">
      <c r="D292" s="55"/>
    </row>
    <row r="293" spans="4:4" ht="15.75">
      <c r="D293" s="55"/>
    </row>
    <row r="294" spans="4:4" ht="15.75">
      <c r="D294" s="55"/>
    </row>
    <row r="295" spans="4:4" ht="15.75">
      <c r="D295" s="55"/>
    </row>
    <row r="296" spans="4:4" ht="15.75">
      <c r="D296" s="55"/>
    </row>
    <row r="297" spans="4:4" ht="15.75">
      <c r="D297" s="55"/>
    </row>
    <row r="298" spans="4:4" ht="15.75">
      <c r="D298" s="55"/>
    </row>
    <row r="299" spans="4:4" ht="15.75">
      <c r="D299" s="55"/>
    </row>
    <row r="300" spans="4:4" ht="15.75">
      <c r="D300" s="55"/>
    </row>
    <row r="301" spans="4:4" ht="15.75">
      <c r="D301" s="55"/>
    </row>
    <row r="302" spans="4:4" ht="15.75">
      <c r="D302" s="55"/>
    </row>
    <row r="303" spans="4:4" ht="15.75">
      <c r="D303" s="55"/>
    </row>
    <row r="304" spans="4:4" ht="15.75">
      <c r="D304" s="55"/>
    </row>
    <row r="305" spans="4:4" ht="15.75">
      <c r="D305" s="55"/>
    </row>
    <row r="306" spans="4:4" ht="15.75">
      <c r="D306" s="55"/>
    </row>
    <row r="307" spans="4:4" ht="15.75">
      <c r="D307" s="55"/>
    </row>
    <row r="308" spans="4:4" ht="15.75">
      <c r="D308" s="55"/>
    </row>
    <row r="309" spans="4:4" ht="15.75">
      <c r="D309" s="55"/>
    </row>
    <row r="310" spans="4:4" ht="15.75">
      <c r="D310" s="55"/>
    </row>
    <row r="311" spans="4:4" ht="15.75">
      <c r="D311" s="55"/>
    </row>
    <row r="312" spans="4:4" ht="15.75">
      <c r="D312" s="55"/>
    </row>
    <row r="313" spans="4:4" ht="15.75">
      <c r="D313" s="55"/>
    </row>
    <row r="314" spans="4:4" ht="15.75">
      <c r="D314" s="55"/>
    </row>
    <row r="315" spans="4:4" ht="15.75">
      <c r="D315" s="55"/>
    </row>
    <row r="316" spans="4:4" ht="15.75">
      <c r="D316" s="55"/>
    </row>
    <row r="317" spans="4:4" ht="15.75">
      <c r="D317" s="55"/>
    </row>
    <row r="318" spans="4:4" ht="15.75">
      <c r="D318" s="55"/>
    </row>
    <row r="319" spans="4:4" ht="15.75">
      <c r="D319" s="55"/>
    </row>
    <row r="320" spans="4:4" ht="15.75">
      <c r="D320" s="55"/>
    </row>
    <row r="321" spans="4:4" ht="15.75">
      <c r="D321" s="55"/>
    </row>
    <row r="322" spans="4:4" ht="15.75">
      <c r="D322" s="55"/>
    </row>
    <row r="323" spans="4:4" ht="15.75">
      <c r="D323" s="55"/>
    </row>
    <row r="324" spans="4:4" ht="15.75">
      <c r="D324" s="55"/>
    </row>
    <row r="325" spans="4:4" ht="15.75">
      <c r="D325" s="55"/>
    </row>
    <row r="326" spans="4:4" ht="15.75">
      <c r="D326" s="55"/>
    </row>
    <row r="327" spans="4:4" ht="15.75">
      <c r="D327" s="55"/>
    </row>
    <row r="328" spans="4:4" ht="15.75">
      <c r="D328" s="55"/>
    </row>
    <row r="329" spans="4:4" ht="15.75">
      <c r="D329" s="55"/>
    </row>
    <row r="330" spans="4:4" ht="15.75">
      <c r="D330" s="55"/>
    </row>
    <row r="331" spans="4:4" ht="15.75">
      <c r="D331" s="55"/>
    </row>
    <row r="332" spans="4:4" ht="15.75">
      <c r="D332" s="55"/>
    </row>
    <row r="333" spans="4:4" ht="15.75">
      <c r="D333" s="55"/>
    </row>
    <row r="334" spans="4:4" ht="15.75">
      <c r="D334" s="55"/>
    </row>
    <row r="335" spans="4:4" ht="15.75">
      <c r="D335" s="55"/>
    </row>
    <row r="336" spans="4:4" ht="15.75">
      <c r="D336" s="55"/>
    </row>
    <row r="337" spans="4:4" ht="15.75">
      <c r="D337" s="55"/>
    </row>
    <row r="338" spans="4:4" ht="15.75">
      <c r="D338" s="55"/>
    </row>
    <row r="339" spans="4:4" ht="15.75">
      <c r="D339" s="55"/>
    </row>
    <row r="340" spans="4:4" ht="15.75">
      <c r="D340" s="55"/>
    </row>
    <row r="341" spans="4:4" ht="15.75">
      <c r="D341" s="55"/>
    </row>
    <row r="342" spans="4:4" ht="15.75">
      <c r="D342" s="55"/>
    </row>
    <row r="343" spans="4:4" ht="15.75">
      <c r="D343" s="55"/>
    </row>
    <row r="344" spans="4:4" ht="15.75">
      <c r="D344" s="55"/>
    </row>
    <row r="345" spans="4:4" ht="15.75">
      <c r="D345" s="55"/>
    </row>
    <row r="346" spans="4:4" ht="15.75">
      <c r="D346" s="55"/>
    </row>
    <row r="347" spans="4:4" ht="15.75">
      <c r="D347" s="55"/>
    </row>
    <row r="348" spans="4:4" ht="15.75">
      <c r="D348" s="55"/>
    </row>
    <row r="349" spans="4:4" ht="15.75">
      <c r="D349" s="55"/>
    </row>
    <row r="350" spans="4:4" ht="15.75">
      <c r="D350" s="55"/>
    </row>
    <row r="351" spans="4:4" ht="15.75">
      <c r="D351" s="55"/>
    </row>
    <row r="352" spans="4:4" ht="15.75">
      <c r="D352" s="55"/>
    </row>
    <row r="353" spans="4:4" ht="15.75">
      <c r="D353" s="55"/>
    </row>
    <row r="354" spans="4:4" ht="15.75">
      <c r="D354" s="55"/>
    </row>
    <row r="355" spans="4:4" ht="15.75">
      <c r="D355" s="55"/>
    </row>
    <row r="356" spans="4:4" ht="15.75">
      <c r="D356" s="55"/>
    </row>
    <row r="357" spans="4:4" ht="15.75">
      <c r="D357" s="55"/>
    </row>
    <row r="358" spans="4:4" ht="15.75">
      <c r="D358" s="55"/>
    </row>
    <row r="359" spans="4:4" ht="15.75">
      <c r="D359" s="55"/>
    </row>
    <row r="360" spans="4:4" ht="15.75">
      <c r="D360" s="55"/>
    </row>
    <row r="361" spans="4:4" ht="15.75">
      <c r="D361" s="55"/>
    </row>
    <row r="362" spans="4:4" ht="15.75">
      <c r="D362" s="55"/>
    </row>
    <row r="363" spans="4:4" ht="15.75">
      <c r="D363" s="55"/>
    </row>
    <row r="364" spans="4:4" ht="15.75">
      <c r="D364" s="55"/>
    </row>
    <row r="365" spans="4:4" ht="15.75">
      <c r="D365" s="55"/>
    </row>
    <row r="366" spans="4:4" ht="15.75">
      <c r="D366" s="55"/>
    </row>
    <row r="367" spans="4:4" ht="15.75">
      <c r="D367" s="55"/>
    </row>
    <row r="368" spans="4:4" ht="15.75">
      <c r="D368" s="55"/>
    </row>
    <row r="369" spans="4:4" ht="15.75">
      <c r="D369" s="55"/>
    </row>
    <row r="370" spans="4:4" ht="15.75">
      <c r="D370" s="55"/>
    </row>
    <row r="371" spans="4:4" ht="15.75">
      <c r="D371" s="55"/>
    </row>
    <row r="372" spans="4:4" ht="15.75">
      <c r="D372" s="55"/>
    </row>
    <row r="373" spans="4:4" ht="15.75">
      <c r="D373" s="55"/>
    </row>
    <row r="374" spans="4:4" ht="15.75">
      <c r="D374" s="55"/>
    </row>
    <row r="375" spans="4:4" ht="15.75">
      <c r="D375" s="55"/>
    </row>
    <row r="376" spans="4:4" ht="15.75">
      <c r="D376" s="55"/>
    </row>
    <row r="377" spans="4:4" ht="15.75">
      <c r="D377" s="55"/>
    </row>
    <row r="378" spans="4:4" ht="15.75">
      <c r="D378" s="55"/>
    </row>
    <row r="379" spans="4:4" ht="15.75">
      <c r="D379" s="55"/>
    </row>
    <row r="380" spans="4:4" ht="15.75">
      <c r="D380" s="55"/>
    </row>
    <row r="381" spans="4:4" ht="15.75">
      <c r="D381" s="55"/>
    </row>
    <row r="382" spans="4:4" ht="15.75">
      <c r="D382" s="55"/>
    </row>
    <row r="383" spans="4:4" ht="15.75">
      <c r="D383" s="55"/>
    </row>
    <row r="384" spans="4:4" ht="15.75">
      <c r="D384" s="55"/>
    </row>
    <row r="385" spans="4:4" ht="15.75">
      <c r="D385" s="55"/>
    </row>
    <row r="386" spans="4:4" ht="15.75">
      <c r="D386" s="55"/>
    </row>
    <row r="387" spans="4:4" ht="15.75">
      <c r="D387" s="55"/>
    </row>
    <row r="388" spans="4:4" ht="15.75">
      <c r="D388" s="55"/>
    </row>
    <row r="389" spans="4:4" ht="15.75">
      <c r="D389" s="55"/>
    </row>
    <row r="390" spans="4:4" ht="15.75">
      <c r="D390" s="55"/>
    </row>
    <row r="391" spans="4:4" ht="15.75">
      <c r="D391" s="55"/>
    </row>
    <row r="392" spans="4:4" ht="15.75">
      <c r="D392" s="55"/>
    </row>
    <row r="393" spans="4:4" ht="15.75">
      <c r="D393" s="55"/>
    </row>
    <row r="394" spans="4:4" ht="15.75">
      <c r="D394" s="55"/>
    </row>
    <row r="395" spans="4:4" ht="15.75">
      <c r="D395" s="55"/>
    </row>
    <row r="396" spans="4:4" ht="15.75">
      <c r="D396" s="55"/>
    </row>
    <row r="397" spans="4:4" ht="15.75">
      <c r="D397" s="55"/>
    </row>
    <row r="398" spans="4:4" ht="15.75">
      <c r="D398" s="55"/>
    </row>
    <row r="399" spans="4:4" ht="15.75">
      <c r="D399" s="55"/>
    </row>
    <row r="400" spans="4:4" ht="15.75">
      <c r="D400" s="55"/>
    </row>
    <row r="401" spans="4:4" ht="15.75">
      <c r="D401" s="55"/>
    </row>
    <row r="402" spans="4:4" ht="15.75">
      <c r="D402" s="55"/>
    </row>
    <row r="403" spans="4:4" ht="15.75">
      <c r="D403" s="55"/>
    </row>
    <row r="404" spans="4:4" ht="15.75">
      <c r="D404" s="55"/>
    </row>
    <row r="405" spans="4:4" ht="15.75">
      <c r="D405" s="55"/>
    </row>
    <row r="406" spans="4:4" ht="15.75">
      <c r="D406" s="55"/>
    </row>
    <row r="407" spans="4:4" ht="15.75">
      <c r="D407" s="55"/>
    </row>
    <row r="408" spans="4:4" ht="15.75">
      <c r="D408" s="55"/>
    </row>
    <row r="409" spans="4:4" ht="15.75">
      <c r="D409" s="55"/>
    </row>
    <row r="410" spans="4:4" ht="15.75">
      <c r="D410" s="55"/>
    </row>
    <row r="411" spans="4:4" ht="15.75">
      <c r="D411" s="55"/>
    </row>
    <row r="412" spans="4:4" ht="15.75">
      <c r="D412" s="55"/>
    </row>
    <row r="413" spans="4:4" ht="15.75">
      <c r="D413" s="55"/>
    </row>
    <row r="414" spans="4:4" ht="15.75">
      <c r="D414" s="55"/>
    </row>
    <row r="415" spans="4:4" ht="15.75">
      <c r="D415" s="55"/>
    </row>
    <row r="416" spans="4:4" ht="15.75">
      <c r="D416" s="55"/>
    </row>
    <row r="417" spans="4:4" ht="15.75">
      <c r="D417" s="55"/>
    </row>
    <row r="418" spans="4:4" ht="15.75">
      <c r="D418" s="55"/>
    </row>
    <row r="419" spans="4:4" ht="15.75">
      <c r="D419" s="55"/>
    </row>
    <row r="420" spans="4:4" ht="15.75">
      <c r="D420" s="55"/>
    </row>
    <row r="421" spans="4:4" ht="15.75">
      <c r="D421" s="55"/>
    </row>
    <row r="422" spans="4:4" ht="15.75">
      <c r="D422" s="55"/>
    </row>
    <row r="423" spans="4:4" ht="15.75">
      <c r="D423" s="55"/>
    </row>
    <row r="424" spans="4:4" ht="15.75">
      <c r="D424" s="55"/>
    </row>
    <row r="425" spans="4:4" ht="15.75">
      <c r="D425" s="55"/>
    </row>
    <row r="426" spans="4:4" ht="15.75">
      <c r="D426" s="55"/>
    </row>
    <row r="427" spans="4:4" ht="15.75">
      <c r="D427" s="55"/>
    </row>
    <row r="428" spans="4:4" ht="15.75">
      <c r="D428" s="55"/>
    </row>
    <row r="429" spans="4:4" ht="15.75">
      <c r="D429" s="55"/>
    </row>
    <row r="430" spans="4:4" ht="15.75">
      <c r="D430" s="55"/>
    </row>
    <row r="431" spans="4:4" ht="15.75">
      <c r="D431" s="55"/>
    </row>
    <row r="432" spans="4:4" ht="15.75">
      <c r="D432" s="55"/>
    </row>
    <row r="433" spans="4:4" ht="15.75">
      <c r="D433" s="55"/>
    </row>
    <row r="434" spans="4:4" ht="15.75">
      <c r="D434" s="55"/>
    </row>
    <row r="435" spans="4:4" ht="15.75">
      <c r="D435" s="55"/>
    </row>
    <row r="436" spans="4:4" ht="15.75">
      <c r="D436" s="55"/>
    </row>
    <row r="437" spans="4:4" ht="15.75">
      <c r="D437" s="55"/>
    </row>
    <row r="438" spans="4:4" ht="15.75">
      <c r="D438" s="55"/>
    </row>
    <row r="439" spans="4:4" ht="15.75">
      <c r="D439" s="55"/>
    </row>
    <row r="440" spans="4:4" ht="15.75">
      <c r="D440" s="55"/>
    </row>
    <row r="441" spans="4:4" ht="15.75">
      <c r="D441" s="55"/>
    </row>
    <row r="442" spans="4:4" ht="15.75">
      <c r="D442" s="55"/>
    </row>
    <row r="443" spans="4:4" ht="15.75">
      <c r="D443" s="55"/>
    </row>
    <row r="444" spans="4:4" ht="15.75">
      <c r="D444" s="55"/>
    </row>
    <row r="445" spans="4:4" ht="15.75">
      <c r="D445" s="55"/>
    </row>
    <row r="446" spans="4:4" ht="15.75">
      <c r="D446" s="55"/>
    </row>
    <row r="447" spans="4:4" ht="15.75">
      <c r="D447" s="55"/>
    </row>
    <row r="448" spans="4:4" ht="15.75">
      <c r="D448" s="55"/>
    </row>
    <row r="449" spans="4:4" ht="15.75">
      <c r="D449" s="55"/>
    </row>
    <row r="450" spans="4:4" ht="15.75">
      <c r="D450" s="55"/>
    </row>
    <row r="451" spans="4:4" ht="15.75">
      <c r="D451" s="55"/>
    </row>
    <row r="452" spans="4:4" ht="15.75">
      <c r="D452" s="55"/>
    </row>
    <row r="453" spans="4:4" ht="15.75">
      <c r="D453" s="55"/>
    </row>
    <row r="454" spans="4:4" ht="15.75">
      <c r="D454" s="55"/>
    </row>
    <row r="455" spans="4:4" ht="15.75">
      <c r="D455" s="55"/>
    </row>
    <row r="456" spans="4:4" ht="15.75">
      <c r="D456" s="55"/>
    </row>
    <row r="457" spans="4:4" ht="15.75">
      <c r="D457" s="55"/>
    </row>
    <row r="458" spans="4:4" ht="15.75">
      <c r="D458" s="55"/>
    </row>
    <row r="459" spans="4:4" ht="15.75">
      <c r="D459" s="55"/>
    </row>
    <row r="460" spans="4:4" ht="15.75">
      <c r="D460" s="55"/>
    </row>
    <row r="461" spans="4:4" ht="15.75">
      <c r="D461" s="55"/>
    </row>
    <row r="462" spans="4:4" ht="15.75">
      <c r="D462" s="55"/>
    </row>
    <row r="463" spans="4:4" ht="15.75">
      <c r="D463" s="55"/>
    </row>
    <row r="464" spans="4:4" ht="15.75">
      <c r="D464" s="55"/>
    </row>
    <row r="465" spans="4:4" ht="15.75">
      <c r="D465" s="55"/>
    </row>
    <row r="466" spans="4:4" ht="15.75">
      <c r="D466" s="55"/>
    </row>
    <row r="467" spans="4:4" ht="15.75">
      <c r="D467" s="55"/>
    </row>
    <row r="468" spans="4:4" ht="15.75">
      <c r="D468" s="55"/>
    </row>
    <row r="469" spans="4:4" ht="15.75">
      <c r="D469" s="55"/>
    </row>
    <row r="470" spans="4:4" ht="15.75">
      <c r="D470" s="55"/>
    </row>
    <row r="471" spans="4:4" ht="15.75">
      <c r="D471" s="55"/>
    </row>
    <row r="472" spans="4:4" ht="15.75">
      <c r="D472" s="55"/>
    </row>
    <row r="473" spans="4:4" ht="15.75">
      <c r="D473" s="55"/>
    </row>
    <row r="474" spans="4:4" ht="15.75">
      <c r="D474" s="55"/>
    </row>
    <row r="475" spans="4:4" ht="15.75">
      <c r="D475" s="55"/>
    </row>
    <row r="476" spans="4:4" ht="15.75">
      <c r="D476" s="55"/>
    </row>
    <row r="477" spans="4:4" ht="15.75">
      <c r="D477" s="55"/>
    </row>
    <row r="478" spans="4:4" ht="15.75">
      <c r="D478" s="55"/>
    </row>
    <row r="479" spans="4:4" ht="15.75">
      <c r="D479" s="55"/>
    </row>
    <row r="480" spans="4:4" ht="15.75">
      <c r="D480" s="55"/>
    </row>
    <row r="481" spans="4:4" ht="15.75">
      <c r="D481" s="55"/>
    </row>
    <row r="482" spans="4:4" ht="15.75">
      <c r="D482" s="55"/>
    </row>
    <row r="483" spans="4:4" ht="15.75">
      <c r="D483" s="55"/>
    </row>
    <row r="484" spans="4:4" ht="15.75">
      <c r="D484" s="55"/>
    </row>
    <row r="485" spans="4:4" ht="15.75">
      <c r="D485" s="55"/>
    </row>
    <row r="486" spans="4:4" ht="15.75">
      <c r="D486" s="55"/>
    </row>
    <row r="487" spans="4:4" ht="15.75">
      <c r="D487" s="55"/>
    </row>
    <row r="488" spans="4:4" ht="15.75">
      <c r="D488" s="55"/>
    </row>
    <row r="489" spans="4:4" ht="15.75">
      <c r="D489" s="55"/>
    </row>
    <row r="490" spans="4:4" ht="15.75">
      <c r="D490" s="55"/>
    </row>
    <row r="491" spans="4:4" ht="15.75">
      <c r="D491" s="55"/>
    </row>
    <row r="492" spans="4:4" ht="15.75">
      <c r="D492" s="55"/>
    </row>
    <row r="493" spans="4:4" ht="15.75">
      <c r="D493" s="55"/>
    </row>
    <row r="494" spans="4:4" ht="15.75">
      <c r="D494" s="55"/>
    </row>
    <row r="495" spans="4:4" ht="15.75">
      <c r="D495" s="55"/>
    </row>
    <row r="496" spans="4:4" ht="15.75">
      <c r="D496" s="55"/>
    </row>
    <row r="497" spans="4:4" ht="15.75">
      <c r="D497" s="55"/>
    </row>
    <row r="498" spans="4:4" ht="15.75">
      <c r="D498" s="55"/>
    </row>
    <row r="499" spans="4:4" ht="15.75">
      <c r="D499" s="55"/>
    </row>
    <row r="500" spans="4:4" ht="15.75">
      <c r="D500" s="55"/>
    </row>
    <row r="501" spans="4:4" ht="15.75">
      <c r="D501" s="55"/>
    </row>
    <row r="502" spans="4:4" ht="15.75">
      <c r="D502" s="55"/>
    </row>
    <row r="503" spans="4:4" ht="15.75">
      <c r="D503" s="55"/>
    </row>
    <row r="504" spans="4:4" ht="15.75">
      <c r="D504" s="55"/>
    </row>
    <row r="505" spans="4:4" ht="15.75">
      <c r="D505" s="55"/>
    </row>
    <row r="506" spans="4:4" ht="15.75">
      <c r="D506" s="55"/>
    </row>
    <row r="507" spans="4:4" ht="15.75">
      <c r="D507" s="55"/>
    </row>
    <row r="508" spans="4:4" ht="15.75">
      <c r="D508" s="55"/>
    </row>
    <row r="509" spans="4:4" ht="15.75">
      <c r="D509" s="55"/>
    </row>
    <row r="510" spans="4:4" ht="15.75">
      <c r="D510" s="55"/>
    </row>
    <row r="511" spans="4:4" ht="15.75">
      <c r="D511" s="55"/>
    </row>
    <row r="512" spans="4:4" ht="15.75">
      <c r="D512" s="55"/>
    </row>
    <row r="513" spans="4:4" ht="15.75">
      <c r="D513" s="55"/>
    </row>
    <row r="514" spans="4:4" ht="15.75">
      <c r="D514" s="55"/>
    </row>
    <row r="515" spans="4:4" ht="15.75">
      <c r="D515" s="55"/>
    </row>
    <row r="516" spans="4:4" ht="15.75">
      <c r="D516" s="55"/>
    </row>
    <row r="517" spans="4:4" ht="15.75">
      <c r="D517" s="55"/>
    </row>
    <row r="518" spans="4:4" ht="15.75">
      <c r="D518" s="55"/>
    </row>
    <row r="519" spans="4:4" ht="15.75">
      <c r="D519" s="55"/>
    </row>
    <row r="23440" spans="6:6">
      <c r="F23440" t="s">
        <v>600</v>
      </c>
    </row>
  </sheetData>
  <mergeCells count="12">
    <mergeCell ref="A1:D1"/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L3"/>
  </mergeCells>
  <printOptions horizontalCentered="1"/>
  <pageMargins left="0.17" right="0.17" top="1.3" bottom="0.59" header="0.64" footer="0.31496062992126"/>
  <pageSetup paperSize="5" scale="36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O47"/>
  <sheetViews>
    <sheetView zoomScale="98" zoomScaleNormal="98" zoomScalePageLayoutView="70" workbookViewId="0">
      <pane xSplit="1" ySplit="4" topLeftCell="B20" activePane="bottomRight" state="frozen"/>
      <selection pane="topRight" activeCell="B1" sqref="B1"/>
      <selection pane="bottomLeft" activeCell="A8" sqref="A8"/>
      <selection pane="bottomRight" sqref="A1:D1"/>
    </sheetView>
  </sheetViews>
  <sheetFormatPr baseColWidth="10" defaultColWidth="11.42578125" defaultRowHeight="15"/>
  <cols>
    <col min="1" max="1" width="4.5703125" customWidth="1"/>
    <col min="2" max="2" width="12.42578125" customWidth="1"/>
    <col min="3" max="3" width="5.28515625" customWidth="1"/>
    <col min="4" max="4" width="69.42578125" customWidth="1"/>
    <col min="5" max="5" width="8.85546875" customWidth="1"/>
    <col min="6" max="6" width="16.42578125" customWidth="1"/>
    <col min="7" max="7" width="12.140625" customWidth="1"/>
    <col min="8" max="8" width="16" customWidth="1"/>
    <col min="9" max="9" width="14.85546875" customWidth="1"/>
    <col min="10" max="10" width="14.28515625" customWidth="1"/>
    <col min="11" max="11" width="17.42578125" customWidth="1"/>
    <col min="12" max="12" width="18.85546875" customWidth="1"/>
    <col min="13" max="13" width="22.42578125" customWidth="1"/>
    <col min="14" max="14" width="35.5703125" customWidth="1"/>
    <col min="15" max="15" width="31.85546875" customWidth="1"/>
  </cols>
  <sheetData>
    <row r="1" spans="1:15" ht="18.75" customHeight="1">
      <c r="A1" s="147" t="s">
        <v>969</v>
      </c>
      <c r="B1" s="147"/>
      <c r="C1" s="147"/>
      <c r="D1" s="147"/>
    </row>
    <row r="2" spans="1:15" ht="18.75" customHeight="1">
      <c r="A2" s="103"/>
      <c r="B2" s="103"/>
      <c r="C2" s="103"/>
      <c r="D2" s="103"/>
    </row>
    <row r="3" spans="1:15" ht="26.25" customHeight="1">
      <c r="A3" s="140" t="s">
        <v>15</v>
      </c>
      <c r="B3" s="131" t="s">
        <v>601</v>
      </c>
      <c r="C3" s="131" t="s">
        <v>602</v>
      </c>
      <c r="D3" s="131" t="s">
        <v>18</v>
      </c>
      <c r="E3" s="131" t="s">
        <v>360</v>
      </c>
      <c r="F3" s="131" t="s">
        <v>29</v>
      </c>
      <c r="G3" s="131" t="s">
        <v>23</v>
      </c>
      <c r="H3" s="131" t="s">
        <v>24</v>
      </c>
      <c r="I3" s="131" t="s">
        <v>32</v>
      </c>
      <c r="J3" s="131" t="s">
        <v>33</v>
      </c>
      <c r="K3" s="133" t="s">
        <v>34</v>
      </c>
      <c r="L3" s="134"/>
      <c r="M3" s="135"/>
      <c r="N3" s="129" t="s">
        <v>35</v>
      </c>
      <c r="O3" s="130"/>
    </row>
    <row r="4" spans="1:15" ht="27" customHeight="1" thickBot="1">
      <c r="A4" s="141"/>
      <c r="B4" s="141"/>
      <c r="C4" s="141"/>
      <c r="D4" s="141"/>
      <c r="E4" s="132"/>
      <c r="F4" s="132"/>
      <c r="G4" s="132"/>
      <c r="H4" s="132"/>
      <c r="I4" s="132"/>
      <c r="J4" s="132"/>
      <c r="K4" s="10" t="s">
        <v>36</v>
      </c>
      <c r="L4" s="10" t="s">
        <v>37</v>
      </c>
      <c r="M4" s="11" t="s">
        <v>38</v>
      </c>
      <c r="N4" s="58" t="s">
        <v>39</v>
      </c>
      <c r="O4" s="59" t="s">
        <v>40</v>
      </c>
    </row>
    <row r="5" spans="1:15" ht="30.75" customHeight="1" thickBot="1">
      <c r="A5" s="12">
        <v>1</v>
      </c>
      <c r="B5" s="24">
        <v>45413</v>
      </c>
      <c r="C5" s="25"/>
      <c r="D5" s="25" t="s">
        <v>603</v>
      </c>
      <c r="E5" s="25" t="s">
        <v>54</v>
      </c>
      <c r="F5" s="80" t="s">
        <v>604</v>
      </c>
      <c r="G5" s="25" t="s">
        <v>251</v>
      </c>
      <c r="H5" s="25" t="s">
        <v>252</v>
      </c>
      <c r="I5" s="25"/>
      <c r="J5" s="25"/>
      <c r="K5" s="25"/>
      <c r="L5" s="25"/>
      <c r="M5" s="26"/>
      <c r="N5" s="21"/>
      <c r="O5" s="21"/>
    </row>
    <row r="6" spans="1:15" ht="27" customHeight="1" thickBot="1">
      <c r="A6" s="12">
        <v>2</v>
      </c>
      <c r="B6" s="24">
        <v>45413</v>
      </c>
      <c r="C6" s="25"/>
      <c r="D6" s="25" t="s">
        <v>605</v>
      </c>
      <c r="E6" s="25" t="s">
        <v>54</v>
      </c>
      <c r="F6" s="80" t="s">
        <v>606</v>
      </c>
      <c r="G6" s="25" t="s">
        <v>251</v>
      </c>
      <c r="H6" s="25" t="s">
        <v>252</v>
      </c>
      <c r="I6" s="25"/>
      <c r="J6" s="25"/>
      <c r="K6" s="25"/>
      <c r="L6" s="25"/>
      <c r="M6" s="26"/>
      <c r="N6" s="21"/>
      <c r="O6" s="21"/>
    </row>
    <row r="7" spans="1:15" ht="24.75" customHeight="1" thickBot="1">
      <c r="A7" s="12">
        <v>3</v>
      </c>
      <c r="B7" s="24">
        <v>45413</v>
      </c>
      <c r="C7" s="25"/>
      <c r="D7" s="25" t="s">
        <v>605</v>
      </c>
      <c r="E7" s="25" t="s">
        <v>54</v>
      </c>
      <c r="F7" s="80" t="s">
        <v>606</v>
      </c>
      <c r="G7" s="25" t="s">
        <v>251</v>
      </c>
      <c r="H7" s="25" t="s">
        <v>252</v>
      </c>
      <c r="I7" s="25"/>
      <c r="J7" s="25"/>
      <c r="K7" s="25"/>
      <c r="L7" s="25"/>
      <c r="M7" s="26"/>
      <c r="N7" s="21"/>
      <c r="O7" s="21"/>
    </row>
    <row r="8" spans="1:15" ht="24" customHeight="1">
      <c r="A8" s="12">
        <v>4</v>
      </c>
      <c r="B8" s="24">
        <v>45414</v>
      </c>
      <c r="C8" s="25"/>
      <c r="D8" s="25" t="s">
        <v>607</v>
      </c>
      <c r="E8" s="25" t="s">
        <v>54</v>
      </c>
      <c r="F8" s="80" t="s">
        <v>608</v>
      </c>
      <c r="G8" s="25" t="s">
        <v>251</v>
      </c>
      <c r="H8" s="25" t="s">
        <v>252</v>
      </c>
      <c r="I8" s="25"/>
      <c r="J8" s="25"/>
      <c r="K8" s="25"/>
      <c r="L8" s="25"/>
      <c r="M8" s="26"/>
      <c r="N8" s="21"/>
      <c r="O8" s="21"/>
    </row>
    <row r="9" spans="1:15" ht="28.5" customHeight="1">
      <c r="A9" s="12">
        <v>5</v>
      </c>
      <c r="B9" s="27">
        <v>45414</v>
      </c>
      <c r="C9" s="23"/>
      <c r="D9" s="21" t="s">
        <v>607</v>
      </c>
      <c r="E9" s="21" t="s">
        <v>54</v>
      </c>
      <c r="F9" s="78" t="s">
        <v>608</v>
      </c>
      <c r="G9" s="21" t="s">
        <v>251</v>
      </c>
      <c r="H9" s="21" t="s">
        <v>252</v>
      </c>
      <c r="I9" s="21"/>
      <c r="J9" s="21"/>
      <c r="K9" s="21"/>
      <c r="L9" s="21"/>
      <c r="M9" s="28"/>
      <c r="N9" s="21"/>
      <c r="O9" s="21"/>
    </row>
    <row r="10" spans="1:15" ht="29.25" customHeight="1">
      <c r="A10" s="12">
        <v>6</v>
      </c>
      <c r="B10" s="27">
        <v>45414</v>
      </c>
      <c r="C10" s="23"/>
      <c r="D10" s="21" t="s">
        <v>607</v>
      </c>
      <c r="E10" s="21" t="s">
        <v>54</v>
      </c>
      <c r="F10" s="78" t="s">
        <v>608</v>
      </c>
      <c r="G10" s="21" t="s">
        <v>251</v>
      </c>
      <c r="H10" s="21" t="s">
        <v>252</v>
      </c>
      <c r="I10" s="21"/>
      <c r="J10" s="21"/>
      <c r="K10" s="21"/>
      <c r="L10" s="21"/>
      <c r="M10" s="28"/>
      <c r="N10" s="21" t="s">
        <v>600</v>
      </c>
      <c r="O10" s="21"/>
    </row>
    <row r="11" spans="1:15" ht="27" customHeight="1">
      <c r="A11" s="12">
        <v>7</v>
      </c>
      <c r="B11" s="27">
        <v>45415</v>
      </c>
      <c r="C11" s="23"/>
      <c r="D11" s="21" t="s">
        <v>609</v>
      </c>
      <c r="E11" s="21" t="s">
        <v>54</v>
      </c>
      <c r="F11" s="81" t="s">
        <v>610</v>
      </c>
      <c r="G11" s="21" t="s">
        <v>251</v>
      </c>
      <c r="H11" s="21" t="s">
        <v>252</v>
      </c>
      <c r="I11" s="21"/>
      <c r="J11" s="21"/>
      <c r="K11" s="21"/>
      <c r="L11" s="21"/>
      <c r="M11" s="28"/>
      <c r="N11" s="21"/>
      <c r="O11" s="21"/>
    </row>
    <row r="12" spans="1:15" ht="32.25" customHeight="1">
      <c r="A12" s="12">
        <v>8</v>
      </c>
      <c r="B12" s="27">
        <v>45415</v>
      </c>
      <c r="C12" s="23"/>
      <c r="D12" s="21" t="s">
        <v>609</v>
      </c>
      <c r="E12" s="21" t="s">
        <v>54</v>
      </c>
      <c r="F12" s="81" t="s">
        <v>610</v>
      </c>
      <c r="G12" s="21" t="s">
        <v>251</v>
      </c>
      <c r="H12" s="21" t="s">
        <v>252</v>
      </c>
      <c r="I12" s="21"/>
      <c r="J12" s="21"/>
      <c r="K12" s="21"/>
      <c r="L12" s="21"/>
      <c r="M12" s="28"/>
      <c r="N12" s="21"/>
      <c r="O12" s="21"/>
    </row>
    <row r="13" spans="1:15" ht="32.25" customHeight="1">
      <c r="A13" s="12">
        <v>9</v>
      </c>
      <c r="B13" s="27">
        <v>45415</v>
      </c>
      <c r="C13" s="23"/>
      <c r="D13" s="21" t="s">
        <v>609</v>
      </c>
      <c r="E13" s="21" t="s">
        <v>54</v>
      </c>
      <c r="F13" s="81" t="s">
        <v>610</v>
      </c>
      <c r="G13" s="21" t="s">
        <v>251</v>
      </c>
      <c r="H13" s="21" t="s">
        <v>252</v>
      </c>
      <c r="I13" s="21"/>
      <c r="J13" s="21"/>
      <c r="K13" s="21"/>
      <c r="L13" s="21"/>
      <c r="M13" s="28"/>
      <c r="N13" s="51"/>
      <c r="O13" s="51"/>
    </row>
    <row r="14" spans="1:15" ht="32.25" customHeight="1">
      <c r="A14" s="12">
        <v>10</v>
      </c>
      <c r="B14" s="27">
        <v>45415</v>
      </c>
      <c r="C14" s="23"/>
      <c r="D14" s="21" t="s">
        <v>609</v>
      </c>
      <c r="E14" s="21" t="s">
        <v>54</v>
      </c>
      <c r="F14" s="81" t="s">
        <v>610</v>
      </c>
      <c r="G14" s="21" t="s">
        <v>251</v>
      </c>
      <c r="H14" s="21" t="s">
        <v>252</v>
      </c>
      <c r="I14" s="21"/>
      <c r="J14" s="21"/>
      <c r="K14" s="21"/>
      <c r="L14" s="21"/>
      <c r="M14" s="28"/>
      <c r="N14" s="21"/>
      <c r="O14" s="21"/>
    </row>
    <row r="15" spans="1:15" ht="24.75" customHeight="1">
      <c r="A15" s="12">
        <v>11</v>
      </c>
      <c r="B15" s="27">
        <v>45418</v>
      </c>
      <c r="C15" s="23"/>
      <c r="D15" s="21" t="s">
        <v>611</v>
      </c>
      <c r="E15" s="21" t="s">
        <v>54</v>
      </c>
      <c r="F15" s="81" t="s">
        <v>612</v>
      </c>
      <c r="G15" s="21" t="s">
        <v>251</v>
      </c>
      <c r="H15" s="21" t="s">
        <v>252</v>
      </c>
      <c r="I15" s="21"/>
      <c r="J15" s="21"/>
      <c r="K15" s="21"/>
      <c r="L15" s="21"/>
      <c r="M15" s="28"/>
      <c r="N15" s="60"/>
      <c r="O15" s="60"/>
    </row>
    <row r="16" spans="1:15" ht="27" customHeight="1">
      <c r="A16" s="12">
        <v>12</v>
      </c>
      <c r="B16" s="27">
        <v>45418</v>
      </c>
      <c r="C16" s="23"/>
      <c r="D16" s="21" t="s">
        <v>613</v>
      </c>
      <c r="E16" s="21" t="s">
        <v>54</v>
      </c>
      <c r="F16" s="78" t="s">
        <v>614</v>
      </c>
      <c r="G16" s="21" t="s">
        <v>251</v>
      </c>
      <c r="H16" s="21" t="s">
        <v>252</v>
      </c>
      <c r="I16" s="21"/>
      <c r="J16" s="21"/>
      <c r="K16" s="21"/>
      <c r="L16" s="21"/>
      <c r="M16" s="28"/>
      <c r="N16" s="51"/>
      <c r="O16" s="51"/>
    </row>
    <row r="17" spans="1:15" ht="25.5" customHeight="1">
      <c r="A17" s="12">
        <v>13</v>
      </c>
      <c r="B17" s="27">
        <v>45418</v>
      </c>
      <c r="C17" s="23"/>
      <c r="D17" s="21" t="s">
        <v>615</v>
      </c>
      <c r="E17" s="21" t="s">
        <v>43</v>
      </c>
      <c r="F17" s="81" t="s">
        <v>616</v>
      </c>
      <c r="G17" s="21" t="s">
        <v>251</v>
      </c>
      <c r="H17" s="21" t="s">
        <v>252</v>
      </c>
      <c r="I17" s="21"/>
      <c r="J17" s="21"/>
      <c r="K17" s="21"/>
      <c r="L17" s="21"/>
      <c r="M17" s="28"/>
      <c r="N17" s="51"/>
      <c r="O17" s="51"/>
    </row>
    <row r="18" spans="1:15" ht="22.5" customHeight="1">
      <c r="A18" s="12">
        <v>14</v>
      </c>
      <c r="B18" s="27">
        <v>45419</v>
      </c>
      <c r="C18" s="23"/>
      <c r="D18" s="21" t="s">
        <v>617</v>
      </c>
      <c r="E18" s="21" t="s">
        <v>54</v>
      </c>
      <c r="F18" s="78">
        <v>1527</v>
      </c>
      <c r="G18" s="21" t="s">
        <v>618</v>
      </c>
      <c r="H18" s="21" t="s">
        <v>619</v>
      </c>
      <c r="I18" s="21"/>
      <c r="J18" s="21"/>
      <c r="K18" s="21"/>
      <c r="L18" s="21"/>
      <c r="M18" s="28"/>
      <c r="N18" s="51"/>
      <c r="O18" s="51"/>
    </row>
    <row r="19" spans="1:15" ht="21.75" customHeight="1">
      <c r="A19" s="12">
        <v>15</v>
      </c>
      <c r="B19" s="27">
        <v>45419</v>
      </c>
      <c r="C19" s="23"/>
      <c r="D19" s="21" t="s">
        <v>620</v>
      </c>
      <c r="E19" s="21" t="s">
        <v>54</v>
      </c>
      <c r="F19" s="81" t="s">
        <v>621</v>
      </c>
      <c r="G19" s="21" t="s">
        <v>251</v>
      </c>
      <c r="H19" s="21" t="s">
        <v>252</v>
      </c>
      <c r="I19" s="21"/>
      <c r="J19" s="21"/>
      <c r="K19" s="21"/>
      <c r="L19" s="21"/>
      <c r="M19" s="28"/>
      <c r="N19" s="51"/>
      <c r="O19" s="51"/>
    </row>
    <row r="20" spans="1:15" ht="18.75">
      <c r="A20" s="12">
        <v>16</v>
      </c>
      <c r="B20" s="27">
        <v>45420</v>
      </c>
      <c r="C20" s="23"/>
      <c r="D20" s="21" t="s">
        <v>622</v>
      </c>
      <c r="E20" s="21" t="s">
        <v>54</v>
      </c>
      <c r="F20" s="81" t="s">
        <v>623</v>
      </c>
      <c r="G20" s="21" t="s">
        <v>251</v>
      </c>
      <c r="H20" s="21" t="s">
        <v>252</v>
      </c>
      <c r="I20" s="21"/>
      <c r="J20" s="21"/>
      <c r="K20" s="21"/>
      <c r="L20" s="21"/>
      <c r="M20" s="28"/>
      <c r="N20" s="51"/>
      <c r="O20" s="51"/>
    </row>
    <row r="21" spans="1:15" ht="18.75">
      <c r="A21" s="12">
        <v>17</v>
      </c>
      <c r="B21" s="27">
        <v>45420</v>
      </c>
      <c r="C21" s="23"/>
      <c r="D21" s="21" t="s">
        <v>622</v>
      </c>
      <c r="E21" s="21" t="s">
        <v>54</v>
      </c>
      <c r="F21" s="81" t="s">
        <v>623</v>
      </c>
      <c r="G21" s="21" t="s">
        <v>251</v>
      </c>
      <c r="H21" s="21" t="s">
        <v>252</v>
      </c>
      <c r="I21" s="21"/>
      <c r="J21" s="21"/>
      <c r="K21" s="21"/>
      <c r="L21" s="21"/>
      <c r="M21" s="28"/>
      <c r="N21" s="51"/>
      <c r="O21" s="51"/>
    </row>
    <row r="22" spans="1:15" ht="18.75">
      <c r="A22" s="12">
        <v>18</v>
      </c>
      <c r="B22" s="27">
        <v>45420</v>
      </c>
      <c r="C22" s="23"/>
      <c r="D22" s="21" t="s">
        <v>622</v>
      </c>
      <c r="E22" s="21" t="s">
        <v>54</v>
      </c>
      <c r="F22" s="81" t="s">
        <v>623</v>
      </c>
      <c r="G22" s="21" t="s">
        <v>251</v>
      </c>
      <c r="H22" s="21" t="s">
        <v>252</v>
      </c>
      <c r="I22" s="21"/>
      <c r="J22" s="21"/>
      <c r="K22" s="21"/>
      <c r="L22" s="21"/>
      <c r="M22" s="28"/>
      <c r="N22" s="51"/>
      <c r="O22" s="51"/>
    </row>
    <row r="23" spans="1:15" ht="18.75">
      <c r="A23" s="12">
        <v>19</v>
      </c>
      <c r="B23" s="27">
        <v>45420</v>
      </c>
      <c r="C23" s="23"/>
      <c r="D23" s="21" t="s">
        <v>624</v>
      </c>
      <c r="E23" s="21" t="s">
        <v>54</v>
      </c>
      <c r="F23" s="81" t="s">
        <v>625</v>
      </c>
      <c r="G23" s="21" t="s">
        <v>251</v>
      </c>
      <c r="H23" s="21" t="s">
        <v>252</v>
      </c>
      <c r="I23" s="21"/>
      <c r="J23" s="21"/>
      <c r="K23" s="21"/>
      <c r="L23" s="21"/>
      <c r="M23" s="28"/>
      <c r="N23" s="51"/>
      <c r="O23" s="51"/>
    </row>
    <row r="24" spans="1:15" ht="18.75">
      <c r="A24" s="12">
        <v>20</v>
      </c>
      <c r="B24" s="27">
        <v>45420</v>
      </c>
      <c r="C24" s="23"/>
      <c r="D24" s="21" t="s">
        <v>624</v>
      </c>
      <c r="E24" s="21" t="s">
        <v>54</v>
      </c>
      <c r="F24" s="81" t="s">
        <v>625</v>
      </c>
      <c r="G24" s="21" t="s">
        <v>251</v>
      </c>
      <c r="H24" s="21" t="s">
        <v>252</v>
      </c>
      <c r="I24" s="21"/>
      <c r="J24" s="21"/>
      <c r="K24" s="21"/>
      <c r="L24" s="21"/>
      <c r="M24" s="28"/>
      <c r="N24" s="51"/>
      <c r="O24" s="51"/>
    </row>
    <row r="25" spans="1:15" ht="18.75">
      <c r="A25" s="12">
        <v>21</v>
      </c>
      <c r="B25" s="27">
        <v>45420</v>
      </c>
      <c r="C25" s="23"/>
      <c r="D25" s="21" t="s">
        <v>624</v>
      </c>
      <c r="E25" s="21" t="s">
        <v>54</v>
      </c>
      <c r="F25" s="81" t="s">
        <v>625</v>
      </c>
      <c r="G25" s="21" t="s">
        <v>251</v>
      </c>
      <c r="H25" s="21" t="s">
        <v>252</v>
      </c>
      <c r="I25" s="21"/>
      <c r="J25" s="21"/>
      <c r="K25" s="21"/>
      <c r="L25" s="21"/>
      <c r="M25" s="28"/>
      <c r="N25" s="51"/>
      <c r="O25" s="51"/>
    </row>
    <row r="26" spans="1:15" ht="18.75">
      <c r="A26" s="12">
        <v>22</v>
      </c>
      <c r="B26" s="27">
        <v>45425</v>
      </c>
      <c r="C26" s="23"/>
      <c r="D26" s="21" t="s">
        <v>626</v>
      </c>
      <c r="E26" s="21" t="s">
        <v>54</v>
      </c>
      <c r="F26" s="81" t="s">
        <v>627</v>
      </c>
      <c r="G26" s="21" t="s">
        <v>251</v>
      </c>
      <c r="H26" s="21" t="s">
        <v>252</v>
      </c>
      <c r="I26" s="21"/>
      <c r="J26" s="21"/>
      <c r="K26" s="21"/>
      <c r="L26" s="21"/>
      <c r="M26" s="28"/>
      <c r="N26" s="51"/>
      <c r="O26" s="51"/>
    </row>
    <row r="27" spans="1:15" ht="18.75">
      <c r="A27" s="12">
        <v>23</v>
      </c>
      <c r="B27" s="27">
        <v>45425</v>
      </c>
      <c r="C27" s="23"/>
      <c r="D27" s="21" t="s">
        <v>626</v>
      </c>
      <c r="E27" s="21" t="s">
        <v>54</v>
      </c>
      <c r="F27" s="81" t="s">
        <v>627</v>
      </c>
      <c r="G27" s="21" t="s">
        <v>251</v>
      </c>
      <c r="H27" s="21" t="s">
        <v>252</v>
      </c>
      <c r="I27" s="21"/>
      <c r="J27" s="21"/>
      <c r="K27" s="21"/>
      <c r="L27" s="21"/>
      <c r="M27" s="28"/>
      <c r="N27" s="51"/>
      <c r="O27" s="51"/>
    </row>
    <row r="28" spans="1:15" ht="18.75">
      <c r="A28" s="12">
        <v>24</v>
      </c>
      <c r="B28" s="27">
        <v>45425</v>
      </c>
      <c r="C28" s="23"/>
      <c r="D28" s="21" t="s">
        <v>626</v>
      </c>
      <c r="E28" s="21" t="s">
        <v>54</v>
      </c>
      <c r="F28" s="81" t="s">
        <v>628</v>
      </c>
      <c r="G28" s="21" t="s">
        <v>251</v>
      </c>
      <c r="H28" s="21" t="s">
        <v>252</v>
      </c>
      <c r="I28" s="21"/>
      <c r="J28" s="21"/>
      <c r="K28" s="21"/>
      <c r="L28" s="21"/>
      <c r="M28" s="28"/>
      <c r="N28" s="51"/>
      <c r="O28" s="51"/>
    </row>
    <row r="29" spans="1:15" ht="18.75">
      <c r="A29" s="12">
        <v>25</v>
      </c>
      <c r="B29" s="27">
        <v>45429</v>
      </c>
      <c r="C29" s="23"/>
      <c r="D29" s="21" t="s">
        <v>629</v>
      </c>
      <c r="E29" s="21" t="s">
        <v>54</v>
      </c>
      <c r="F29" s="78">
        <v>1054</v>
      </c>
      <c r="G29" s="21" t="s">
        <v>251</v>
      </c>
      <c r="H29" s="21" t="s">
        <v>252</v>
      </c>
      <c r="I29" s="21"/>
      <c r="J29" s="21"/>
      <c r="K29" s="21"/>
      <c r="L29" s="21"/>
      <c r="M29" s="28"/>
      <c r="N29" s="51"/>
      <c r="O29" s="51"/>
    </row>
    <row r="30" spans="1:15" ht="18.75">
      <c r="A30" s="12">
        <v>26</v>
      </c>
      <c r="B30" s="27">
        <v>45432</v>
      </c>
      <c r="C30" s="23"/>
      <c r="D30" s="21" t="s">
        <v>630</v>
      </c>
      <c r="E30" s="21" t="s">
        <v>54</v>
      </c>
      <c r="F30" s="78">
        <v>599</v>
      </c>
      <c r="G30" s="21" t="s">
        <v>618</v>
      </c>
      <c r="H30" s="21" t="s">
        <v>619</v>
      </c>
      <c r="I30" s="21"/>
      <c r="J30" s="21"/>
      <c r="K30" s="21"/>
      <c r="L30" s="21"/>
      <c r="M30" s="28"/>
      <c r="N30" s="51"/>
      <c r="O30" s="51"/>
    </row>
    <row r="31" spans="1:15" ht="18.75">
      <c r="A31" s="12">
        <v>27</v>
      </c>
      <c r="B31" s="27">
        <v>45433</v>
      </c>
      <c r="C31" s="23"/>
      <c r="D31" s="21" t="s">
        <v>631</v>
      </c>
      <c r="E31" s="21" t="s">
        <v>54</v>
      </c>
      <c r="F31" s="78">
        <v>15023</v>
      </c>
      <c r="G31" s="21" t="s">
        <v>618</v>
      </c>
      <c r="H31" s="21" t="s">
        <v>619</v>
      </c>
      <c r="I31" s="21"/>
      <c r="J31" s="21"/>
      <c r="K31" s="21"/>
      <c r="L31" s="21"/>
      <c r="M31" s="28"/>
      <c r="N31" s="51"/>
      <c r="O31" s="51"/>
    </row>
    <row r="32" spans="1:15" ht="18.75">
      <c r="A32" s="12">
        <v>28</v>
      </c>
      <c r="B32" s="27">
        <v>45433</v>
      </c>
      <c r="C32" s="23"/>
      <c r="D32" s="21" t="s">
        <v>629</v>
      </c>
      <c r="E32" s="21" t="s">
        <v>54</v>
      </c>
      <c r="F32" s="78">
        <v>1054</v>
      </c>
      <c r="G32" s="21" t="s">
        <v>251</v>
      </c>
      <c r="H32" s="21" t="s">
        <v>252</v>
      </c>
      <c r="I32" s="21"/>
      <c r="J32" s="21"/>
      <c r="K32" s="21"/>
      <c r="L32" s="21"/>
      <c r="M32" s="28"/>
      <c r="N32" s="51"/>
      <c r="O32" s="51"/>
    </row>
    <row r="33" spans="1:15" ht="18.75">
      <c r="A33" s="12">
        <v>29</v>
      </c>
      <c r="B33" s="27">
        <v>45433</v>
      </c>
      <c r="C33" s="23"/>
      <c r="D33" s="21" t="s">
        <v>629</v>
      </c>
      <c r="E33" s="21" t="s">
        <v>54</v>
      </c>
      <c r="F33" s="78">
        <v>1054</v>
      </c>
      <c r="G33" s="21" t="s">
        <v>251</v>
      </c>
      <c r="H33" s="21" t="s">
        <v>252</v>
      </c>
      <c r="I33" s="21"/>
      <c r="J33" s="21"/>
      <c r="K33" s="21"/>
      <c r="L33" s="21"/>
      <c r="M33" s="28"/>
      <c r="N33" s="51"/>
      <c r="O33" s="51"/>
    </row>
    <row r="34" spans="1:15" ht="18.75">
      <c r="A34" s="12">
        <v>30</v>
      </c>
      <c r="B34" s="27">
        <v>45433</v>
      </c>
      <c r="C34" s="23"/>
      <c r="D34" s="21" t="s">
        <v>632</v>
      </c>
      <c r="E34" s="21" t="s">
        <v>54</v>
      </c>
      <c r="F34" s="78">
        <v>21687</v>
      </c>
      <c r="G34" s="21" t="s">
        <v>633</v>
      </c>
      <c r="H34" s="21" t="s">
        <v>634</v>
      </c>
      <c r="I34" s="21"/>
      <c r="J34" s="21"/>
      <c r="K34" s="21"/>
      <c r="L34" s="21"/>
      <c r="M34" s="28"/>
      <c r="N34" s="51"/>
      <c r="O34" s="51"/>
    </row>
    <row r="35" spans="1:15" ht="18.75">
      <c r="A35" s="12">
        <v>31</v>
      </c>
      <c r="B35" s="27">
        <v>45434</v>
      </c>
      <c r="C35" s="23"/>
      <c r="D35" s="21" t="s">
        <v>635</v>
      </c>
      <c r="E35" s="21" t="s">
        <v>54</v>
      </c>
      <c r="F35" s="81" t="s">
        <v>636</v>
      </c>
      <c r="G35" s="21" t="s">
        <v>251</v>
      </c>
      <c r="H35" s="21" t="s">
        <v>252</v>
      </c>
      <c r="I35" s="21"/>
      <c r="J35" s="21"/>
      <c r="K35" s="21"/>
      <c r="L35" s="21"/>
      <c r="M35" s="28"/>
      <c r="N35" s="51"/>
      <c r="O35" s="51"/>
    </row>
    <row r="36" spans="1:15" ht="18.75">
      <c r="A36" s="12">
        <v>32</v>
      </c>
      <c r="B36" s="27">
        <v>45434</v>
      </c>
      <c r="C36" s="23"/>
      <c r="D36" s="21" t="s">
        <v>637</v>
      </c>
      <c r="E36" s="21" t="s">
        <v>54</v>
      </c>
      <c r="F36" s="81" t="s">
        <v>638</v>
      </c>
      <c r="G36" s="21" t="s">
        <v>251</v>
      </c>
      <c r="H36" s="21" t="s">
        <v>252</v>
      </c>
      <c r="I36" s="21"/>
      <c r="J36" s="21"/>
      <c r="K36" s="21"/>
      <c r="L36" s="21"/>
      <c r="M36" s="28"/>
      <c r="N36" s="51"/>
      <c r="O36" s="51"/>
    </row>
    <row r="37" spans="1:15" ht="18.75">
      <c r="A37" s="12">
        <v>33</v>
      </c>
      <c r="B37" s="27">
        <v>45434</v>
      </c>
      <c r="C37" s="23"/>
      <c r="D37" s="21" t="s">
        <v>637</v>
      </c>
      <c r="E37" s="21" t="s">
        <v>54</v>
      </c>
      <c r="F37" s="81" t="s">
        <v>638</v>
      </c>
      <c r="G37" s="21" t="s">
        <v>251</v>
      </c>
      <c r="H37" s="21" t="s">
        <v>252</v>
      </c>
      <c r="I37" s="21"/>
      <c r="J37" s="21"/>
      <c r="K37" s="21"/>
      <c r="L37" s="21"/>
      <c r="M37" s="28"/>
      <c r="N37" s="51"/>
      <c r="O37" s="51"/>
    </row>
    <row r="38" spans="1:15" ht="18.75">
      <c r="A38" s="12">
        <v>34</v>
      </c>
      <c r="B38" s="27">
        <v>45434</v>
      </c>
      <c r="C38" s="23"/>
      <c r="D38" s="21" t="s">
        <v>639</v>
      </c>
      <c r="E38" s="21" t="s">
        <v>54</v>
      </c>
      <c r="F38" s="81" t="s">
        <v>640</v>
      </c>
      <c r="G38" s="21" t="s">
        <v>251</v>
      </c>
      <c r="H38" s="21" t="s">
        <v>252</v>
      </c>
      <c r="I38" s="21"/>
      <c r="J38" s="21"/>
      <c r="K38" s="21"/>
      <c r="L38" s="21"/>
      <c r="M38" s="28"/>
      <c r="N38" s="51"/>
      <c r="O38" s="51"/>
    </row>
    <row r="39" spans="1:15" ht="18.75">
      <c r="A39" s="12">
        <v>35</v>
      </c>
      <c r="B39" s="27">
        <v>45435</v>
      </c>
      <c r="C39" s="23"/>
      <c r="D39" s="21" t="s">
        <v>641</v>
      </c>
      <c r="E39" s="21" t="s">
        <v>54</v>
      </c>
      <c r="F39" s="81" t="s">
        <v>642</v>
      </c>
      <c r="G39" s="21" t="s">
        <v>251</v>
      </c>
      <c r="H39" s="21" t="s">
        <v>252</v>
      </c>
      <c r="I39" s="21"/>
      <c r="J39" s="21"/>
      <c r="K39" s="21"/>
      <c r="L39" s="21"/>
      <c r="M39" s="28"/>
      <c r="N39" s="51"/>
      <c r="O39" s="51"/>
    </row>
    <row r="40" spans="1:15" ht="18.75">
      <c r="A40" s="12">
        <v>36</v>
      </c>
      <c r="B40" s="27">
        <v>45440</v>
      </c>
      <c r="C40" s="23"/>
      <c r="D40" s="21" t="s">
        <v>643</v>
      </c>
      <c r="E40" s="21" t="s">
        <v>54</v>
      </c>
      <c r="F40" s="81" t="s">
        <v>644</v>
      </c>
      <c r="G40" s="21" t="s">
        <v>251</v>
      </c>
      <c r="H40" s="21" t="s">
        <v>252</v>
      </c>
      <c r="I40" s="21"/>
      <c r="J40" s="21"/>
      <c r="K40" s="21"/>
      <c r="L40" s="21"/>
      <c r="M40" s="28"/>
      <c r="N40" s="51"/>
      <c r="O40" s="51"/>
    </row>
    <row r="41" spans="1:15" ht="18.75">
      <c r="A41" s="12">
        <v>37</v>
      </c>
      <c r="B41" s="27">
        <v>45441</v>
      </c>
      <c r="C41" s="23"/>
      <c r="D41" s="21" t="s">
        <v>645</v>
      </c>
      <c r="E41" s="21"/>
      <c r="F41" s="81" t="s">
        <v>646</v>
      </c>
      <c r="G41" s="21" t="s">
        <v>618</v>
      </c>
      <c r="H41" s="21" t="s">
        <v>619</v>
      </c>
      <c r="I41" s="21"/>
      <c r="J41" s="21"/>
      <c r="K41" s="21"/>
      <c r="L41" s="21"/>
      <c r="M41" s="28"/>
      <c r="N41" s="51"/>
      <c r="O41" s="51"/>
    </row>
    <row r="42" spans="1:15" ht="18.75">
      <c r="A42" s="12">
        <v>38</v>
      </c>
      <c r="B42" s="27"/>
      <c r="C42" s="23"/>
      <c r="D42" s="21"/>
      <c r="E42" s="21"/>
      <c r="F42" s="81"/>
      <c r="G42" s="21"/>
      <c r="H42" s="21"/>
      <c r="I42" s="21"/>
      <c r="J42" s="21"/>
      <c r="K42" s="21"/>
      <c r="L42" s="21"/>
      <c r="M42" s="28"/>
      <c r="N42" s="51"/>
      <c r="O42" s="51"/>
    </row>
    <row r="43" spans="1:15" ht="18.75">
      <c r="A43" s="12">
        <v>39</v>
      </c>
      <c r="B43" s="27"/>
      <c r="C43" s="23"/>
      <c r="D43" s="21"/>
      <c r="E43" s="21"/>
      <c r="F43" s="81"/>
      <c r="G43" s="21"/>
      <c r="H43" s="21"/>
      <c r="I43" s="21"/>
      <c r="J43" s="21"/>
      <c r="K43" s="21"/>
      <c r="L43" s="21"/>
      <c r="M43" s="28"/>
      <c r="N43" s="51"/>
      <c r="O43" s="51"/>
    </row>
    <row r="44" spans="1:15" ht="18.75">
      <c r="A44" s="12">
        <v>40</v>
      </c>
      <c r="B44" s="27"/>
      <c r="C44" s="23"/>
      <c r="D44" s="21"/>
      <c r="E44" s="21"/>
      <c r="F44" s="81"/>
      <c r="G44" s="21"/>
      <c r="H44" s="21"/>
      <c r="I44" s="21"/>
      <c r="J44" s="21"/>
      <c r="K44" s="21"/>
      <c r="L44" s="21"/>
      <c r="M44" s="28"/>
      <c r="N44" s="51"/>
      <c r="O44" s="51"/>
    </row>
    <row r="45" spans="1:15" ht="18.75">
      <c r="A45" s="12">
        <v>41</v>
      </c>
      <c r="B45" s="27"/>
      <c r="C45" s="23"/>
      <c r="D45" s="21"/>
      <c r="E45" s="21"/>
      <c r="F45" s="81"/>
      <c r="G45" s="21"/>
      <c r="H45" s="21"/>
      <c r="I45" s="21"/>
      <c r="J45" s="21"/>
      <c r="K45" s="21"/>
      <c r="L45" s="21"/>
      <c r="M45" s="28"/>
      <c r="N45" s="51"/>
      <c r="O45" s="51"/>
    </row>
    <row r="46" spans="1:15" ht="18.75">
      <c r="A46" s="12">
        <v>42</v>
      </c>
      <c r="B46" s="27"/>
      <c r="C46" s="23"/>
      <c r="D46" s="21"/>
      <c r="E46" s="21"/>
      <c r="F46" s="81"/>
      <c r="G46" s="21"/>
      <c r="H46" s="21"/>
      <c r="I46" s="21"/>
      <c r="J46" s="21"/>
      <c r="K46" s="21"/>
      <c r="L46" s="21"/>
      <c r="M46" s="28"/>
      <c r="N46" s="51"/>
      <c r="O46" s="51"/>
    </row>
    <row r="47" spans="1:15" ht="18.75">
      <c r="A47" s="12">
        <v>43</v>
      </c>
      <c r="B47" s="27"/>
      <c r="C47" s="23"/>
      <c r="D47" s="21"/>
      <c r="E47" s="21"/>
      <c r="F47" s="81"/>
      <c r="G47" s="21"/>
      <c r="H47" s="21"/>
      <c r="I47" s="21"/>
      <c r="J47" s="21"/>
      <c r="K47" s="21"/>
      <c r="L47" s="21"/>
      <c r="M47" s="28"/>
      <c r="N47" s="51"/>
      <c r="O47" s="51"/>
    </row>
  </sheetData>
  <mergeCells count="13">
    <mergeCell ref="A1:D1"/>
    <mergeCell ref="G3:G4"/>
    <mergeCell ref="A3:A4"/>
    <mergeCell ref="B3:B4"/>
    <mergeCell ref="D3:D4"/>
    <mergeCell ref="E3:E4"/>
    <mergeCell ref="F3:F4"/>
    <mergeCell ref="C3:C4"/>
    <mergeCell ref="N3:O3"/>
    <mergeCell ref="H3:H4"/>
    <mergeCell ref="I3:I4"/>
    <mergeCell ref="J3:J4"/>
    <mergeCell ref="K3:M3"/>
  </mergeCells>
  <printOptions horizontalCentered="1"/>
  <pageMargins left="0.17" right="0.17" top="1.24" bottom="0.59" header="0.59" footer="0.31496062992126"/>
  <pageSetup paperSize="5" scale="57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O119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sqref="A1:M6"/>
    </sheetView>
  </sheetViews>
  <sheetFormatPr baseColWidth="10" defaultColWidth="11.42578125" defaultRowHeight="15"/>
  <cols>
    <col min="1" max="1" width="3.42578125" customWidth="1"/>
    <col min="2" max="2" width="14.28515625" customWidth="1"/>
    <col min="3" max="3" width="4.85546875" customWidth="1"/>
    <col min="4" max="4" width="48.7109375" customWidth="1"/>
    <col min="5" max="5" width="8.85546875" customWidth="1"/>
    <col min="6" max="6" width="14.710937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  <col min="14" max="14" width="33.140625" customWidth="1"/>
    <col min="15" max="15" width="37.5703125" customWidth="1"/>
  </cols>
  <sheetData>
    <row r="1" spans="1:15" ht="18.75" customHeight="1">
      <c r="A1" s="147" t="s">
        <v>971</v>
      </c>
      <c r="B1" s="147"/>
      <c r="C1" s="147"/>
      <c r="D1" s="147"/>
    </row>
    <row r="3" spans="1:15" ht="34.5" customHeight="1">
      <c r="A3" s="140" t="s">
        <v>15</v>
      </c>
      <c r="B3" s="131" t="s">
        <v>16</v>
      </c>
      <c r="C3" s="131" t="s">
        <v>602</v>
      </c>
      <c r="D3" s="131" t="s">
        <v>18</v>
      </c>
      <c r="E3" s="131" t="s">
        <v>360</v>
      </c>
      <c r="F3" s="131" t="s">
        <v>29</v>
      </c>
      <c r="G3" s="131" t="s">
        <v>23</v>
      </c>
      <c r="H3" s="131" t="s">
        <v>24</v>
      </c>
      <c r="I3" s="131" t="s">
        <v>32</v>
      </c>
      <c r="J3" s="131" t="s">
        <v>33</v>
      </c>
      <c r="K3" s="133" t="s">
        <v>34</v>
      </c>
      <c r="L3" s="134"/>
      <c r="M3" s="135"/>
      <c r="N3" s="129" t="s">
        <v>35</v>
      </c>
      <c r="O3" s="130"/>
    </row>
    <row r="4" spans="1:15" ht="27" customHeight="1">
      <c r="A4" s="141"/>
      <c r="B4" s="141"/>
      <c r="C4" s="141"/>
      <c r="D4" s="141"/>
      <c r="E4" s="132"/>
      <c r="F4" s="132"/>
      <c r="G4" s="132"/>
      <c r="H4" s="132"/>
      <c r="I4" s="132"/>
      <c r="J4" s="132"/>
      <c r="K4" s="10" t="s">
        <v>36</v>
      </c>
      <c r="L4" s="10" t="s">
        <v>37</v>
      </c>
      <c r="M4" s="11" t="s">
        <v>38</v>
      </c>
      <c r="N4" s="58" t="s">
        <v>39</v>
      </c>
      <c r="O4" s="59" t="s">
        <v>40</v>
      </c>
    </row>
    <row r="5" spans="1:15" s="69" customFormat="1" ht="19.5" customHeight="1">
      <c r="A5" s="64">
        <v>1</v>
      </c>
      <c r="B5" s="65">
        <v>45419</v>
      </c>
      <c r="C5" s="65"/>
      <c r="D5" s="65" t="s">
        <v>647</v>
      </c>
      <c r="E5" s="65" t="s">
        <v>54</v>
      </c>
      <c r="F5" s="65">
        <v>32696</v>
      </c>
      <c r="G5" s="65" t="s">
        <v>516</v>
      </c>
      <c r="H5" s="65" t="s">
        <v>648</v>
      </c>
      <c r="I5" s="65" t="s">
        <v>413</v>
      </c>
      <c r="J5" s="65"/>
      <c r="K5" s="65"/>
      <c r="L5" s="65"/>
      <c r="M5" s="65"/>
      <c r="N5" s="65"/>
      <c r="O5" s="65"/>
    </row>
    <row r="6" spans="1:15" s="55" customFormat="1" ht="20.25" customHeight="1">
      <c r="A6" s="76">
        <v>2</v>
      </c>
      <c r="B6" s="65">
        <v>45419</v>
      </c>
      <c r="C6" s="65"/>
      <c r="D6" s="65" t="s">
        <v>649</v>
      </c>
      <c r="E6" s="65" t="s">
        <v>43</v>
      </c>
      <c r="F6" s="65">
        <v>29383</v>
      </c>
      <c r="G6" s="65" t="s">
        <v>516</v>
      </c>
      <c r="H6" s="65" t="s">
        <v>648</v>
      </c>
      <c r="I6" s="65" t="s">
        <v>413</v>
      </c>
      <c r="J6" s="65"/>
      <c r="K6" s="65"/>
      <c r="L6" s="65"/>
      <c r="M6" s="65"/>
      <c r="N6" s="65"/>
      <c r="O6" s="65"/>
    </row>
    <row r="7" spans="1:15" ht="18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0"/>
      <c r="O7" s="60"/>
    </row>
    <row r="8" spans="1:15" ht="18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51"/>
      <c r="O8" s="51"/>
    </row>
    <row r="9" spans="1:15" ht="18.75">
      <c r="N9" s="51"/>
      <c r="O9" s="51"/>
    </row>
    <row r="10" spans="1:15" ht="18.75">
      <c r="N10" s="51"/>
      <c r="O10" s="51"/>
    </row>
    <row r="11" spans="1:15" ht="18.75">
      <c r="N11" s="51"/>
      <c r="O11" s="51"/>
    </row>
    <row r="12" spans="1:15" ht="18.75">
      <c r="N12" s="51"/>
      <c r="O12" s="51"/>
    </row>
    <row r="13" spans="1:15" ht="18.75">
      <c r="N13" s="51"/>
      <c r="O13" s="51"/>
    </row>
    <row r="14" spans="1:15">
      <c r="N14" s="21"/>
      <c r="O14" s="21"/>
    </row>
    <row r="15" spans="1:15" ht="18.75">
      <c r="N15" s="51"/>
      <c r="O15" s="51"/>
    </row>
    <row r="16" spans="1:15" ht="18.75">
      <c r="N16" s="51"/>
      <c r="O16" s="51"/>
    </row>
    <row r="17" spans="14:15" ht="18.75">
      <c r="N17" s="51"/>
      <c r="O17" s="51"/>
    </row>
    <row r="18" spans="14:15" ht="18.75">
      <c r="N18" s="51"/>
      <c r="O18" s="51"/>
    </row>
    <row r="19" spans="14:15" ht="18.75">
      <c r="N19" s="51"/>
      <c r="O19" s="51"/>
    </row>
    <row r="20" spans="14:15" ht="18.75">
      <c r="N20" s="51"/>
      <c r="O20" s="51"/>
    </row>
    <row r="21" spans="14:15" ht="18.75">
      <c r="N21" s="51"/>
      <c r="O21" s="51"/>
    </row>
    <row r="22" spans="14:15" ht="18.75">
      <c r="N22" s="51"/>
      <c r="O22" s="51"/>
    </row>
    <row r="23" spans="14:15" ht="18.75">
      <c r="N23" s="51"/>
      <c r="O23" s="51"/>
    </row>
    <row r="24" spans="14:15" ht="18.75">
      <c r="N24" s="51"/>
      <c r="O24" s="51"/>
    </row>
    <row r="25" spans="14:15" ht="18.75">
      <c r="N25" s="51"/>
      <c r="O25" s="51"/>
    </row>
    <row r="26" spans="14:15" ht="18.75">
      <c r="N26" s="51"/>
      <c r="O26" s="51"/>
    </row>
    <row r="27" spans="14:15" ht="18.75">
      <c r="N27" s="51"/>
      <c r="O27" s="51"/>
    </row>
    <row r="28" spans="14:15">
      <c r="N28" s="21"/>
      <c r="O28" s="21"/>
    </row>
    <row r="29" spans="14:15">
      <c r="N29" s="21"/>
      <c r="O29" s="21"/>
    </row>
    <row r="30" spans="14:15">
      <c r="N30" s="21"/>
      <c r="O30" s="21"/>
    </row>
    <row r="31" spans="14:15">
      <c r="N31" s="21"/>
      <c r="O31" s="21"/>
    </row>
    <row r="32" spans="14:15">
      <c r="N32" s="21"/>
      <c r="O32" s="21"/>
    </row>
    <row r="33" spans="14:15">
      <c r="N33" s="21"/>
      <c r="O33" s="21"/>
    </row>
    <row r="34" spans="14:15">
      <c r="N34" s="21"/>
      <c r="O34" s="21"/>
    </row>
    <row r="35" spans="14:15">
      <c r="N35" s="21"/>
      <c r="O35" s="21"/>
    </row>
    <row r="36" spans="14:15">
      <c r="N36" s="21"/>
      <c r="O36" s="21"/>
    </row>
    <row r="37" spans="14:15">
      <c r="N37" s="21"/>
      <c r="O37" s="21"/>
    </row>
    <row r="38" spans="14:15">
      <c r="N38" s="21"/>
      <c r="O38" s="21"/>
    </row>
    <row r="39" spans="14:15">
      <c r="N39" s="21"/>
      <c r="O39" s="21"/>
    </row>
    <row r="40" spans="14:15">
      <c r="N40" s="21"/>
      <c r="O40" s="21"/>
    </row>
    <row r="41" spans="14:15">
      <c r="N41" s="21"/>
      <c r="O41" s="21"/>
    </row>
    <row r="42" spans="14:15">
      <c r="N42" s="21"/>
      <c r="O42" s="21"/>
    </row>
    <row r="43" spans="14:15">
      <c r="N43" s="21"/>
      <c r="O43" s="21"/>
    </row>
    <row r="44" spans="14:15">
      <c r="N44" s="21"/>
      <c r="O44" s="21"/>
    </row>
    <row r="45" spans="14:15">
      <c r="N45" s="21"/>
      <c r="O45" s="21"/>
    </row>
    <row r="46" spans="14:15">
      <c r="N46" s="21"/>
      <c r="O46" s="21"/>
    </row>
    <row r="47" spans="14:15">
      <c r="N47" s="21"/>
      <c r="O47" s="21"/>
    </row>
    <row r="48" spans="14:15">
      <c r="N48" s="21"/>
      <c r="O48" s="21"/>
    </row>
    <row r="49" spans="14:15">
      <c r="N49" s="21"/>
      <c r="O49" s="21"/>
    </row>
    <row r="50" spans="14:15">
      <c r="N50" s="21"/>
      <c r="O50" s="21"/>
    </row>
    <row r="51" spans="14:15">
      <c r="N51" s="21"/>
      <c r="O51" s="21"/>
    </row>
    <row r="52" spans="14:15">
      <c r="N52" s="21"/>
      <c r="O52" s="21"/>
    </row>
    <row r="53" spans="14:15">
      <c r="N53" s="21"/>
      <c r="O53" s="21"/>
    </row>
    <row r="54" spans="14:15">
      <c r="N54" s="21"/>
      <c r="O54" s="21"/>
    </row>
    <row r="55" spans="14:15">
      <c r="N55" s="21"/>
      <c r="O55" s="21"/>
    </row>
    <row r="56" spans="14:15">
      <c r="N56" s="21"/>
      <c r="O56" s="21"/>
    </row>
    <row r="57" spans="14:15">
      <c r="N57" s="21"/>
      <c r="O57" s="21"/>
    </row>
    <row r="58" spans="14:15">
      <c r="N58" s="21"/>
      <c r="O58" s="21"/>
    </row>
    <row r="59" spans="14:15">
      <c r="N59" s="21"/>
      <c r="O59" s="21"/>
    </row>
    <row r="60" spans="14:15">
      <c r="N60" s="21"/>
      <c r="O60" s="21"/>
    </row>
    <row r="61" spans="14:15">
      <c r="N61" s="21"/>
      <c r="O61" s="21"/>
    </row>
    <row r="62" spans="14:15">
      <c r="N62" s="21"/>
      <c r="O62" s="21"/>
    </row>
    <row r="63" spans="14:15">
      <c r="N63" s="21"/>
      <c r="O63" s="21"/>
    </row>
    <row r="64" spans="14:15">
      <c r="N64" s="21"/>
      <c r="O64" s="21"/>
    </row>
    <row r="65" spans="14:15">
      <c r="N65" s="21"/>
      <c r="O65" s="21"/>
    </row>
    <row r="66" spans="14:15">
      <c r="N66" s="21"/>
      <c r="O66" s="21"/>
    </row>
    <row r="67" spans="14:15">
      <c r="N67" s="21"/>
      <c r="O67" s="21"/>
    </row>
    <row r="68" spans="14:15">
      <c r="N68" s="21"/>
      <c r="O68" s="21"/>
    </row>
    <row r="69" spans="14:15">
      <c r="N69" s="21"/>
      <c r="O69" s="21"/>
    </row>
    <row r="70" spans="14:15">
      <c r="N70" s="21"/>
      <c r="O70" s="21"/>
    </row>
    <row r="71" spans="14:15">
      <c r="N71" s="21"/>
      <c r="O71" s="21"/>
    </row>
    <row r="72" spans="14:15">
      <c r="N72" s="21"/>
      <c r="O72" s="21"/>
    </row>
    <row r="73" spans="14:15">
      <c r="N73" s="21"/>
      <c r="O73" s="21"/>
    </row>
    <row r="74" spans="14:15">
      <c r="N74" s="21"/>
      <c r="O74" s="21"/>
    </row>
    <row r="75" spans="14:15">
      <c r="N75" s="21"/>
      <c r="O75" s="21"/>
    </row>
    <row r="76" spans="14:15">
      <c r="N76" s="21"/>
      <c r="O76" s="21"/>
    </row>
    <row r="77" spans="14:15">
      <c r="N77" s="21"/>
      <c r="O77" s="21"/>
    </row>
    <row r="78" spans="14:15">
      <c r="N78" s="21"/>
      <c r="O78" s="21"/>
    </row>
    <row r="79" spans="14:15">
      <c r="N79" s="21"/>
      <c r="O79" s="21"/>
    </row>
    <row r="80" spans="14:15">
      <c r="N80" s="21"/>
      <c r="O80" s="21"/>
    </row>
    <row r="81" spans="14:15">
      <c r="N81" s="21"/>
      <c r="O81" s="21"/>
    </row>
    <row r="82" spans="14:15">
      <c r="N82" s="21"/>
      <c r="O82" s="21"/>
    </row>
    <row r="83" spans="14:15">
      <c r="N83" s="21"/>
      <c r="O83" s="21"/>
    </row>
    <row r="84" spans="14:15">
      <c r="N84" s="21"/>
      <c r="O84" s="21"/>
    </row>
    <row r="85" spans="14:15">
      <c r="N85" s="21"/>
      <c r="O85" s="21"/>
    </row>
    <row r="86" spans="14:15">
      <c r="N86" s="21"/>
      <c r="O86" s="21"/>
    </row>
    <row r="87" spans="14:15">
      <c r="N87" s="21"/>
      <c r="O87" s="21"/>
    </row>
    <row r="88" spans="14:15">
      <c r="N88" s="21"/>
      <c r="O88" s="21"/>
    </row>
    <row r="89" spans="14:15">
      <c r="N89" s="21"/>
      <c r="O89" s="21"/>
    </row>
    <row r="90" spans="14:15">
      <c r="N90" s="21"/>
      <c r="O90" s="21"/>
    </row>
    <row r="91" spans="14:15">
      <c r="N91" s="21"/>
      <c r="O91" s="21"/>
    </row>
    <row r="92" spans="14:15">
      <c r="N92" s="21"/>
      <c r="O92" s="21"/>
    </row>
    <row r="93" spans="14:15">
      <c r="N93" s="21"/>
      <c r="O93" s="21"/>
    </row>
    <row r="94" spans="14:15">
      <c r="N94" s="21"/>
      <c r="O94" s="21"/>
    </row>
    <row r="95" spans="14:15">
      <c r="N95" s="21"/>
      <c r="O95" s="21"/>
    </row>
    <row r="96" spans="14:15">
      <c r="N96" s="21"/>
      <c r="O96" s="21"/>
    </row>
    <row r="97" spans="14:15">
      <c r="N97" s="21"/>
      <c r="O97" s="21"/>
    </row>
    <row r="98" spans="14:15">
      <c r="N98" s="21"/>
      <c r="O98" s="21"/>
    </row>
    <row r="99" spans="14:15">
      <c r="N99" s="21"/>
      <c r="O99" s="21"/>
    </row>
    <row r="100" spans="14:15">
      <c r="N100" s="21"/>
      <c r="O100" s="21"/>
    </row>
    <row r="101" spans="14:15">
      <c r="N101" s="21"/>
      <c r="O101" s="21"/>
    </row>
    <row r="102" spans="14:15">
      <c r="N102" s="21"/>
      <c r="O102" s="21"/>
    </row>
    <row r="103" spans="14:15">
      <c r="N103" s="21"/>
      <c r="O103" s="21"/>
    </row>
    <row r="104" spans="14:15">
      <c r="N104" s="21"/>
      <c r="O104" s="21"/>
    </row>
    <row r="105" spans="14:15">
      <c r="N105" s="21"/>
      <c r="O105" s="21"/>
    </row>
    <row r="106" spans="14:15">
      <c r="N106" s="21"/>
      <c r="O106" s="21"/>
    </row>
    <row r="107" spans="14:15">
      <c r="N107" s="21"/>
      <c r="O107" s="21"/>
    </row>
    <row r="108" spans="14:15">
      <c r="N108" s="21"/>
      <c r="O108" s="21"/>
    </row>
    <row r="109" spans="14:15">
      <c r="N109" s="21"/>
      <c r="O109" s="21"/>
    </row>
    <row r="110" spans="14:15">
      <c r="N110" s="21"/>
      <c r="O110" s="21"/>
    </row>
    <row r="111" spans="14:15">
      <c r="N111" s="21"/>
      <c r="O111" s="21"/>
    </row>
    <row r="112" spans="14:15">
      <c r="N112" s="21"/>
      <c r="O112" s="21"/>
    </row>
    <row r="113" spans="14:15">
      <c r="N113" s="21"/>
      <c r="O113" s="21"/>
    </row>
    <row r="114" spans="14:15">
      <c r="N114" s="21"/>
      <c r="O114" s="21"/>
    </row>
    <row r="115" spans="14:15">
      <c r="N115" s="21"/>
      <c r="O115" s="21"/>
    </row>
    <row r="116" spans="14:15">
      <c r="N116" s="21"/>
      <c r="O116" s="21"/>
    </row>
    <row r="117" spans="14:15">
      <c r="N117" s="21"/>
      <c r="O117" s="21"/>
    </row>
    <row r="118" spans="14:15">
      <c r="N118" s="21"/>
      <c r="O118" s="21"/>
    </row>
    <row r="119" spans="14:15">
      <c r="N119" s="21"/>
      <c r="O119" s="21"/>
    </row>
  </sheetData>
  <mergeCells count="13">
    <mergeCell ref="A1:D1"/>
    <mergeCell ref="N3:O3"/>
    <mergeCell ref="K3:M3"/>
    <mergeCell ref="A3:A4"/>
    <mergeCell ref="B3:B4"/>
    <mergeCell ref="D3:D4"/>
    <mergeCell ref="E3:E4"/>
    <mergeCell ref="F3:F4"/>
    <mergeCell ref="H3:H4"/>
    <mergeCell ref="I3:I4"/>
    <mergeCell ref="J3:J4"/>
    <mergeCell ref="C3:C4"/>
    <mergeCell ref="G3:G4"/>
  </mergeCells>
  <printOptions horizontalCentered="1"/>
  <pageMargins left="0.17" right="0.17" top="1.3" bottom="0.59" header="0.64" footer="0.31496062992126"/>
  <pageSetup paperSize="5" scale="54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D13" sqref="D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38" t="s">
        <v>13</v>
      </c>
      <c r="B2" s="138"/>
      <c r="C2" s="138"/>
      <c r="D2" s="138"/>
      <c r="E2" s="138"/>
      <c r="F2" s="138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39" t="s">
        <v>8</v>
      </c>
      <c r="B4" s="139"/>
      <c r="C4" s="139"/>
      <c r="D4" s="139"/>
      <c r="E4" s="139"/>
      <c r="F4" s="139"/>
      <c r="G4" s="139"/>
      <c r="H4" s="139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40" t="s">
        <v>15</v>
      </c>
      <c r="B6" s="131" t="s">
        <v>601</v>
      </c>
      <c r="C6" s="131" t="s">
        <v>602</v>
      </c>
      <c r="D6" s="131" t="s">
        <v>18</v>
      </c>
      <c r="E6" s="131" t="s">
        <v>360</v>
      </c>
      <c r="F6" s="131" t="s">
        <v>29</v>
      </c>
      <c r="G6" s="131" t="s">
        <v>23</v>
      </c>
      <c r="H6" s="131" t="s">
        <v>650</v>
      </c>
      <c r="I6" s="133" t="s">
        <v>34</v>
      </c>
      <c r="J6" s="134"/>
      <c r="K6" s="135"/>
      <c r="L6" s="129" t="s">
        <v>35</v>
      </c>
      <c r="M6" s="130"/>
    </row>
    <row r="7" spans="1:13" ht="30" customHeight="1">
      <c r="A7" s="141"/>
      <c r="B7" s="141"/>
      <c r="C7" s="141"/>
      <c r="D7" s="141"/>
      <c r="E7" s="132"/>
      <c r="F7" s="132"/>
      <c r="G7" s="132"/>
      <c r="H7" s="132"/>
      <c r="I7" s="10" t="s">
        <v>36</v>
      </c>
      <c r="J7" s="10" t="s">
        <v>37</v>
      </c>
      <c r="K7" s="11" t="s">
        <v>38</v>
      </c>
      <c r="L7" s="58" t="s">
        <v>39</v>
      </c>
      <c r="M7" s="59" t="s">
        <v>40</v>
      </c>
    </row>
    <row r="8" spans="1:13" ht="43.5" customHeight="1">
      <c r="A8" s="12">
        <v>1</v>
      </c>
      <c r="B8" s="20"/>
      <c r="C8" s="12"/>
      <c r="D8" s="13"/>
      <c r="E8" s="13"/>
      <c r="F8" s="13"/>
      <c r="G8" s="13"/>
      <c r="H8" s="57"/>
      <c r="I8" s="13"/>
      <c r="J8" s="13"/>
      <c r="K8" s="13"/>
      <c r="L8" s="21"/>
      <c r="M8" s="21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1"/>
      <c r="M9" s="21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1"/>
      <c r="M10" s="21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1"/>
      <c r="M11" s="21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1"/>
      <c r="M12" s="21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1"/>
      <c r="M13" s="21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1"/>
      <c r="M14" s="21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600</v>
      </c>
      <c r="L15" s="21"/>
      <c r="M15" s="21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51"/>
      <c r="M16" s="51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1"/>
      <c r="M17" s="21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60"/>
      <c r="M18" s="60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51"/>
      <c r="M19" s="51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1"/>
      <c r="M20" s="51"/>
    </row>
    <row r="21" spans="1:13" ht="18.75">
      <c r="L21" s="51"/>
      <c r="M21" s="51"/>
    </row>
    <row r="22" spans="1:13" ht="18.75">
      <c r="L22" s="51"/>
      <c r="M22" s="51"/>
    </row>
    <row r="23" spans="1:13" ht="18.75">
      <c r="L23" s="51"/>
      <c r="M23" s="51"/>
    </row>
    <row r="24" spans="1:13" ht="18.75">
      <c r="L24" s="51"/>
      <c r="M24" s="51"/>
    </row>
    <row r="25" spans="1:13">
      <c r="L25" s="21"/>
      <c r="M25" s="21"/>
    </row>
    <row r="26" spans="1:13" ht="18.75">
      <c r="L26" s="51"/>
      <c r="M26" s="51"/>
    </row>
    <row r="27" spans="1:13" ht="18.75">
      <c r="L27" s="51"/>
      <c r="M27" s="51"/>
    </row>
    <row r="28" spans="1:13" ht="18.75">
      <c r="L28" s="51"/>
      <c r="M28" s="51"/>
    </row>
    <row r="29" spans="1:13" ht="18.75">
      <c r="L29" s="51"/>
      <c r="M29" s="51"/>
    </row>
    <row r="30" spans="1:13" ht="18.75">
      <c r="L30" s="51"/>
      <c r="M30" s="51"/>
    </row>
    <row r="31" spans="1:13" ht="18.75">
      <c r="L31" s="51"/>
      <c r="M31" s="51"/>
    </row>
    <row r="32" spans="1:13" ht="18.75">
      <c r="L32" s="51"/>
      <c r="M32" s="51"/>
    </row>
    <row r="33" spans="12:13" ht="18.75">
      <c r="L33" s="51"/>
      <c r="M33" s="51"/>
    </row>
    <row r="34" spans="12:13" ht="18.75">
      <c r="L34" s="51"/>
      <c r="M34" s="51"/>
    </row>
    <row r="35" spans="12:13" ht="18.75">
      <c r="L35" s="51"/>
      <c r="M35" s="51"/>
    </row>
    <row r="36" spans="12:13" ht="18.75">
      <c r="L36" s="51"/>
      <c r="M36" s="51"/>
    </row>
    <row r="37" spans="12:13" ht="18.75">
      <c r="L37" s="51"/>
      <c r="M37" s="51"/>
    </row>
    <row r="38" spans="12:13" ht="18.75">
      <c r="L38" s="51"/>
      <c r="M38" s="51"/>
    </row>
    <row r="39" spans="12:13">
      <c r="L39" s="21"/>
      <c r="M39" s="21"/>
    </row>
    <row r="40" spans="12:13">
      <c r="L40" s="21"/>
      <c r="M40" s="21"/>
    </row>
    <row r="41" spans="12:13">
      <c r="L41" s="21"/>
      <c r="M41" s="21"/>
    </row>
    <row r="42" spans="12:13">
      <c r="L42" s="21"/>
      <c r="M42" s="21"/>
    </row>
    <row r="43" spans="12:13">
      <c r="L43" s="21"/>
      <c r="M43" s="21"/>
    </row>
    <row r="44" spans="12:13">
      <c r="L44" s="21"/>
      <c r="M44" s="21"/>
    </row>
    <row r="45" spans="12:13">
      <c r="L45" s="21"/>
      <c r="M45" s="21"/>
    </row>
    <row r="46" spans="12:13">
      <c r="L46" s="21"/>
      <c r="M46" s="21"/>
    </row>
    <row r="47" spans="12:13">
      <c r="L47" s="21"/>
      <c r="M47" s="21"/>
    </row>
    <row r="48" spans="12:13">
      <c r="L48" s="21"/>
      <c r="M48" s="21"/>
    </row>
    <row r="49" spans="12:13">
      <c r="L49" s="21"/>
      <c r="M49" s="21"/>
    </row>
    <row r="50" spans="12:13">
      <c r="L50" s="21"/>
      <c r="M50" s="21"/>
    </row>
    <row r="51" spans="12:13">
      <c r="L51" s="21"/>
      <c r="M51" s="21"/>
    </row>
    <row r="52" spans="12:13">
      <c r="L52" s="21"/>
      <c r="M52" s="21"/>
    </row>
    <row r="53" spans="12:13">
      <c r="L53" s="21"/>
      <c r="M53" s="21"/>
    </row>
    <row r="54" spans="12:13">
      <c r="L54" s="21"/>
      <c r="M54" s="21"/>
    </row>
    <row r="55" spans="12:13">
      <c r="L55" s="21"/>
      <c r="M55" s="21"/>
    </row>
    <row r="56" spans="12:13">
      <c r="L56" s="21"/>
      <c r="M56" s="21"/>
    </row>
    <row r="57" spans="12:13">
      <c r="L57" s="21"/>
      <c r="M57" s="21"/>
    </row>
    <row r="58" spans="12:13">
      <c r="L58" s="21"/>
      <c r="M58" s="21"/>
    </row>
    <row r="59" spans="12:13">
      <c r="L59" s="21"/>
      <c r="M59" s="21"/>
    </row>
    <row r="60" spans="12:13">
      <c r="L60" s="21"/>
      <c r="M60" s="21"/>
    </row>
    <row r="61" spans="12:13">
      <c r="L61" s="21"/>
      <c r="M61" s="21"/>
    </row>
    <row r="62" spans="12:13">
      <c r="L62" s="21"/>
      <c r="M62" s="21"/>
    </row>
    <row r="63" spans="12:13">
      <c r="L63" s="21"/>
      <c r="M63" s="21"/>
    </row>
    <row r="64" spans="12:13">
      <c r="L64" s="21"/>
      <c r="M64" s="21"/>
    </row>
    <row r="65" spans="12:13">
      <c r="L65" s="21"/>
      <c r="M65" s="21"/>
    </row>
    <row r="66" spans="12:13">
      <c r="L66" s="21"/>
      <c r="M66" s="21"/>
    </row>
    <row r="67" spans="12:13">
      <c r="L67" s="21"/>
      <c r="M67" s="21"/>
    </row>
    <row r="68" spans="12:13">
      <c r="L68" s="21"/>
      <c r="M68" s="21"/>
    </row>
    <row r="69" spans="12:13">
      <c r="L69" s="21"/>
      <c r="M69" s="21"/>
    </row>
    <row r="70" spans="12:13">
      <c r="L70" s="21"/>
      <c r="M70" s="21"/>
    </row>
    <row r="71" spans="12:13">
      <c r="L71" s="21"/>
      <c r="M71" s="21"/>
    </row>
    <row r="72" spans="12:13">
      <c r="L72" s="21"/>
      <c r="M72" s="21"/>
    </row>
    <row r="73" spans="12:13">
      <c r="L73" s="21"/>
      <c r="M73" s="21"/>
    </row>
    <row r="74" spans="12:13">
      <c r="L74" s="21"/>
      <c r="M74" s="21"/>
    </row>
    <row r="75" spans="12:13">
      <c r="L75" s="21"/>
      <c r="M75" s="21"/>
    </row>
    <row r="76" spans="12:13">
      <c r="L76" s="21"/>
      <c r="M76" s="21"/>
    </row>
    <row r="77" spans="12:13">
      <c r="L77" s="21"/>
      <c r="M77" s="21"/>
    </row>
    <row r="78" spans="12:13">
      <c r="L78" s="21"/>
      <c r="M78" s="21"/>
    </row>
    <row r="79" spans="12:13">
      <c r="L79" s="21"/>
      <c r="M79" s="21"/>
    </row>
    <row r="80" spans="12:13">
      <c r="L80" s="21"/>
      <c r="M80" s="21"/>
    </row>
    <row r="81" spans="12:13">
      <c r="L81" s="21"/>
      <c r="M81" s="21"/>
    </row>
    <row r="82" spans="12:13">
      <c r="L82" s="21"/>
      <c r="M82" s="21"/>
    </row>
    <row r="83" spans="12:13">
      <c r="L83" s="21"/>
      <c r="M83" s="21"/>
    </row>
    <row r="84" spans="12:13">
      <c r="L84" s="21"/>
      <c r="M84" s="21"/>
    </row>
    <row r="85" spans="12:13">
      <c r="L85" s="21"/>
      <c r="M85" s="21"/>
    </row>
    <row r="86" spans="12:13">
      <c r="L86" s="21"/>
      <c r="M86" s="21"/>
    </row>
    <row r="87" spans="12:13">
      <c r="L87" s="21"/>
      <c r="M87" s="21"/>
    </row>
    <row r="88" spans="12:13">
      <c r="L88" s="21"/>
      <c r="M88" s="21"/>
    </row>
    <row r="89" spans="12:13">
      <c r="L89" s="21"/>
      <c r="M89" s="21"/>
    </row>
    <row r="90" spans="12:13">
      <c r="L90" s="21"/>
      <c r="M90" s="21"/>
    </row>
    <row r="91" spans="12:13">
      <c r="L91" s="21"/>
      <c r="M91" s="21"/>
    </row>
    <row r="92" spans="12:13">
      <c r="L92" s="21"/>
      <c r="M92" s="21"/>
    </row>
    <row r="93" spans="12:13">
      <c r="L93" s="21"/>
      <c r="M93" s="21"/>
    </row>
    <row r="94" spans="12:13">
      <c r="L94" s="21"/>
      <c r="M94" s="21"/>
    </row>
    <row r="95" spans="12:13">
      <c r="L95" s="21"/>
      <c r="M95" s="21"/>
    </row>
    <row r="96" spans="12:13">
      <c r="L96" s="21"/>
      <c r="M96" s="21"/>
    </row>
    <row r="97" spans="12:13">
      <c r="L97" s="21"/>
      <c r="M97" s="21"/>
    </row>
    <row r="98" spans="12:13">
      <c r="L98" s="21"/>
      <c r="M98" s="21"/>
    </row>
    <row r="99" spans="12:13">
      <c r="L99" s="21"/>
      <c r="M99" s="21"/>
    </row>
    <row r="100" spans="12:13">
      <c r="L100" s="21"/>
      <c r="M100" s="21"/>
    </row>
    <row r="101" spans="12:13">
      <c r="L101" s="21"/>
      <c r="M101" s="21"/>
    </row>
    <row r="102" spans="12:13">
      <c r="L102" s="21"/>
      <c r="M102" s="21"/>
    </row>
    <row r="103" spans="12:13">
      <c r="L103" s="21"/>
      <c r="M103" s="21"/>
    </row>
    <row r="104" spans="12:13">
      <c r="L104" s="21"/>
      <c r="M104" s="21"/>
    </row>
    <row r="105" spans="12:13">
      <c r="L105" s="21"/>
      <c r="M105" s="21"/>
    </row>
    <row r="106" spans="12:13">
      <c r="L106" s="21"/>
      <c r="M106" s="21"/>
    </row>
    <row r="107" spans="12:13">
      <c r="L107" s="21"/>
      <c r="M107" s="21"/>
    </row>
    <row r="108" spans="12:13">
      <c r="L108" s="21"/>
      <c r="M108" s="21"/>
    </row>
    <row r="109" spans="12:13">
      <c r="L109" s="21"/>
      <c r="M109" s="21"/>
    </row>
    <row r="110" spans="12:13">
      <c r="L110" s="21"/>
      <c r="M110" s="21"/>
    </row>
    <row r="111" spans="12:13">
      <c r="L111" s="21"/>
      <c r="M111" s="21"/>
    </row>
    <row r="112" spans="12:13">
      <c r="L112" s="21"/>
      <c r="M112" s="21"/>
    </row>
    <row r="113" spans="12:13">
      <c r="L113" s="21"/>
      <c r="M113" s="21"/>
    </row>
    <row r="114" spans="12:13">
      <c r="L114" s="21"/>
      <c r="M114" s="21"/>
    </row>
    <row r="115" spans="12:13">
      <c r="L115" s="21"/>
      <c r="M115" s="21"/>
    </row>
    <row r="116" spans="12:13">
      <c r="L116" s="21"/>
      <c r="M116" s="21"/>
    </row>
    <row r="117" spans="12:13">
      <c r="L117" s="21"/>
      <c r="M117" s="21"/>
    </row>
    <row r="118" spans="12:13">
      <c r="L118" s="21"/>
      <c r="M118" s="21"/>
    </row>
    <row r="119" spans="12:13">
      <c r="L119" s="21"/>
      <c r="M119" s="21"/>
    </row>
    <row r="120" spans="12:13">
      <c r="L120" s="21"/>
      <c r="M120" s="21"/>
    </row>
    <row r="121" spans="12:13">
      <c r="L121" s="21"/>
      <c r="M121" s="21"/>
    </row>
    <row r="122" spans="12:13">
      <c r="L122" s="21"/>
      <c r="M122" s="21"/>
    </row>
    <row r="123" spans="12:13">
      <c r="L123" s="21"/>
      <c r="M123" s="21"/>
    </row>
    <row r="124" spans="12:13">
      <c r="L124" s="21"/>
      <c r="M124" s="21"/>
    </row>
    <row r="125" spans="12:13">
      <c r="L125" s="21"/>
      <c r="M125" s="21"/>
    </row>
    <row r="126" spans="12:13">
      <c r="L126" s="21"/>
      <c r="M126" s="21"/>
    </row>
    <row r="127" spans="12:13">
      <c r="L127" s="21"/>
      <c r="M127" s="21"/>
    </row>
    <row r="128" spans="12:13">
      <c r="L128" s="21"/>
      <c r="M128" s="21"/>
    </row>
    <row r="129" spans="12:13">
      <c r="L129" s="21"/>
      <c r="M129" s="21"/>
    </row>
    <row r="130" spans="12:13">
      <c r="L130" s="21"/>
      <c r="M130" s="21"/>
    </row>
  </sheetData>
  <mergeCells count="12">
    <mergeCell ref="A2:F2"/>
    <mergeCell ref="A6:A7"/>
    <mergeCell ref="B6:B7"/>
    <mergeCell ref="C6:C7"/>
    <mergeCell ref="D6:D7"/>
    <mergeCell ref="E6:E7"/>
    <mergeCell ref="F6:F7"/>
    <mergeCell ref="L6:M6"/>
    <mergeCell ref="I6:K6"/>
    <mergeCell ref="A4:H4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abSelected="1"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I13" sqref="I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38" t="s">
        <v>13</v>
      </c>
      <c r="B2" s="138"/>
      <c r="C2" s="138"/>
      <c r="D2" s="138"/>
      <c r="E2" s="138"/>
      <c r="F2" s="138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39" t="s">
        <v>9</v>
      </c>
      <c r="B4" s="139"/>
      <c r="C4" s="139"/>
      <c r="D4" s="139"/>
      <c r="E4" s="139"/>
      <c r="F4" s="139"/>
      <c r="G4" s="139"/>
      <c r="H4" s="139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40" t="s">
        <v>15</v>
      </c>
      <c r="B6" s="131" t="s">
        <v>601</v>
      </c>
      <c r="C6" s="131" t="s">
        <v>602</v>
      </c>
      <c r="D6" s="131" t="s">
        <v>18</v>
      </c>
      <c r="E6" s="131" t="s">
        <v>360</v>
      </c>
      <c r="F6" s="131" t="s">
        <v>29</v>
      </c>
      <c r="G6" s="131" t="s">
        <v>23</v>
      </c>
      <c r="H6" s="131" t="s">
        <v>650</v>
      </c>
      <c r="I6" s="133" t="s">
        <v>34</v>
      </c>
      <c r="J6" s="134"/>
      <c r="K6" s="135"/>
      <c r="L6" s="129" t="s">
        <v>35</v>
      </c>
      <c r="M6" s="130"/>
    </row>
    <row r="7" spans="1:13" ht="30" customHeight="1">
      <c r="A7" s="141"/>
      <c r="B7" s="141"/>
      <c r="C7" s="141"/>
      <c r="D7" s="141"/>
      <c r="E7" s="132"/>
      <c r="F7" s="132"/>
      <c r="G7" s="132"/>
      <c r="H7" s="132"/>
      <c r="I7" s="10" t="s">
        <v>36</v>
      </c>
      <c r="J7" s="10" t="s">
        <v>37</v>
      </c>
      <c r="K7" s="11" t="s">
        <v>38</v>
      </c>
      <c r="L7" s="61" t="s">
        <v>39</v>
      </c>
      <c r="M7" s="59" t="s">
        <v>40</v>
      </c>
    </row>
    <row r="8" spans="1:13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21"/>
      <c r="M8" s="21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1"/>
      <c r="M9" s="21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1"/>
      <c r="M10" s="21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1"/>
      <c r="M11" s="21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1"/>
      <c r="M12" s="21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1"/>
      <c r="M13" s="21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1"/>
      <c r="M14" s="21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1"/>
      <c r="M15" s="21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51"/>
      <c r="M16" s="51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1"/>
      <c r="M17" s="21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60"/>
      <c r="M18" s="60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51"/>
      <c r="M19" s="51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1"/>
      <c r="M20" s="51"/>
    </row>
    <row r="21" spans="1:13" ht="18.75">
      <c r="L21" s="51"/>
      <c r="M21" s="51"/>
    </row>
    <row r="22" spans="1:13" ht="18.75">
      <c r="L22" s="51"/>
      <c r="M22" s="51"/>
    </row>
    <row r="23" spans="1:13" ht="18.75">
      <c r="L23" s="51"/>
      <c r="M23" s="51"/>
    </row>
    <row r="24" spans="1:13" ht="18.75">
      <c r="L24" s="51"/>
      <c r="M24" s="51"/>
    </row>
    <row r="25" spans="1:13">
      <c r="L25" s="21"/>
      <c r="M25" s="21"/>
    </row>
    <row r="26" spans="1:13" ht="18.75">
      <c r="L26" s="51"/>
      <c r="M26" s="51"/>
    </row>
    <row r="27" spans="1:13" ht="18.75">
      <c r="L27" s="51"/>
      <c r="M27" s="51"/>
    </row>
    <row r="28" spans="1:13" ht="18.75">
      <c r="L28" s="51"/>
      <c r="M28" s="51"/>
    </row>
    <row r="29" spans="1:13" ht="18.75">
      <c r="L29" s="51"/>
      <c r="M29" s="51"/>
    </row>
    <row r="30" spans="1:13" ht="18.75">
      <c r="L30" s="51"/>
      <c r="M30" s="51"/>
    </row>
    <row r="31" spans="1:13" ht="18.75">
      <c r="L31" s="51"/>
      <c r="M31" s="51"/>
    </row>
    <row r="32" spans="1:13" ht="18.75">
      <c r="L32" s="51"/>
      <c r="M32" s="51"/>
    </row>
    <row r="33" spans="12:13" ht="18.75">
      <c r="L33" s="51"/>
      <c r="M33" s="51"/>
    </row>
    <row r="34" spans="12:13" ht="18.75">
      <c r="L34" s="51"/>
      <c r="M34" s="51"/>
    </row>
    <row r="35" spans="12:13" ht="18.75">
      <c r="L35" s="51"/>
      <c r="M35" s="51"/>
    </row>
    <row r="36" spans="12:13" ht="18.75">
      <c r="L36" s="51"/>
      <c r="M36" s="51"/>
    </row>
    <row r="37" spans="12:13" ht="18.75">
      <c r="L37" s="51"/>
      <c r="M37" s="51"/>
    </row>
    <row r="38" spans="12:13" ht="18.75">
      <c r="L38" s="51"/>
      <c r="M38" s="51"/>
    </row>
    <row r="39" spans="12:13">
      <c r="L39" s="21"/>
      <c r="M39" s="21"/>
    </row>
    <row r="40" spans="12:13">
      <c r="L40" s="21"/>
      <c r="M40" s="21"/>
    </row>
    <row r="41" spans="12:13">
      <c r="L41" s="21"/>
      <c r="M41" s="21"/>
    </row>
    <row r="42" spans="12:13">
      <c r="L42" s="21"/>
      <c r="M42" s="21"/>
    </row>
    <row r="43" spans="12:13">
      <c r="L43" s="21"/>
      <c r="M43" s="21"/>
    </row>
    <row r="44" spans="12:13">
      <c r="L44" s="21"/>
      <c r="M44" s="21"/>
    </row>
    <row r="45" spans="12:13">
      <c r="L45" s="21"/>
      <c r="M45" s="21"/>
    </row>
    <row r="46" spans="12:13">
      <c r="L46" s="21"/>
      <c r="M46" s="21"/>
    </row>
    <row r="47" spans="12:13">
      <c r="L47" s="21"/>
      <c r="M47" s="21"/>
    </row>
    <row r="48" spans="12:13">
      <c r="L48" s="21"/>
      <c r="M48" s="21"/>
    </row>
    <row r="49" spans="12:13">
      <c r="L49" s="21"/>
      <c r="M49" s="21"/>
    </row>
    <row r="50" spans="12:13">
      <c r="L50" s="21"/>
      <c r="M50" s="21"/>
    </row>
    <row r="51" spans="12:13">
      <c r="L51" s="21"/>
      <c r="M51" s="21"/>
    </row>
    <row r="52" spans="12:13">
      <c r="L52" s="21"/>
      <c r="M52" s="21"/>
    </row>
    <row r="53" spans="12:13">
      <c r="L53" s="21"/>
      <c r="M53" s="21"/>
    </row>
    <row r="54" spans="12:13">
      <c r="L54" s="21"/>
      <c r="M54" s="21"/>
    </row>
    <row r="55" spans="12:13">
      <c r="L55" s="21"/>
      <c r="M55" s="21"/>
    </row>
    <row r="56" spans="12:13">
      <c r="L56" s="21"/>
      <c r="M56" s="21"/>
    </row>
    <row r="57" spans="12:13">
      <c r="L57" s="21"/>
      <c r="M57" s="21"/>
    </row>
    <row r="58" spans="12:13">
      <c r="L58" s="21"/>
      <c r="M58" s="21"/>
    </row>
    <row r="59" spans="12:13">
      <c r="L59" s="21"/>
      <c r="M59" s="21"/>
    </row>
    <row r="60" spans="12:13">
      <c r="L60" s="21"/>
      <c r="M60" s="21"/>
    </row>
    <row r="61" spans="12:13">
      <c r="L61" s="21"/>
      <c r="M61" s="21"/>
    </row>
    <row r="62" spans="12:13">
      <c r="L62" s="21"/>
      <c r="M62" s="21"/>
    </row>
    <row r="63" spans="12:13">
      <c r="L63" s="21"/>
      <c r="M63" s="21"/>
    </row>
    <row r="64" spans="12:13">
      <c r="L64" s="21"/>
      <c r="M64" s="21"/>
    </row>
    <row r="65" spans="12:13">
      <c r="L65" s="21"/>
      <c r="M65" s="21"/>
    </row>
    <row r="66" spans="12:13">
      <c r="L66" s="21"/>
      <c r="M66" s="21"/>
    </row>
    <row r="67" spans="12:13">
      <c r="L67" s="21"/>
      <c r="M67" s="21"/>
    </row>
    <row r="68" spans="12:13">
      <c r="L68" s="21"/>
      <c r="M68" s="21"/>
    </row>
    <row r="69" spans="12:13">
      <c r="L69" s="21"/>
      <c r="M69" s="21"/>
    </row>
    <row r="70" spans="12:13">
      <c r="L70" s="21"/>
      <c r="M70" s="21"/>
    </row>
    <row r="71" spans="12:13">
      <c r="L71" s="21"/>
      <c r="M71" s="21"/>
    </row>
    <row r="72" spans="12:13">
      <c r="L72" s="21"/>
      <c r="M72" s="21"/>
    </row>
    <row r="73" spans="12:13">
      <c r="L73" s="21"/>
      <c r="M73" s="21"/>
    </row>
    <row r="74" spans="12:13">
      <c r="L74" s="21"/>
      <c r="M74" s="21"/>
    </row>
    <row r="75" spans="12:13">
      <c r="L75" s="21"/>
      <c r="M75" s="21"/>
    </row>
    <row r="76" spans="12:13">
      <c r="L76" s="21"/>
      <c r="M76" s="21"/>
    </row>
    <row r="77" spans="12:13">
      <c r="L77" s="21"/>
      <c r="M77" s="21"/>
    </row>
    <row r="78" spans="12:13">
      <c r="L78" s="21"/>
      <c r="M78" s="21"/>
    </row>
    <row r="79" spans="12:13">
      <c r="L79" s="21"/>
      <c r="M79" s="21"/>
    </row>
    <row r="80" spans="12:13">
      <c r="L80" s="21"/>
      <c r="M80" s="21"/>
    </row>
    <row r="81" spans="12:13">
      <c r="L81" s="21"/>
      <c r="M81" s="21"/>
    </row>
    <row r="82" spans="12:13">
      <c r="L82" s="21"/>
      <c r="M82" s="21"/>
    </row>
    <row r="83" spans="12:13">
      <c r="L83" s="21"/>
      <c r="M83" s="21"/>
    </row>
    <row r="84" spans="12:13">
      <c r="L84" s="21"/>
      <c r="M84" s="21"/>
    </row>
    <row r="85" spans="12:13">
      <c r="L85" s="21"/>
      <c r="M85" s="21"/>
    </row>
    <row r="86" spans="12:13">
      <c r="L86" s="21"/>
      <c r="M86" s="21"/>
    </row>
    <row r="87" spans="12:13">
      <c r="L87" s="21"/>
      <c r="M87" s="21"/>
    </row>
    <row r="88" spans="12:13">
      <c r="L88" s="21"/>
      <c r="M88" s="21"/>
    </row>
    <row r="89" spans="12:13">
      <c r="L89" s="21"/>
      <c r="M89" s="21"/>
    </row>
    <row r="90" spans="12:13">
      <c r="L90" s="21"/>
      <c r="M90" s="21"/>
    </row>
    <row r="91" spans="12:13">
      <c r="L91" s="21"/>
      <c r="M91" s="21"/>
    </row>
    <row r="92" spans="12:13">
      <c r="L92" s="21"/>
      <c r="M92" s="21"/>
    </row>
    <row r="93" spans="12:13">
      <c r="L93" s="21"/>
      <c r="M93" s="21"/>
    </row>
    <row r="94" spans="12:13">
      <c r="L94" s="21"/>
      <c r="M94" s="21"/>
    </row>
    <row r="95" spans="12:13">
      <c r="L95" s="21"/>
      <c r="M95" s="21"/>
    </row>
    <row r="96" spans="12:13">
      <c r="L96" s="21"/>
      <c r="M96" s="21"/>
    </row>
    <row r="97" spans="12:13">
      <c r="L97" s="21"/>
      <c r="M97" s="21"/>
    </row>
    <row r="98" spans="12:13">
      <c r="L98" s="21"/>
      <c r="M98" s="21"/>
    </row>
    <row r="99" spans="12:13">
      <c r="L99" s="21"/>
      <c r="M99" s="21"/>
    </row>
    <row r="100" spans="12:13">
      <c r="L100" s="21"/>
      <c r="M100" s="21"/>
    </row>
    <row r="101" spans="12:13">
      <c r="L101" s="21"/>
      <c r="M101" s="21"/>
    </row>
    <row r="102" spans="12:13">
      <c r="L102" s="21"/>
      <c r="M102" s="21"/>
    </row>
    <row r="103" spans="12:13">
      <c r="L103" s="21"/>
      <c r="M103" s="21"/>
    </row>
    <row r="104" spans="12:13">
      <c r="L104" s="21"/>
      <c r="M104" s="21"/>
    </row>
    <row r="105" spans="12:13">
      <c r="L105" s="21"/>
      <c r="M105" s="21"/>
    </row>
    <row r="106" spans="12:13">
      <c r="L106" s="21"/>
      <c r="M106" s="21"/>
    </row>
    <row r="107" spans="12:13">
      <c r="L107" s="21"/>
      <c r="M107" s="21"/>
    </row>
    <row r="108" spans="12:13">
      <c r="L108" s="21"/>
      <c r="M108" s="21"/>
    </row>
    <row r="109" spans="12:13">
      <c r="L109" s="21"/>
      <c r="M109" s="21"/>
    </row>
    <row r="110" spans="12:13">
      <c r="L110" s="21"/>
      <c r="M110" s="21"/>
    </row>
    <row r="111" spans="12:13">
      <c r="L111" s="21"/>
      <c r="M111" s="21"/>
    </row>
    <row r="112" spans="12:13">
      <c r="L112" s="21"/>
      <c r="M112" s="21"/>
    </row>
    <row r="113" spans="12:13">
      <c r="L113" s="21"/>
      <c r="M113" s="21"/>
    </row>
    <row r="114" spans="12:13">
      <c r="L114" s="21"/>
      <c r="M114" s="21"/>
    </row>
    <row r="115" spans="12:13">
      <c r="L115" s="21"/>
      <c r="M115" s="21"/>
    </row>
    <row r="116" spans="12:13">
      <c r="L116" s="21"/>
      <c r="M116" s="21"/>
    </row>
    <row r="117" spans="12:13">
      <c r="L117" s="21"/>
      <c r="M117" s="21"/>
    </row>
    <row r="118" spans="12:13">
      <c r="L118" s="21"/>
      <c r="M118" s="21"/>
    </row>
    <row r="119" spans="12:13">
      <c r="L119" s="21"/>
      <c r="M119" s="21"/>
    </row>
    <row r="120" spans="12:13">
      <c r="L120" s="21"/>
      <c r="M120" s="21"/>
    </row>
    <row r="121" spans="12:13">
      <c r="L121" s="21"/>
      <c r="M121" s="21"/>
    </row>
    <row r="122" spans="12:13">
      <c r="L122" s="21"/>
      <c r="M122" s="21"/>
    </row>
    <row r="123" spans="12:13">
      <c r="L123" s="21"/>
      <c r="M123" s="21"/>
    </row>
    <row r="124" spans="12:13">
      <c r="L124" s="21"/>
      <c r="M124" s="21"/>
    </row>
    <row r="125" spans="12:13">
      <c r="L125" s="21"/>
      <c r="M125" s="21"/>
    </row>
    <row r="126" spans="12:13">
      <c r="L126" s="21"/>
      <c r="M126" s="21"/>
    </row>
    <row r="127" spans="12:13">
      <c r="L127" s="21"/>
      <c r="M127" s="21"/>
    </row>
    <row r="128" spans="12:13">
      <c r="L128" s="21"/>
      <c r="M128" s="21"/>
    </row>
    <row r="129" spans="12:13">
      <c r="L129" s="21"/>
      <c r="M129" s="21"/>
    </row>
    <row r="130" spans="12:13">
      <c r="L130" s="21"/>
      <c r="M130" s="21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topLeftCell="A4" zoomScaleNormal="100" zoomScalePageLayoutView="70" workbookViewId="0">
      <selection activeCell="A15" sqref="A15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38" t="s">
        <v>13</v>
      </c>
      <c r="B2" s="138"/>
      <c r="C2" s="138"/>
      <c r="D2" s="138"/>
      <c r="E2" s="138"/>
      <c r="F2" s="138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39" t="s">
        <v>651</v>
      </c>
      <c r="B4" s="139"/>
      <c r="C4" s="139"/>
      <c r="D4" s="139"/>
      <c r="E4" s="139"/>
      <c r="F4" s="139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40" t="s">
        <v>15</v>
      </c>
      <c r="B6" s="131" t="s">
        <v>601</v>
      </c>
      <c r="C6" s="131" t="s">
        <v>602</v>
      </c>
      <c r="D6" s="131" t="s">
        <v>18</v>
      </c>
      <c r="E6" s="131" t="s">
        <v>360</v>
      </c>
      <c r="F6" s="131" t="s">
        <v>29</v>
      </c>
      <c r="G6" s="131" t="s">
        <v>23</v>
      </c>
      <c r="H6" s="131" t="s">
        <v>24</v>
      </c>
      <c r="I6" s="131" t="s">
        <v>32</v>
      </c>
      <c r="J6" s="131" t="s">
        <v>652</v>
      </c>
      <c r="K6" s="131" t="s">
        <v>653</v>
      </c>
      <c r="L6" s="131" t="s">
        <v>33</v>
      </c>
      <c r="M6" s="133" t="s">
        <v>34</v>
      </c>
      <c r="N6" s="134"/>
      <c r="O6" s="135"/>
      <c r="P6" s="129" t="s">
        <v>35</v>
      </c>
      <c r="Q6" s="130"/>
    </row>
    <row r="7" spans="1:17" ht="30" customHeight="1">
      <c r="A7" s="141"/>
      <c r="B7" s="141"/>
      <c r="C7" s="141"/>
      <c r="D7" s="141"/>
      <c r="E7" s="132"/>
      <c r="F7" s="132"/>
      <c r="G7" s="132"/>
      <c r="H7" s="132"/>
      <c r="I7" s="132"/>
      <c r="J7" s="132"/>
      <c r="K7" s="132"/>
      <c r="L7" s="132"/>
      <c r="M7" s="10" t="s">
        <v>36</v>
      </c>
      <c r="N7" s="10" t="s">
        <v>37</v>
      </c>
      <c r="O7" s="11" t="s">
        <v>38</v>
      </c>
      <c r="P7" s="58" t="s">
        <v>39</v>
      </c>
      <c r="Q7" s="59" t="s">
        <v>40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1"/>
      <c r="Q8" s="21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1"/>
      <c r="Q9" s="21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1"/>
      <c r="Q10" s="21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1"/>
      <c r="Q11" s="21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1"/>
      <c r="Q12" s="21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1"/>
      <c r="Q13" s="21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1"/>
      <c r="Q14" s="21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1"/>
      <c r="Q15" s="21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51"/>
      <c r="Q16" s="51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1"/>
      <c r="Q17" s="21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60"/>
      <c r="Q18" s="60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1"/>
      <c r="Q19" s="51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51"/>
      <c r="Q20" s="51"/>
    </row>
    <row r="21" spans="1:17" ht="18.75">
      <c r="P21" s="51"/>
      <c r="Q21" s="51"/>
    </row>
    <row r="22" spans="1:17" ht="18.75">
      <c r="P22" s="51"/>
      <c r="Q22" s="51"/>
    </row>
    <row r="23" spans="1:17" ht="18.75">
      <c r="P23" s="51"/>
      <c r="Q23" s="51"/>
    </row>
    <row r="24" spans="1:17" ht="18.75">
      <c r="P24" s="51"/>
      <c r="Q24" s="51"/>
    </row>
    <row r="25" spans="1:17">
      <c r="P25" s="21"/>
      <c r="Q25" s="21"/>
    </row>
    <row r="26" spans="1:17" ht="18.75">
      <c r="P26" s="51"/>
      <c r="Q26" s="51"/>
    </row>
    <row r="27" spans="1:17" ht="18.75">
      <c r="P27" s="51"/>
      <c r="Q27" s="51"/>
    </row>
    <row r="28" spans="1:17" ht="18.75">
      <c r="P28" s="51"/>
      <c r="Q28" s="51"/>
    </row>
    <row r="29" spans="1:17" ht="18.75">
      <c r="P29" s="51"/>
      <c r="Q29" s="51"/>
    </row>
    <row r="30" spans="1:17" ht="18.75">
      <c r="P30" s="51"/>
      <c r="Q30" s="51"/>
    </row>
    <row r="31" spans="1:17" ht="18.75">
      <c r="P31" s="51"/>
      <c r="Q31" s="51"/>
    </row>
    <row r="32" spans="1:17" ht="18.75">
      <c r="P32" s="51"/>
      <c r="Q32" s="51"/>
    </row>
    <row r="33" spans="16:17" ht="18.75">
      <c r="P33" s="51"/>
      <c r="Q33" s="51"/>
    </row>
    <row r="34" spans="16:17" ht="18.75">
      <c r="P34" s="51"/>
      <c r="Q34" s="51"/>
    </row>
    <row r="35" spans="16:17" ht="18.75">
      <c r="P35" s="51"/>
      <c r="Q35" s="51"/>
    </row>
    <row r="36" spans="16:17" ht="18.75">
      <c r="P36" s="51"/>
      <c r="Q36" s="51"/>
    </row>
    <row r="37" spans="16:17" ht="18.75">
      <c r="P37" s="51"/>
      <c r="Q37" s="51"/>
    </row>
    <row r="38" spans="16:17" ht="18.75">
      <c r="P38" s="51"/>
      <c r="Q38" s="51"/>
    </row>
    <row r="39" spans="16:17">
      <c r="P39" s="21"/>
      <c r="Q39" s="21"/>
    </row>
    <row r="40" spans="16:17">
      <c r="P40" s="21"/>
      <c r="Q40" s="21"/>
    </row>
    <row r="41" spans="16:17">
      <c r="P41" s="21"/>
      <c r="Q41" s="21"/>
    </row>
    <row r="42" spans="16:17">
      <c r="P42" s="21"/>
      <c r="Q42" s="21"/>
    </row>
    <row r="43" spans="16:17">
      <c r="P43" s="21"/>
      <c r="Q43" s="21"/>
    </row>
    <row r="44" spans="16:17">
      <c r="P44" s="21"/>
      <c r="Q44" s="21"/>
    </row>
    <row r="45" spans="16:17">
      <c r="P45" s="21"/>
      <c r="Q45" s="21"/>
    </row>
    <row r="46" spans="16:17">
      <c r="P46" s="21"/>
      <c r="Q46" s="21"/>
    </row>
    <row r="47" spans="16:17">
      <c r="P47" s="21"/>
      <c r="Q47" s="21"/>
    </row>
    <row r="48" spans="16:17">
      <c r="P48" s="21"/>
      <c r="Q48" s="21"/>
    </row>
    <row r="49" spans="16:17">
      <c r="P49" s="21"/>
      <c r="Q49" s="21"/>
    </row>
    <row r="50" spans="16:17">
      <c r="P50" s="21"/>
      <c r="Q50" s="21"/>
    </row>
    <row r="51" spans="16:17">
      <c r="P51" s="21"/>
      <c r="Q51" s="21"/>
    </row>
    <row r="52" spans="16:17">
      <c r="P52" s="21"/>
      <c r="Q52" s="21"/>
    </row>
    <row r="53" spans="16:17">
      <c r="P53" s="21"/>
      <c r="Q53" s="21"/>
    </row>
    <row r="54" spans="16:17">
      <c r="P54" s="21"/>
      <c r="Q54" s="21"/>
    </row>
    <row r="55" spans="16:17">
      <c r="P55" s="21"/>
      <c r="Q55" s="21"/>
    </row>
    <row r="56" spans="16:17">
      <c r="P56" s="21"/>
      <c r="Q56" s="21"/>
    </row>
    <row r="57" spans="16:17">
      <c r="P57" s="21"/>
      <c r="Q57" s="21"/>
    </row>
    <row r="58" spans="16:17">
      <c r="P58" s="21"/>
      <c r="Q58" s="21"/>
    </row>
    <row r="59" spans="16:17">
      <c r="P59" s="21"/>
      <c r="Q59" s="21"/>
    </row>
    <row r="60" spans="16:17">
      <c r="P60" s="21"/>
      <c r="Q60" s="21"/>
    </row>
    <row r="61" spans="16:17">
      <c r="P61" s="21"/>
      <c r="Q61" s="21"/>
    </row>
    <row r="62" spans="16:17">
      <c r="P62" s="21"/>
      <c r="Q62" s="21"/>
    </row>
    <row r="63" spans="16:17">
      <c r="P63" s="21"/>
      <c r="Q63" s="21"/>
    </row>
    <row r="64" spans="16:17">
      <c r="P64" s="21"/>
      <c r="Q64" s="21"/>
    </row>
    <row r="65" spans="16:17">
      <c r="P65" s="21"/>
      <c r="Q65" s="21"/>
    </row>
    <row r="66" spans="16:17">
      <c r="P66" s="21"/>
      <c r="Q66" s="21"/>
    </row>
    <row r="67" spans="16:17">
      <c r="P67" s="21"/>
      <c r="Q67" s="21"/>
    </row>
    <row r="68" spans="16:17">
      <c r="P68" s="21"/>
      <c r="Q68" s="21"/>
    </row>
    <row r="69" spans="16:17">
      <c r="P69" s="21"/>
      <c r="Q69" s="21"/>
    </row>
    <row r="70" spans="16:17">
      <c r="P70" s="21"/>
      <c r="Q70" s="21"/>
    </row>
    <row r="71" spans="16:17">
      <c r="P71" s="21"/>
      <c r="Q71" s="21"/>
    </row>
    <row r="72" spans="16:17">
      <c r="P72" s="21"/>
      <c r="Q72" s="21"/>
    </row>
    <row r="73" spans="16:17">
      <c r="P73" s="21"/>
      <c r="Q73" s="21"/>
    </row>
    <row r="74" spans="16:17">
      <c r="P74" s="21"/>
      <c r="Q74" s="21"/>
    </row>
    <row r="75" spans="16:17">
      <c r="P75" s="21"/>
      <c r="Q75" s="21"/>
    </row>
    <row r="76" spans="16:17">
      <c r="P76" s="21"/>
      <c r="Q76" s="21"/>
    </row>
    <row r="77" spans="16:17">
      <c r="P77" s="21"/>
      <c r="Q77" s="21"/>
    </row>
    <row r="78" spans="16:17">
      <c r="P78" s="21"/>
      <c r="Q78" s="21"/>
    </row>
    <row r="79" spans="16:17">
      <c r="P79" s="21"/>
      <c r="Q79" s="21"/>
    </row>
    <row r="80" spans="16:17">
      <c r="P80" s="21"/>
      <c r="Q80" s="21"/>
    </row>
    <row r="81" spans="16:17">
      <c r="P81" s="21"/>
      <c r="Q81" s="21"/>
    </row>
    <row r="82" spans="16:17">
      <c r="P82" s="21"/>
      <c r="Q82" s="21"/>
    </row>
    <row r="83" spans="16:17">
      <c r="P83" s="21"/>
      <c r="Q83" s="21"/>
    </row>
    <row r="84" spans="16:17">
      <c r="P84" s="21"/>
      <c r="Q84" s="21"/>
    </row>
    <row r="85" spans="16:17">
      <c r="P85" s="21"/>
      <c r="Q85" s="21"/>
    </row>
    <row r="86" spans="16:17">
      <c r="P86" s="21"/>
      <c r="Q86" s="21"/>
    </row>
    <row r="87" spans="16:17">
      <c r="P87" s="21"/>
      <c r="Q87" s="21"/>
    </row>
    <row r="88" spans="16:17">
      <c r="P88" s="21"/>
      <c r="Q88" s="21"/>
    </row>
    <row r="89" spans="16:17">
      <c r="P89" s="21"/>
      <c r="Q89" s="21"/>
    </row>
    <row r="90" spans="16:17">
      <c r="P90" s="21"/>
      <c r="Q90" s="21"/>
    </row>
    <row r="91" spans="16:17">
      <c r="P91" s="21"/>
      <c r="Q91" s="21"/>
    </row>
    <row r="92" spans="16:17">
      <c r="P92" s="21"/>
      <c r="Q92" s="21"/>
    </row>
    <row r="93" spans="16:17">
      <c r="P93" s="21"/>
      <c r="Q93" s="21"/>
    </row>
    <row r="94" spans="16:17">
      <c r="P94" s="21"/>
      <c r="Q94" s="21"/>
    </row>
    <row r="95" spans="16:17">
      <c r="P95" s="21"/>
      <c r="Q95" s="21"/>
    </row>
    <row r="96" spans="16:17">
      <c r="P96" s="21"/>
      <c r="Q96" s="21"/>
    </row>
    <row r="97" spans="16:17">
      <c r="P97" s="21"/>
      <c r="Q97" s="21"/>
    </row>
    <row r="98" spans="16:17">
      <c r="P98" s="21"/>
      <c r="Q98" s="21"/>
    </row>
    <row r="99" spans="16:17">
      <c r="P99" s="21"/>
      <c r="Q99" s="21"/>
    </row>
    <row r="100" spans="16:17">
      <c r="P100" s="21"/>
      <c r="Q100" s="21"/>
    </row>
    <row r="101" spans="16:17">
      <c r="P101" s="21"/>
      <c r="Q101" s="21"/>
    </row>
    <row r="102" spans="16:17">
      <c r="P102" s="21"/>
      <c r="Q102" s="21"/>
    </row>
    <row r="103" spans="16:17">
      <c r="P103" s="21"/>
      <c r="Q103" s="21"/>
    </row>
    <row r="104" spans="16:17">
      <c r="P104" s="21"/>
      <c r="Q104" s="21"/>
    </row>
    <row r="105" spans="16:17">
      <c r="P105" s="21"/>
      <c r="Q105" s="21"/>
    </row>
    <row r="106" spans="16:17">
      <c r="P106" s="21"/>
      <c r="Q106" s="21"/>
    </row>
    <row r="107" spans="16:17">
      <c r="P107" s="21"/>
      <c r="Q107" s="21"/>
    </row>
    <row r="108" spans="16:17">
      <c r="P108" s="21"/>
      <c r="Q108" s="21"/>
    </row>
    <row r="109" spans="16:17">
      <c r="P109" s="21"/>
      <c r="Q109" s="21"/>
    </row>
    <row r="110" spans="16:17">
      <c r="P110" s="21"/>
      <c r="Q110" s="21"/>
    </row>
    <row r="111" spans="16:17">
      <c r="P111" s="21"/>
      <c r="Q111" s="21"/>
    </row>
    <row r="112" spans="16:17">
      <c r="P112" s="21"/>
      <c r="Q112" s="21"/>
    </row>
    <row r="113" spans="16:17">
      <c r="P113" s="21"/>
      <c r="Q113" s="21"/>
    </row>
    <row r="114" spans="16:17">
      <c r="P114" s="21"/>
      <c r="Q114" s="21"/>
    </row>
    <row r="115" spans="16:17">
      <c r="P115" s="21"/>
      <c r="Q115" s="21"/>
    </row>
    <row r="116" spans="16:17">
      <c r="P116" s="21"/>
      <c r="Q116" s="21"/>
    </row>
    <row r="117" spans="16:17">
      <c r="P117" s="21"/>
      <c r="Q117" s="21"/>
    </row>
    <row r="118" spans="16:17">
      <c r="P118" s="21"/>
      <c r="Q118" s="21"/>
    </row>
    <row r="119" spans="16:17">
      <c r="P119" s="21"/>
      <c r="Q119" s="21"/>
    </row>
    <row r="120" spans="16:17">
      <c r="P120" s="21"/>
      <c r="Q120" s="21"/>
    </row>
    <row r="121" spans="16:17">
      <c r="P121" s="21"/>
      <c r="Q121" s="21"/>
    </row>
    <row r="122" spans="16:17">
      <c r="P122" s="21"/>
      <c r="Q122" s="21"/>
    </row>
    <row r="123" spans="16:17">
      <c r="P123" s="21"/>
      <c r="Q123" s="21"/>
    </row>
    <row r="124" spans="16:17">
      <c r="P124" s="21"/>
      <c r="Q124" s="21"/>
    </row>
    <row r="125" spans="16:17">
      <c r="P125" s="21"/>
      <c r="Q125" s="21"/>
    </row>
    <row r="126" spans="16:17">
      <c r="P126" s="21"/>
      <c r="Q126" s="21"/>
    </row>
    <row r="127" spans="16:17">
      <c r="P127" s="21"/>
      <c r="Q127" s="21"/>
    </row>
    <row r="128" spans="16:17">
      <c r="P128" s="21"/>
      <c r="Q128" s="21"/>
    </row>
    <row r="129" spans="16:17">
      <c r="P129" s="21"/>
      <c r="Q129" s="21"/>
    </row>
    <row r="130" spans="16:17">
      <c r="P130" s="21"/>
      <c r="Q130" s="21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Linette Carolina Fermin Gonzalez</cp:lastModifiedBy>
  <cp:revision/>
  <cp:lastPrinted>2024-06-05T14:57:13Z</cp:lastPrinted>
  <dcterms:created xsi:type="dcterms:W3CDTF">2015-08-21T12:23:23Z</dcterms:created>
  <dcterms:modified xsi:type="dcterms:W3CDTF">2024-06-05T15:07:31Z</dcterms:modified>
</cp:coreProperties>
</file>