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685" tabRatio="816" activeTab="3"/>
  </bookViews>
  <sheets>
    <sheet name="Inventario Actual" sheetId="20" r:id="rId1"/>
    <sheet name="Naturalizaciones Otorgadas" sheetId="18" r:id="rId2"/>
    <sheet name="Otorgadas Trimestral" sheetId="24" r:id="rId3"/>
    <sheet name="Naturalizaciones Solicitudes" sheetId="19" r:id="rId4"/>
    <sheet name="Certif. Naturlz." sheetId="17" r:id="rId5"/>
    <sheet name="No Nacionalidad" sheetId="15" r:id="rId6"/>
    <sheet name="Estatus Mig." sheetId="14" r:id="rId7"/>
    <sheet name="Copia Acta Nac." sheetId="21" r:id="rId8"/>
    <sheet name="Copia Acta Matrim" sheetId="23" r:id="rId9"/>
    <sheet name="Renuncia a Nacionalidad" sheetId="16" r:id="rId10"/>
  </sheets>
  <definedNames>
    <definedName name="_xlnm._FilterDatabase" localSheetId="4" hidden="1">'Certif. Naturlz.'!$D$3:$F$76</definedName>
    <definedName name="_xlnm._FilterDatabase" localSheetId="1" hidden="1">'Naturalizaciones Otorgadas'!$O$6:$Q$92</definedName>
    <definedName name="_xlnm._FilterDatabase" localSheetId="3" hidden="1">'Naturalizaciones Solicitudes'!$L$6:$N$36</definedName>
    <definedName name="_xlnm._FilterDatabase" localSheetId="5" hidden="1">'No Nacionalidad'!$D$3:$F$41</definedName>
    <definedName name="_xlnm._FilterDatabase" localSheetId="2" hidden="1">'Otorgadas Trimestral'!$H$6:$J$123</definedName>
  </definedNames>
  <calcPr calcId="145621"/>
</workbook>
</file>

<file path=xl/calcChain.xml><?xml version="1.0" encoding="utf-8"?>
<calcChain xmlns="http://schemas.openxmlformats.org/spreadsheetml/2006/main">
  <c r="O123" i="24" l="1"/>
  <c r="O122" i="24"/>
  <c r="O121" i="24"/>
  <c r="O120" i="24"/>
  <c r="O119" i="24"/>
  <c r="O118" i="24"/>
  <c r="O117" i="24"/>
  <c r="O116" i="24"/>
  <c r="O115" i="24"/>
  <c r="O114" i="24"/>
  <c r="O113" i="24"/>
  <c r="O112" i="24"/>
  <c r="O111" i="24"/>
  <c r="O110" i="24"/>
  <c r="O109" i="24"/>
  <c r="O108" i="24"/>
  <c r="O107" i="24"/>
  <c r="O106" i="24"/>
  <c r="O104" i="24"/>
  <c r="O103" i="24"/>
  <c r="O102" i="24"/>
  <c r="O101" i="24"/>
  <c r="O100" i="24"/>
  <c r="O99" i="24"/>
  <c r="O98" i="24"/>
  <c r="O97" i="24"/>
  <c r="O96" i="24"/>
  <c r="O95" i="24"/>
  <c r="O94" i="24"/>
  <c r="O93" i="24"/>
  <c r="O92" i="24"/>
  <c r="O91" i="24"/>
  <c r="O90" i="24"/>
  <c r="O89" i="24"/>
  <c r="O88" i="24"/>
  <c r="O87" i="24"/>
  <c r="O86" i="24"/>
  <c r="O85" i="24"/>
  <c r="O84" i="24"/>
  <c r="O83" i="24"/>
  <c r="O82" i="24"/>
  <c r="O81" i="24"/>
  <c r="O80" i="24"/>
  <c r="O79" i="24"/>
  <c r="O78" i="24"/>
  <c r="O77" i="24"/>
  <c r="O76" i="24"/>
  <c r="O75" i="24"/>
  <c r="O74" i="24"/>
  <c r="O73" i="24"/>
  <c r="O72" i="24"/>
  <c r="O71" i="24"/>
  <c r="O70" i="24"/>
  <c r="O69" i="24"/>
  <c r="O68" i="24"/>
  <c r="O67" i="24"/>
  <c r="O66" i="24"/>
  <c r="O65" i="24"/>
  <c r="O64" i="24"/>
  <c r="O63" i="24"/>
  <c r="O62" i="24"/>
  <c r="O61" i="24"/>
  <c r="O60" i="24"/>
  <c r="O59" i="24"/>
  <c r="O58" i="24"/>
  <c r="O57" i="24"/>
  <c r="O56" i="24"/>
  <c r="O55" i="24"/>
  <c r="O54" i="24"/>
  <c r="O53" i="24"/>
  <c r="O52" i="24"/>
  <c r="O51" i="24"/>
  <c r="O50" i="24"/>
  <c r="O49" i="24"/>
  <c r="O48" i="24"/>
  <c r="O47" i="24"/>
  <c r="O46" i="24"/>
  <c r="O45" i="24"/>
  <c r="O44" i="24"/>
  <c r="O43" i="24"/>
  <c r="O42" i="24"/>
  <c r="O41" i="24"/>
  <c r="O40" i="24"/>
  <c r="O39" i="24"/>
  <c r="O38" i="24"/>
  <c r="O37" i="24"/>
  <c r="O36" i="24"/>
  <c r="O35" i="24"/>
  <c r="O34" i="24"/>
  <c r="O33" i="24"/>
  <c r="O32" i="24"/>
  <c r="O31" i="24"/>
  <c r="O30" i="24"/>
  <c r="O29" i="24"/>
  <c r="O28" i="24"/>
  <c r="O27" i="24"/>
  <c r="O26" i="24"/>
  <c r="O25" i="24"/>
  <c r="O24" i="24"/>
  <c r="O23" i="24"/>
  <c r="O22" i="24"/>
  <c r="O21" i="24"/>
  <c r="O20" i="24"/>
  <c r="O19" i="24"/>
  <c r="O18" i="24"/>
  <c r="O17" i="24"/>
  <c r="O16" i="24"/>
  <c r="O15" i="24"/>
  <c r="O14" i="24"/>
  <c r="O13" i="24"/>
  <c r="O12" i="24"/>
  <c r="O11" i="24"/>
  <c r="O10" i="24"/>
  <c r="O9" i="24"/>
  <c r="O8" i="24"/>
  <c r="O91" i="18" l="1"/>
  <c r="O58" i="18"/>
  <c r="O62" i="18"/>
  <c r="O49" i="18"/>
  <c r="O67" i="18" l="1"/>
  <c r="O92" i="18" l="1"/>
  <c r="O41" i="18"/>
  <c r="O38" i="18"/>
  <c r="O35" i="18"/>
  <c r="O27" i="18"/>
  <c r="O21" i="18"/>
  <c r="O9" i="18"/>
  <c r="O79" i="18"/>
  <c r="O77" i="18"/>
  <c r="O72" i="18"/>
  <c r="O73" i="18"/>
  <c r="O70" i="18"/>
  <c r="O30" i="18"/>
  <c r="O29" i="18"/>
  <c r="O25" i="18"/>
  <c r="O13" i="18"/>
  <c r="O12" i="18"/>
  <c r="O32" i="18"/>
  <c r="O88" i="18"/>
  <c r="O89" i="18"/>
  <c r="O87" i="18"/>
  <c r="O74" i="18"/>
  <c r="O71" i="18"/>
  <c r="O66" i="18"/>
  <c r="O65" i="18"/>
  <c r="O64" i="18"/>
  <c r="O63" i="18"/>
  <c r="O61" i="18"/>
  <c r="O60" i="18"/>
  <c r="O55" i="18"/>
  <c r="O37" i="18"/>
  <c r="O34" i="18"/>
  <c r="O84" i="18"/>
  <c r="O83" i="18"/>
  <c r="O80" i="18"/>
  <c r="O78" i="18"/>
  <c r="O69" i="18"/>
  <c r="O68" i="18"/>
  <c r="O57" i="18"/>
  <c r="O56" i="18"/>
  <c r="O54" i="18"/>
  <c r="O47" i="18"/>
  <c r="O46" i="18"/>
  <c r="O45" i="18"/>
  <c r="O40" i="18"/>
  <c r="O33" i="18"/>
  <c r="O31" i="18"/>
  <c r="O16" i="18"/>
  <c r="O90" i="18"/>
  <c r="O15" i="18"/>
  <c r="O10" i="18"/>
  <c r="O8" i="18"/>
  <c r="O36" i="18"/>
  <c r="O44" i="18"/>
  <c r="O48" i="18"/>
  <c r="O24" i="18"/>
  <c r="O23" i="18"/>
  <c r="O22" i="18"/>
  <c r="O20" i="18"/>
  <c r="O19" i="18"/>
  <c r="O18" i="18"/>
  <c r="O17" i="18"/>
  <c r="O14" i="18"/>
  <c r="O11" i="18"/>
  <c r="O85" i="18"/>
  <c r="O86" i="18"/>
  <c r="O82" i="18"/>
  <c r="O81" i="18"/>
  <c r="O76" i="18"/>
  <c r="O75" i="18"/>
  <c r="O59" i="18"/>
  <c r="O53" i="18"/>
  <c r="O52" i="18"/>
  <c r="O51" i="18"/>
  <c r="O50" i="18"/>
  <c r="O43" i="18"/>
  <c r="O42" i="18"/>
  <c r="O39" i="18"/>
  <c r="O28" i="18"/>
  <c r="O26" i="18"/>
</calcChain>
</file>

<file path=xl/sharedStrings.xml><?xml version="1.0" encoding="utf-8"?>
<sst xmlns="http://schemas.openxmlformats.org/spreadsheetml/2006/main" count="4231" uniqueCount="1158">
  <si>
    <t>VICEMINISTERIO GESTIÓN MIGRATORIA Y NATURALIZACIÓN</t>
  </si>
  <si>
    <t>DIRECCIÓN NATURALIZACIONES</t>
  </si>
  <si>
    <t>INFORMACIÓN ESTADÍSTICA:</t>
  </si>
  <si>
    <t>1. Cantidad de naturalizaciones otorgadas por tipo, rango de edad, sexo, nacionalidad, 
    ocupación y provincia.</t>
  </si>
  <si>
    <t>2. Cantidad de naturalizaciones solicitadas por tipo, rango de edad, sexo, nacionalidad, 
    ocupación y provincia.</t>
  </si>
  <si>
    <t>3. Cantidad de certificaciones de nacionalidad.</t>
  </si>
  <si>
    <t>4. Cantidad de certificaciones de no nacionalidad.</t>
  </si>
  <si>
    <t>5. Cantidad de certificaciones de proceso de naturalización (estatus)</t>
  </si>
  <si>
    <t>6. Cantidad de emisión de copia certificada de acta de nacimiento de extranjero.</t>
  </si>
  <si>
    <t>7. Cantidad de emisión de copia certificada de acta de matrimonio de extranjero.</t>
  </si>
  <si>
    <t>8. Cantidad de renuncia a nacionalidad solicitadas.</t>
  </si>
  <si>
    <t>9. Cantidad de renuncia a nacionalidad entregadas.</t>
  </si>
  <si>
    <r>
      <rPr>
        <b/>
        <i/>
        <sz val="12"/>
        <color theme="1"/>
        <rFont val="Verdana"/>
        <family val="2"/>
      </rPr>
      <t>Nota:</t>
    </r>
    <r>
      <rPr>
        <i/>
        <sz val="12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</si>
  <si>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NATURALIZACIONES</t>
  </si>
  <si>
    <t>1. Cantidad de Naturalizaciones Otorgadas</t>
  </si>
  <si>
    <t>No.</t>
  </si>
  <si>
    <t>Fecha 
Solicitud</t>
  </si>
  <si>
    <t>Fecha 
Juramentación</t>
  </si>
  <si>
    <t>Nombre y Apellido 
del Extranjero</t>
  </si>
  <si>
    <t>Número de Resolución</t>
  </si>
  <si>
    <t>Número de Certificado</t>
  </si>
  <si>
    <t>Decreto</t>
  </si>
  <si>
    <t>Tipo de Proceso</t>
  </si>
  <si>
    <t>País Origen</t>
  </si>
  <si>
    <t>Nacionalidad</t>
  </si>
  <si>
    <t>Número de Pasaporte</t>
  </si>
  <si>
    <t>Correo Electronico</t>
  </si>
  <si>
    <t>Teléfono</t>
  </si>
  <si>
    <t>Fecha de Nacimiento</t>
  </si>
  <si>
    <t>Edad</t>
  </si>
  <si>
    <t>Género</t>
  </si>
  <si>
    <t>Estado Civil</t>
  </si>
  <si>
    <t>Ocupación</t>
  </si>
  <si>
    <t>Tiempo residiendo 
en el País</t>
  </si>
  <si>
    <t>Dirección en República Dominicana</t>
  </si>
  <si>
    <t>Para Uso Interno de  la Dirección de Naturalización</t>
  </si>
  <si>
    <t>Provincia</t>
  </si>
  <si>
    <t>Municipio</t>
  </si>
  <si>
    <t>Sector</t>
  </si>
  <si>
    <t>Abogado Y/O Representante</t>
  </si>
  <si>
    <t>Notario Actuante</t>
  </si>
  <si>
    <t>MATRIMONIO</t>
  </si>
  <si>
    <t>VENEZUELA</t>
  </si>
  <si>
    <t>F</t>
  </si>
  <si>
    <t>CASADA</t>
  </si>
  <si>
    <t>2. Cantidad de Naturalizaciones solicitadas</t>
  </si>
  <si>
    <t>Cédula</t>
  </si>
  <si>
    <t xml:space="preserve">FRANK WERNER  KRIEBEL </t>
  </si>
  <si>
    <t xml:space="preserve">MATRIMONIO </t>
  </si>
  <si>
    <t xml:space="preserve">ALEMANIA </t>
  </si>
  <si>
    <t>CCWJMXNFX</t>
  </si>
  <si>
    <t>FFKMA@GMX.DE</t>
  </si>
  <si>
    <t>809-690-9230 / 829-619-9032</t>
  </si>
  <si>
    <t>402-4404642-7</t>
  </si>
  <si>
    <t>M</t>
  </si>
  <si>
    <t>CASADO</t>
  </si>
  <si>
    <t xml:space="preserve">EMPLEADO PRIVADO </t>
  </si>
  <si>
    <t xml:space="preserve">6 AÑOS </t>
  </si>
  <si>
    <t xml:space="preserve">PUERTO PLATA </t>
  </si>
  <si>
    <t>CENTRO CIUDAD</t>
  </si>
  <si>
    <t xml:space="preserve">MARTHA FRANCHESCA NEIRA NEYRA </t>
  </si>
  <si>
    <t xml:space="preserve">PERU </t>
  </si>
  <si>
    <t xml:space="preserve">MARTHAFRANCHESCANEIRANEYRA@GMAIL.COM </t>
  </si>
  <si>
    <t>809-793-0951 / 829-830-9557</t>
  </si>
  <si>
    <t>402-5360605-3</t>
  </si>
  <si>
    <t xml:space="preserve">ADMINISTRACION DENEGOCIOS </t>
  </si>
  <si>
    <t>1 Y 9 MESES</t>
  </si>
  <si>
    <t xml:space="preserve">SANTO DOMINGO </t>
  </si>
  <si>
    <t xml:space="preserve">SANTO DOMINGO OESTE </t>
  </si>
  <si>
    <t xml:space="preserve">PEDRO BRAND </t>
  </si>
  <si>
    <t xml:space="preserve">HUMBERTO LEANDROS  TELLEZ ALVAREZ </t>
  </si>
  <si>
    <t>CUBA</t>
  </si>
  <si>
    <t>CUBANA</t>
  </si>
  <si>
    <t>K730504</t>
  </si>
  <si>
    <t xml:space="preserve">HUMBERTO86TELLEZ@GMAIL.COM </t>
  </si>
  <si>
    <t>809-305-6294  /  809-567-3611</t>
  </si>
  <si>
    <t>402-5627904-9</t>
  </si>
  <si>
    <t xml:space="preserve">MARINO MERCANTE </t>
  </si>
  <si>
    <t xml:space="preserve">4 AÑOS </t>
  </si>
  <si>
    <t xml:space="preserve">DISTRITO NACIONAL </t>
  </si>
  <si>
    <t xml:space="preserve">LOS JARDINES </t>
  </si>
  <si>
    <t>MARGARET FABIOLA DA SILVA OBANDO</t>
  </si>
  <si>
    <t xml:space="preserve">VENEZOLANA </t>
  </si>
  <si>
    <t>mdecarant @ gmail .com</t>
  </si>
  <si>
    <t>809/638/1885/829/898/6491</t>
  </si>
  <si>
    <t>402-4756155-4</t>
  </si>
  <si>
    <t>f</t>
  </si>
  <si>
    <t>DISEÑADORA DE INTERIO</t>
  </si>
  <si>
    <t>4  AÑOS</t>
  </si>
  <si>
    <t>RENACIMIENTO</t>
  </si>
  <si>
    <t>LUIS ALBERTO CASANOVA PEREZ</t>
  </si>
  <si>
    <t>LUISCASANOVAP@YALOO.COM</t>
  </si>
  <si>
    <t>809/535/0164809/729/9484</t>
  </si>
  <si>
    <t>001-1336644-7</t>
  </si>
  <si>
    <t>ABOGADA</t>
  </si>
  <si>
    <t>7 AÑOS</t>
  </si>
  <si>
    <t>BELLA VISTA</t>
  </si>
  <si>
    <t xml:space="preserve">KATHERINE PAOLA VILLALOBOS CASTILLO </t>
  </si>
  <si>
    <t>KATHERINV407@GMAIL.COM</t>
  </si>
  <si>
    <t>829-593-9297 / 829-517-9919 / 849-851-7046</t>
  </si>
  <si>
    <t>402-4621673-9</t>
  </si>
  <si>
    <t xml:space="preserve">COMERCIANTE </t>
  </si>
  <si>
    <t>5 AÑOS</t>
  </si>
  <si>
    <t xml:space="preserve">SANTO DOMINGO ESTE </t>
  </si>
  <si>
    <t xml:space="preserve">RES. CLARIMEL </t>
  </si>
  <si>
    <t xml:space="preserve">ANNYI DEL VALLE RAMIREZ ROJAS </t>
  </si>
  <si>
    <t>ANNYIRMRZ@GMAIL.COM</t>
  </si>
  <si>
    <t xml:space="preserve">829-895-3339 / 849-356-9212 </t>
  </si>
  <si>
    <t>402-5197587-2</t>
  </si>
  <si>
    <t xml:space="preserve">MEDICO </t>
  </si>
  <si>
    <t xml:space="preserve">3 AÑOS </t>
  </si>
  <si>
    <t xml:space="preserve">RES. PRADO ORIENTAL </t>
  </si>
  <si>
    <t xml:space="preserve">ROBERTO SALVADOR IRIANNI </t>
  </si>
  <si>
    <t xml:space="preserve">ORDINARIO </t>
  </si>
  <si>
    <t>ARGENTINA</t>
  </si>
  <si>
    <t>AA12238076</t>
  </si>
  <si>
    <t>809-696-5454  / 809-534-7828</t>
  </si>
  <si>
    <t>402-2054880-0</t>
  </si>
  <si>
    <t>SOLTERO</t>
  </si>
  <si>
    <t xml:space="preserve">ABOGADO </t>
  </si>
  <si>
    <t xml:space="preserve">16 AÑOS </t>
  </si>
  <si>
    <t xml:space="preserve">LA ALTAGRACIA </t>
  </si>
  <si>
    <t xml:space="preserve">HIGUEY </t>
  </si>
  <si>
    <t xml:space="preserve">BAVARO </t>
  </si>
  <si>
    <t xml:space="preserve">EUSEBIO LUIS ECHARREN MARTEACHE </t>
  </si>
  <si>
    <t xml:space="preserve">ESPAÑA </t>
  </si>
  <si>
    <t xml:space="preserve">ESPAÑOLA </t>
  </si>
  <si>
    <t>XDD821186</t>
  </si>
  <si>
    <t xml:space="preserve">E.ETRARREN@GMAIL.COM </t>
  </si>
  <si>
    <t>849-245-6457 / 809-299-8632 / 809-541-3121</t>
  </si>
  <si>
    <t>001-1816068-8</t>
  </si>
  <si>
    <t xml:space="preserve">CASADO </t>
  </si>
  <si>
    <t xml:space="preserve">MERCADOLOGO </t>
  </si>
  <si>
    <t xml:space="preserve">19 AÑOS </t>
  </si>
  <si>
    <t xml:space="preserve">ALBERTO ALEJANDRO GARCIA FERNANDEZ </t>
  </si>
  <si>
    <t>N257599</t>
  </si>
  <si>
    <t>ALBERTOGF@ICLEOD.COM</t>
  </si>
  <si>
    <t>809-274-6265 / 809-299-6272</t>
  </si>
  <si>
    <t>402-5131764-6</t>
  </si>
  <si>
    <t xml:space="preserve">ANALISTA SENIOR </t>
  </si>
  <si>
    <t>RES. ATALA</t>
  </si>
  <si>
    <t xml:space="preserve">ERNESTO JOSE PEREZ CONTRERAS </t>
  </si>
  <si>
    <t xml:space="preserve">ERNESTOPEREZ293@GMAIL.COM </t>
  </si>
  <si>
    <t>809-795-0170 / 829-750-1857 / 809-682-5508</t>
  </si>
  <si>
    <t>402-4814322-0</t>
  </si>
  <si>
    <t xml:space="preserve">RES. CIUDAD DEL SOL </t>
  </si>
  <si>
    <t xml:space="preserve">ANGEL DE LA SICLE CUESTA </t>
  </si>
  <si>
    <t>K129806</t>
  </si>
  <si>
    <t>ASCLE@TDASISA.COM</t>
  </si>
  <si>
    <t xml:space="preserve">809-882-8324 </t>
  </si>
  <si>
    <t>402-5077118-1</t>
  </si>
  <si>
    <t xml:space="preserve">SERRALLES </t>
  </si>
  <si>
    <t>PEDRO EXIQUIO RUIZ JACOMINO</t>
  </si>
  <si>
    <t>K618287</t>
  </si>
  <si>
    <t>PRJCMANY1969@GMAIL.COM</t>
  </si>
  <si>
    <t>809/910/9974</t>
  </si>
  <si>
    <t>402/2515142-8</t>
  </si>
  <si>
    <t>INGENIERO MEDICO</t>
  </si>
  <si>
    <t>10 AÑOS</t>
  </si>
  <si>
    <t>ARROYO HONDO</t>
  </si>
  <si>
    <t>MARIA ISABEL LEON LEAL</t>
  </si>
  <si>
    <t>N441939</t>
  </si>
  <si>
    <t>LEONLMONMARIA@GEIL.COM</t>
  </si>
  <si>
    <t>829-479-9191</t>
  </si>
  <si>
    <t>402-2515141-0</t>
  </si>
  <si>
    <t>AMA DE CASA</t>
  </si>
  <si>
    <t>RODOLFO CRUZ SOCARRAS</t>
  </si>
  <si>
    <t>K484295</t>
  </si>
  <si>
    <t>ECRUZL@HOTMAL.COM</t>
  </si>
  <si>
    <t>849-434-4468</t>
  </si>
  <si>
    <t>001-1805039-2</t>
  </si>
  <si>
    <t>INGENIERO RADIO TECNICO</t>
  </si>
  <si>
    <t>LA FE RESIDENCIAL FERRAL</t>
  </si>
  <si>
    <t xml:space="preserve">ROSANGEL QUIROZ BARRIOS </t>
  </si>
  <si>
    <t>ROSAQUIROZ@GMAIL.COM</t>
  </si>
  <si>
    <t>829-983-7340 / 809-893-5192</t>
  </si>
  <si>
    <t>402-5202225-2</t>
  </si>
  <si>
    <t xml:space="preserve">PERIODISTA </t>
  </si>
  <si>
    <t>2 AÑOS</t>
  </si>
  <si>
    <t xml:space="preserve">MIRADOR SUR </t>
  </si>
  <si>
    <t xml:space="preserve">BOGDAN NODYROVICH RUIZ  ABRAHANTES </t>
  </si>
  <si>
    <t>HIJO DE PADRE NATURALIZADO</t>
  </si>
  <si>
    <t xml:space="preserve">RUSA </t>
  </si>
  <si>
    <t xml:space="preserve">SOSUA133@GMAIL.COM </t>
  </si>
  <si>
    <t>829-336-4181  /  829-498-5050</t>
  </si>
  <si>
    <t>402-5553317-2</t>
  </si>
  <si>
    <t>ESTUDIANTE</t>
  </si>
  <si>
    <t>12 AÑOS</t>
  </si>
  <si>
    <t xml:space="preserve">SOSUA </t>
  </si>
  <si>
    <t xml:space="preserve">EL BATEY </t>
  </si>
  <si>
    <t>ALCIDES OSORIO MARQUEZ</t>
  </si>
  <si>
    <t>ALIPAC19@GMAIL.COM</t>
  </si>
  <si>
    <t>809-369-8485-829-509-1908</t>
  </si>
  <si>
    <t>402-4744387-8</t>
  </si>
  <si>
    <t>5-AÑOS</t>
  </si>
  <si>
    <t>JUAN LOPEZ</t>
  </si>
  <si>
    <t>JESUS MANUEL OSORIO MARQUEZ</t>
  </si>
  <si>
    <t>JESUMANUEL -OSORIO93@GMAIL.COM</t>
  </si>
  <si>
    <t>829-240-0810-809-949-3510</t>
  </si>
  <si>
    <t>402-4744389-4</t>
  </si>
  <si>
    <t>GERENTE GENERAL</t>
  </si>
  <si>
    <t>JUAN LOPEZ OBSESSION</t>
  </si>
  <si>
    <t xml:space="preserve">ROXANA SANCHEZ RODRIGUEZ </t>
  </si>
  <si>
    <t>K-053654</t>
  </si>
  <si>
    <t xml:space="preserve">ROXYBAR1963@GMAIL.COM </t>
  </si>
  <si>
    <t>809-636-5829 / 809-972-2291</t>
  </si>
  <si>
    <t>402-4907773-2</t>
  </si>
  <si>
    <t>INGENIERO QUIMICA</t>
  </si>
  <si>
    <t xml:space="preserve">MATA HAMBRE </t>
  </si>
  <si>
    <t>CODRINA -IOANA ADAM</t>
  </si>
  <si>
    <t>RUMANIA</t>
  </si>
  <si>
    <t>RUMANA</t>
  </si>
  <si>
    <t>ADAM,CODRINA @GMAIL.COM</t>
  </si>
  <si>
    <t>829-395-8231</t>
  </si>
  <si>
    <t>402/5245698/9</t>
  </si>
  <si>
    <t>RECEPCIONISTA SPA HOTEL</t>
  </si>
  <si>
    <t>LA VEGA</t>
  </si>
  <si>
    <t>GAMUNDI RES. PALMA REAL</t>
  </si>
  <si>
    <t xml:space="preserve">SAMUEL QUILES </t>
  </si>
  <si>
    <t>USA</t>
  </si>
  <si>
    <t>NORTEAMERICANA</t>
  </si>
  <si>
    <t>A35175868</t>
  </si>
  <si>
    <t>Q.SAMUEL22@YAHOO.COM</t>
  </si>
  <si>
    <t>829-471-7863  / 849-271-9766</t>
  </si>
  <si>
    <t>402-4768497-6</t>
  </si>
  <si>
    <t xml:space="preserve">SANTIAGO </t>
  </si>
  <si>
    <t>SANTIAGO DE LOS CARABALLO</t>
  </si>
  <si>
    <t xml:space="preserve">JARDINES DEL ESTE </t>
  </si>
  <si>
    <t>MICHAL TOMASZ PYSZNIAK</t>
  </si>
  <si>
    <t>POLACO</t>
  </si>
  <si>
    <t>EU6122571</t>
  </si>
  <si>
    <t>MICHALTPGGG@GMAIL.COM</t>
  </si>
  <si>
    <t>829994-2222/829/343/6733/809/482/1472</t>
  </si>
  <si>
    <t>402-3627871-5</t>
  </si>
  <si>
    <t>ADN.TURISTICA</t>
  </si>
  <si>
    <t>7-AÑOS</t>
  </si>
  <si>
    <t>SCHNEIDDER DIEUDONNE RODRIGUEZ</t>
  </si>
  <si>
    <t>COLOMBIA</t>
  </si>
  <si>
    <t>BC351063</t>
  </si>
  <si>
    <t>829-723-3524/809-792-1224</t>
  </si>
  <si>
    <t>4023928759-8</t>
  </si>
  <si>
    <t>6-AÑOS</t>
  </si>
  <si>
    <t>JESUS PENALO SOTO</t>
  </si>
  <si>
    <t>GONZAGA TABARES VELASQUEZ</t>
  </si>
  <si>
    <t>PE121001</t>
  </si>
  <si>
    <t>GSGUMEILEDICALGROUP@GAMIL.COM</t>
  </si>
  <si>
    <t>809/534/7764/829/5715610</t>
  </si>
  <si>
    <t>402-2739359-8</t>
  </si>
  <si>
    <t>ODONTOLOGO</t>
  </si>
  <si>
    <t>10-AÑOS</t>
  </si>
  <si>
    <t>EL PARAISO</t>
  </si>
  <si>
    <t>GRAZIA PANIZZI</t>
  </si>
  <si>
    <t>ITALIA</t>
  </si>
  <si>
    <t>YA9105825</t>
  </si>
  <si>
    <t>SANTANA FIGUEREO130@GMAIL.COM</t>
  </si>
  <si>
    <t>829/835/9518/809/696/5656</t>
  </si>
  <si>
    <t>402-5326951-4</t>
  </si>
  <si>
    <t>MARKETING</t>
  </si>
  <si>
    <t>LA ALTAGRACIA</t>
  </si>
  <si>
    <t xml:space="preserve">NIURKA  BARBARA GINARTE GATO </t>
  </si>
  <si>
    <t>M306583</t>
  </si>
  <si>
    <t>NIURKABARBARA@GMAIL.COM</t>
  </si>
  <si>
    <t>809-373-9100</t>
  </si>
  <si>
    <t>402-2179740-6</t>
  </si>
  <si>
    <t>PSICOLOGA</t>
  </si>
  <si>
    <t xml:space="preserve">15 AÑOS </t>
  </si>
  <si>
    <t xml:space="preserve">DANIELA PAZ DURBAN  LORCA </t>
  </si>
  <si>
    <t xml:space="preserve">CHILE </t>
  </si>
  <si>
    <t xml:space="preserve">CHILENA </t>
  </si>
  <si>
    <t>P17942714</t>
  </si>
  <si>
    <t>DANIELAPAZDURBANLORCA@GMAIL.COM</t>
  </si>
  <si>
    <t>829-596-2511  /  829-808-6453</t>
  </si>
  <si>
    <t>402-4977874-3</t>
  </si>
  <si>
    <t xml:space="preserve">PROFESORA </t>
  </si>
  <si>
    <t>NACO</t>
  </si>
  <si>
    <t>HUGO LINCE  MUÑOZ ORDOÑEZ</t>
  </si>
  <si>
    <t>COLOMBIANA</t>
  </si>
  <si>
    <t>AY994735</t>
  </si>
  <si>
    <t>MARCELINAREYES207@GMAIL.COM</t>
  </si>
  <si>
    <t>829-686-8530</t>
  </si>
  <si>
    <t>001-1293546-5</t>
  </si>
  <si>
    <t xml:space="preserve">ELECTRICISTA </t>
  </si>
  <si>
    <t xml:space="preserve">37 AÑOS </t>
  </si>
  <si>
    <t xml:space="preserve">SAN CRISTOBAL </t>
  </si>
  <si>
    <t xml:space="preserve">VILLA LIBARACION </t>
  </si>
  <si>
    <t xml:space="preserve">FINALIDAD </t>
  </si>
  <si>
    <t xml:space="preserve">Nombre y Apellido </t>
  </si>
  <si>
    <t>Sexo</t>
  </si>
  <si>
    <t xml:space="preserve">FECHA DE NACIMIENTO </t>
  </si>
  <si>
    <t xml:space="preserve">PASAPORTE </t>
  </si>
  <si>
    <t xml:space="preserve">NADIA  AKHTAR </t>
  </si>
  <si>
    <t xml:space="preserve">PAKISTAN </t>
  </si>
  <si>
    <t xml:space="preserve">PAKISTANI </t>
  </si>
  <si>
    <t>EMPLEADO PRIVADO</t>
  </si>
  <si>
    <t>DON BOSCO</t>
  </si>
  <si>
    <t xml:space="preserve">MARIA AURORA PERA FUERTES </t>
  </si>
  <si>
    <t xml:space="preserve">CONTADORA </t>
  </si>
  <si>
    <t>CIUDAD NUEVA</t>
  </si>
  <si>
    <t>NORIS RODRIGUEZ FERNANADEZ</t>
  </si>
  <si>
    <t>CORMECIANTE</t>
  </si>
  <si>
    <t>JOSE MANUEL AVILA INFANTE</t>
  </si>
  <si>
    <t>MARINO MERCANTE</t>
  </si>
  <si>
    <t>YAMILA PINA ALONSO</t>
  </si>
  <si>
    <t>SANTO DOMINGO ORTE</t>
  </si>
  <si>
    <t>EDUARDO OTERO PEREZ</t>
  </si>
  <si>
    <t>ABOGADO</t>
  </si>
  <si>
    <t>YANYI WU</t>
  </si>
  <si>
    <t>CHINA</t>
  </si>
  <si>
    <t>SANTIAGO</t>
  </si>
  <si>
    <t>LOS JANDINES</t>
  </si>
  <si>
    <t>FUAD AL  DHAWAHRA</t>
  </si>
  <si>
    <t>SIRIA</t>
  </si>
  <si>
    <t>COMERCIANTE</t>
  </si>
  <si>
    <t>MIAODAN WU</t>
  </si>
  <si>
    <t>ALMA ROSA</t>
  </si>
  <si>
    <t xml:space="preserve">BARTOLOME JUAN SANCHEZ </t>
  </si>
  <si>
    <t>ESPAÑA</t>
  </si>
  <si>
    <t>ESPAÑOLA</t>
  </si>
  <si>
    <t>SERRALLES</t>
  </si>
  <si>
    <t>GREGORIO JUAN SANCHEZ</t>
  </si>
  <si>
    <t>CAMILA ALEJANDRA VOLCAN PLANAS</t>
  </si>
  <si>
    <t>PIANTINI</t>
  </si>
  <si>
    <t>ALEXANDRA BOSCH</t>
  </si>
  <si>
    <t>FARMACEUTA</t>
  </si>
  <si>
    <t>FRANK KOFI KOGOLEGBAH OKRONIPAH</t>
  </si>
  <si>
    <t xml:space="preserve">REPUBLICA DE GANA </t>
  </si>
  <si>
    <t>AFRICA</t>
  </si>
  <si>
    <t>PESCADOR</t>
  </si>
  <si>
    <t xml:space="preserve">LA ROMANA </t>
  </si>
  <si>
    <t>LA ROMANA</t>
  </si>
  <si>
    <t xml:space="preserve">JARDINES DEL NORTE </t>
  </si>
  <si>
    <t xml:space="preserve">TADAYUKI HAMADA  O TADAYUKI HUMADA </t>
  </si>
  <si>
    <t>JAPON</t>
  </si>
  <si>
    <t>JAPONES</t>
  </si>
  <si>
    <t>AGRICULTOR</t>
  </si>
  <si>
    <t>JARABACOA</t>
  </si>
  <si>
    <t>LA COLONIA JAPONESA</t>
  </si>
  <si>
    <t xml:space="preserve">ALEX DANIEL MIRANDO CALDERON </t>
  </si>
  <si>
    <t xml:space="preserve"> 03/04/1981</t>
  </si>
  <si>
    <t xml:space="preserve">PERUANA </t>
  </si>
  <si>
    <t>ESPAILLAT</t>
  </si>
  <si>
    <t>MOCA</t>
  </si>
  <si>
    <t xml:space="preserve">VILLA DELIA </t>
  </si>
  <si>
    <t>PASAPORTE</t>
  </si>
  <si>
    <t xml:space="preserve">MERCEDES HERLINDA ECHEVERRIA </t>
  </si>
  <si>
    <t xml:space="preserve">ECUADOR </t>
  </si>
  <si>
    <t>ECUATORIANA</t>
  </si>
  <si>
    <t xml:space="preserve">JUNG CHING LIU </t>
  </si>
  <si>
    <t xml:space="preserve">SECRETARIA </t>
  </si>
  <si>
    <t xml:space="preserve">EL MILLON </t>
  </si>
  <si>
    <t xml:space="preserve">KAREN ALESSANDRA  QUINTAS GUANIPA </t>
  </si>
  <si>
    <t xml:space="preserve">F </t>
  </si>
  <si>
    <t xml:space="preserve">LA CASTELLANA </t>
  </si>
  <si>
    <t>LUCIA CORRIPIO ALONSO</t>
  </si>
  <si>
    <t>DERECHO</t>
  </si>
  <si>
    <t>LA JULIA</t>
  </si>
  <si>
    <t>ZORAIDA ISIS ABREU ALBIAC</t>
  </si>
  <si>
    <t>OLGA ALTAMAN</t>
  </si>
  <si>
    <t>RUSA</t>
  </si>
  <si>
    <t>ALLA ALTELMAN</t>
  </si>
  <si>
    <t>MEDICO</t>
  </si>
  <si>
    <t>XUEBING LIANG FENG</t>
  </si>
  <si>
    <t>SAN JUAN</t>
  </si>
  <si>
    <t>SANTURCE</t>
  </si>
  <si>
    <t>KIM MING XIE TIAN</t>
  </si>
  <si>
    <t>TA FU CHENG</t>
  </si>
  <si>
    <t>JUBILADO</t>
  </si>
  <si>
    <t>GAZCUE</t>
  </si>
  <si>
    <t>PATRICE STEPHANE OLIVIER LEONARD COPPENS</t>
  </si>
  <si>
    <t>FRANCIA</t>
  </si>
  <si>
    <t xml:space="preserve">FRANCES </t>
  </si>
  <si>
    <t xml:space="preserve">EMPRESRIO </t>
  </si>
  <si>
    <t>OSVALDO PAYAN HERNANDEZ</t>
  </si>
  <si>
    <t>BUERNA VISTA NORTE</t>
  </si>
  <si>
    <t>TIM YOI LEON WU</t>
  </si>
  <si>
    <t xml:space="preserve">                            07/08/1665</t>
  </si>
  <si>
    <t>MIRA FLORES</t>
  </si>
  <si>
    <t>ERK JORGE HURTADOBARRETO</t>
  </si>
  <si>
    <t>SABANA PENDIDAD</t>
  </si>
  <si>
    <t>KELY BARRETO MESTER</t>
  </si>
  <si>
    <t>PROFESO</t>
  </si>
  <si>
    <t>SABANA PENDIDA</t>
  </si>
  <si>
    <t>LISBET MONICA CHANG CORDERO</t>
  </si>
  <si>
    <t>ECONOMISTA</t>
  </si>
  <si>
    <t>HIGUY</t>
  </si>
  <si>
    <t>VERON</t>
  </si>
  <si>
    <t>JOHN MICHAEL MARTI MATHEUS</t>
  </si>
  <si>
    <t>INGENIERO</t>
  </si>
  <si>
    <t>JAVER DIAÑEZ FUENTES</t>
  </si>
  <si>
    <t>GABRIELA ALMIÑAQUE AGUADO</t>
  </si>
  <si>
    <t>SAN PEDRO DE MACORI</t>
  </si>
  <si>
    <t>RES. MAINCE</t>
  </si>
  <si>
    <t>DANIA ALTAGRACIA TORRES ARDILA</t>
  </si>
  <si>
    <t>ADM.EMPRESA</t>
  </si>
  <si>
    <t>SAN CRISTOBA</t>
  </si>
  <si>
    <t>VILLA ALTAGRACIA</t>
  </si>
  <si>
    <t>LA CUCHILLA</t>
  </si>
  <si>
    <t>PASPORTE</t>
  </si>
  <si>
    <t>SAUSANA DEL CARMEN DE FATIMA BUCHELI MINUCHE</t>
  </si>
  <si>
    <t>LOS CACICAGO</t>
  </si>
  <si>
    <t>WEA WEEN YANG CHANG</t>
  </si>
  <si>
    <t>TAIWAN</t>
  </si>
  <si>
    <t>VENDEDORA</t>
  </si>
  <si>
    <t>NAIMA ELMOUDDANE</t>
  </si>
  <si>
    <t xml:space="preserve">                             20/08/192</t>
  </si>
  <si>
    <t>MARRUECOS</t>
  </si>
  <si>
    <t>MARRUQUI</t>
  </si>
  <si>
    <t>ATTOS DE ARROYO HONDO 111</t>
  </si>
  <si>
    <t>JUAN MIGUEL FACH ARTEAGA</t>
  </si>
  <si>
    <t>ZONA UNIVERSITARIA</t>
  </si>
  <si>
    <t>ROBERTO HUGO HUGO CAMEJO ARAGONES</t>
  </si>
  <si>
    <t>LOS PRADOS</t>
  </si>
  <si>
    <t>CHIN CHENG CHOU CHOU</t>
  </si>
  <si>
    <t>HSUEH WU</t>
  </si>
  <si>
    <t>DOMENICO CAMBARERI MANCUSO</t>
  </si>
  <si>
    <t>ITALIANA</t>
  </si>
  <si>
    <t xml:space="preserve">VERON </t>
  </si>
  <si>
    <t>PUNTA CANA</t>
  </si>
  <si>
    <t>ALEKSANDRINA PUCHKOVA</t>
  </si>
  <si>
    <t>BAVARO</t>
  </si>
  <si>
    <t>VANESSA ANDREA CHANTA VALDIVIESO</t>
  </si>
  <si>
    <t>ENSANCHE SEMALLES</t>
  </si>
  <si>
    <t>OMAR RICARDO VAZQUEZ CASASUS</t>
  </si>
  <si>
    <t>EMPRESARIO</t>
  </si>
  <si>
    <t>ELENAS STANISLAVOVNA LITVINENKO</t>
  </si>
  <si>
    <t>PROFESORA</t>
  </si>
  <si>
    <t>BEATRIZ KARLA RUALES RAMOS</t>
  </si>
  <si>
    <t>TURISMO</t>
  </si>
  <si>
    <t>LETICIA MARQUS RENOSTO</t>
  </si>
  <si>
    <t xml:space="preserve">BRASIL </t>
  </si>
  <si>
    <t>BRASILEÑA</t>
  </si>
  <si>
    <t>NANCY DUBUISSON</t>
  </si>
  <si>
    <t>HAITI</t>
  </si>
  <si>
    <t>ESTELISTA</t>
  </si>
  <si>
    <t>MIRAMAR</t>
  </si>
  <si>
    <t>EDUARDO GELLEN CHIQUET</t>
  </si>
  <si>
    <t>LUCIA1V</t>
  </si>
  <si>
    <t xml:space="preserve">YU-YUN LIN DE YEH </t>
  </si>
  <si>
    <t xml:space="preserve">EL CLARIBEL </t>
  </si>
  <si>
    <t xml:space="preserve">ISABEL MARIA MARTINEZ GARCIA </t>
  </si>
  <si>
    <t xml:space="preserve">CLAUDIO SPADACCINI </t>
  </si>
  <si>
    <t>VILLA FARO</t>
  </si>
  <si>
    <t>ELIANNY OTERO PINA</t>
  </si>
  <si>
    <t>HONDURAS</t>
  </si>
  <si>
    <t>JEAN MICHEL MARIE SAGNARD</t>
  </si>
  <si>
    <t xml:space="preserve">FRRANCES </t>
  </si>
  <si>
    <t>ARQUITECTO</t>
  </si>
  <si>
    <t xml:space="preserve">LOS PINOS </t>
  </si>
  <si>
    <t>LIXANIA TAMAYO GARCIA</t>
  </si>
  <si>
    <t>LOS ORQUIDIAS</t>
  </si>
  <si>
    <t>JEAN LUC THIBAULT</t>
  </si>
  <si>
    <t>PENSIONADO</t>
  </si>
  <si>
    <t xml:space="preserve">SAMANA </t>
  </si>
  <si>
    <t>LAS TERRENA</t>
  </si>
  <si>
    <t>YUET KAUNG</t>
  </si>
  <si>
    <t>LUCERNA</t>
  </si>
  <si>
    <t>CHIN HUNG LU</t>
  </si>
  <si>
    <t>SAN GERONIMO</t>
  </si>
  <si>
    <t>JUNG HSUEH YANG</t>
  </si>
  <si>
    <t xml:space="preserve">BARBARA ODALYS SALGADO  PEREZ </t>
  </si>
  <si>
    <t xml:space="preserve">CUBA </t>
  </si>
  <si>
    <t xml:space="preserve">PROESORA </t>
  </si>
  <si>
    <t xml:space="preserve">GUADALUPE DEL CARMEN  ROMERO RIO </t>
  </si>
  <si>
    <t>MEXICO</t>
  </si>
  <si>
    <t>MEXICANA</t>
  </si>
  <si>
    <t xml:space="preserve">MAESTRA </t>
  </si>
  <si>
    <t xml:space="preserve">LAS PRADERAS </t>
  </si>
  <si>
    <t>VITTORIO FERRARA INTERLANDI</t>
  </si>
  <si>
    <t>JUAHAO FENG WU</t>
  </si>
  <si>
    <t>VILLA JUANA</t>
  </si>
  <si>
    <t>ROLANDO RODRIGUEZ POLANCO</t>
  </si>
  <si>
    <t xml:space="preserve">IRIS VALERIA   ANGERMEYER DE BETANCES </t>
  </si>
  <si>
    <t>CHILE</t>
  </si>
  <si>
    <t>CHILENA</t>
  </si>
  <si>
    <t>JEAN KISTANAISE PIERRE</t>
  </si>
  <si>
    <t>LIC.</t>
  </si>
  <si>
    <t>HAINA</t>
  </si>
  <si>
    <t>DOMCHO PETROV DELCHEV POPOVA</t>
  </si>
  <si>
    <t xml:space="preserve">JULIAN RUBEN  PIEDRAHITA  GUTIERREZ </t>
  </si>
  <si>
    <t>ADMINISTRADOR</t>
  </si>
  <si>
    <t xml:space="preserve"> </t>
  </si>
  <si>
    <t xml:space="preserve">Fecha 
Solicitud </t>
  </si>
  <si>
    <t xml:space="preserve">MARIA LUISA ALGORA </t>
  </si>
  <si>
    <t>27/09/1892</t>
  </si>
  <si>
    <t>JOSE ALVAREZ GONZALEZ</t>
  </si>
  <si>
    <t>25/10/1897</t>
  </si>
  <si>
    <t>NELLY CUELLO HERRERO</t>
  </si>
  <si>
    <t>RENATO FERNANDO MIRABELLA</t>
  </si>
  <si>
    <t xml:space="preserve">ITALIA </t>
  </si>
  <si>
    <t>MANUEL ANTUÑA CAMINO</t>
  </si>
  <si>
    <t>12/04/1877</t>
  </si>
  <si>
    <t>JOSE ARTURO CONDE MARTINEZ</t>
  </si>
  <si>
    <t>5/01/1872</t>
  </si>
  <si>
    <t>FRANCISCO NADAL ANDREU</t>
  </si>
  <si>
    <t>HEIKO BUCHWALD</t>
  </si>
  <si>
    <t>ALEMANIA</t>
  </si>
  <si>
    <t>MANUEL RAMOS CANTIN</t>
  </si>
  <si>
    <t>04/05/1834</t>
  </si>
  <si>
    <t>PETER VICTOR ADOLPH</t>
  </si>
  <si>
    <t>MANUEL  JESUS TEZANOS GONZALEZ</t>
  </si>
  <si>
    <t>07/04/1898</t>
  </si>
  <si>
    <t>MANUEL JESUS TEZANOS GONZALEZ</t>
  </si>
  <si>
    <t>ANGELO VICINI TRABUCCO</t>
  </si>
  <si>
    <t>27/10/1880</t>
  </si>
  <si>
    <t>MIGUEL RIPOLL BERTRAN</t>
  </si>
  <si>
    <t>SEBASTIAN MERA ALONSO</t>
  </si>
  <si>
    <t xml:space="preserve">                15/05/1840</t>
  </si>
  <si>
    <t xml:space="preserve">               15/05/1840</t>
  </si>
  <si>
    <t xml:space="preserve">             15/05/1840</t>
  </si>
  <si>
    <t>MARK APPE</t>
  </si>
  <si>
    <t>BENJAMIN MALDONADO</t>
  </si>
  <si>
    <t xml:space="preserve">                10/07/1885</t>
  </si>
  <si>
    <t>INDALECIO PERAL GONZALEZ</t>
  </si>
  <si>
    <t xml:space="preserve">              29/04/1856</t>
  </si>
  <si>
    <t>ESPAÑALA</t>
  </si>
  <si>
    <t>VINCENZO CARLO MARIA FORASTIERO</t>
  </si>
  <si>
    <t xml:space="preserve">               10/05/1882</t>
  </si>
  <si>
    <t xml:space="preserve">GIUSEPPE ANTONIO RONZINO </t>
  </si>
  <si>
    <t xml:space="preserve">JAIME MALLA SALOM </t>
  </si>
  <si>
    <t>17/05/1885</t>
  </si>
  <si>
    <t xml:space="preserve">JUANA ANA VIDAL CONTESTI </t>
  </si>
  <si>
    <t xml:space="preserve">CELESTINO VALIENTE FERNANDEZ </t>
  </si>
  <si>
    <t>27/11/1894</t>
  </si>
  <si>
    <t xml:space="preserve">DOMINGO LAURO TEZANOS GONZALEZ </t>
  </si>
  <si>
    <t xml:space="preserve">ANTONIO  JOSE CUNILLERA BUXADE </t>
  </si>
  <si>
    <t>10/02/1875</t>
  </si>
  <si>
    <t xml:space="preserve">CHRIS KAPUT </t>
  </si>
  <si>
    <t xml:space="preserve">PAISES BAJO </t>
  </si>
  <si>
    <t xml:space="preserve">HOLANDES </t>
  </si>
  <si>
    <t>Fecha 
Entrega</t>
  </si>
  <si>
    <t>ANASTASIA KUZMINA</t>
  </si>
  <si>
    <t>39 AÑOS</t>
  </si>
  <si>
    <t xml:space="preserve">RENATA KASAC </t>
  </si>
  <si>
    <t xml:space="preserve">54 AÑOS </t>
  </si>
  <si>
    <t xml:space="preserve">CROACIA </t>
  </si>
  <si>
    <t>CROATA</t>
  </si>
  <si>
    <t>SANTO DOMINGO</t>
  </si>
  <si>
    <t xml:space="preserve">MIRA FLORES </t>
  </si>
  <si>
    <t xml:space="preserve">NEVA KASAC </t>
  </si>
  <si>
    <t xml:space="preserve">21 AÑOS </t>
  </si>
  <si>
    <t xml:space="preserve">ESTUDIANTE </t>
  </si>
  <si>
    <t xml:space="preserve">VJERA KASAC </t>
  </si>
  <si>
    <t xml:space="preserve">18 AÑOS </t>
  </si>
  <si>
    <t xml:space="preserve">DAVORIN  KASAC </t>
  </si>
  <si>
    <t xml:space="preserve">55 AÑOS </t>
  </si>
  <si>
    <t xml:space="preserve">INGENIERO </t>
  </si>
  <si>
    <t>Razón de solicitud</t>
  </si>
  <si>
    <t>8. Certificados de Renuncia a Nacionalidad</t>
  </si>
  <si>
    <t>Fecha  naturalizado</t>
  </si>
  <si>
    <t>Razón de solicitud renuncia a nacionalidad</t>
  </si>
  <si>
    <t>ADRIAN RAFAEL MORALES GONZALEZ</t>
  </si>
  <si>
    <t>ORDINARIO</t>
  </si>
  <si>
    <t>L403246</t>
  </si>
  <si>
    <t>AIRTON ALEGRIA MORENO</t>
  </si>
  <si>
    <t>BOLIVIA</t>
  </si>
  <si>
    <t>ALEXANDER VYACHESLAVOVICH KARPETSKIY</t>
  </si>
  <si>
    <t xml:space="preserve">RUSIA </t>
  </si>
  <si>
    <t xml:space="preserve"> 51N7334699</t>
  </si>
  <si>
    <t>ALIANNYS MENDOZA AGUILAR</t>
  </si>
  <si>
    <t>K606650</t>
  </si>
  <si>
    <t>ANA MARIA GONZALEZ SIGLER</t>
  </si>
  <si>
    <t>L895955</t>
  </si>
  <si>
    <t xml:space="preserve">ANA MARIA ROJAS MARTINEZ </t>
  </si>
  <si>
    <t>PERU</t>
  </si>
  <si>
    <t>L32915550</t>
  </si>
  <si>
    <t>ANASTASIA VALENTINOVNA KUZMANIA</t>
  </si>
  <si>
    <t>51N7214498</t>
  </si>
  <si>
    <t>ANATOLII KAZYMYROVYCH LINKEVYCH</t>
  </si>
  <si>
    <t>UCRANIA</t>
  </si>
  <si>
    <t>GA436560</t>
  </si>
  <si>
    <t>ANATOLII PAVLOVYCH PLOTNIKOV</t>
  </si>
  <si>
    <t>NAT.HIJO MAYOR DE EDAD ORDINARIO</t>
  </si>
  <si>
    <t>GA881322</t>
  </si>
  <si>
    <t>ANDREA VALENTINA SANCHEZ SANCHEZ</t>
  </si>
  <si>
    <t>ANGELA DEL VALLE CAMMARANO BOLIVAR</t>
  </si>
  <si>
    <t xml:space="preserve"> PAM956478</t>
  </si>
  <si>
    <t>ANNA AMÉLIA MARQUES DE OLIVEIRA</t>
  </si>
  <si>
    <t>BRASIL</t>
  </si>
  <si>
    <t>FZ472340</t>
  </si>
  <si>
    <t>BEATRIZ MAGALYS LOPEZ NAVAS</t>
  </si>
  <si>
    <t>CARLOS EDUARDO GALVAN CAUDILLO</t>
  </si>
  <si>
    <t>G37184333</t>
  </si>
  <si>
    <t>CAROLINA GOMEZ TRUJILLO</t>
  </si>
  <si>
    <t>AQ514214</t>
  </si>
  <si>
    <t>CHELSEA LANE MILES</t>
  </si>
  <si>
    <t>ESTADOS UNIDOS</t>
  </si>
  <si>
    <t>CHIUNG YEH LIN</t>
  </si>
  <si>
    <t xml:space="preserve">CLAUDIA JANETH FERNANDEZ CARDENAS </t>
  </si>
  <si>
    <t>AS860192</t>
  </si>
  <si>
    <t>DAMARIS ELENA CAHUAO MORALES</t>
  </si>
  <si>
    <t>DANIEL ANDREIS VALLE</t>
  </si>
  <si>
    <t>EE.UU</t>
  </si>
  <si>
    <t>DEISY TATIANA DUARTE GUTIERREZ</t>
  </si>
  <si>
    <t>AT450103</t>
  </si>
  <si>
    <t xml:space="preserve">DIANA CAROLINA OROZCO GONZALEZ </t>
  </si>
  <si>
    <t>AW690623</t>
  </si>
  <si>
    <t>EDITH LASTRES MARRERO</t>
  </si>
  <si>
    <t xml:space="preserve"> J685377</t>
  </si>
  <si>
    <t>EDWIN CIDH MALDONADO TAPIA</t>
  </si>
  <si>
    <t>LE52613</t>
  </si>
  <si>
    <t>ELSA ADRIENNE ELISABETH CARDI</t>
  </si>
  <si>
    <t>22EK00002</t>
  </si>
  <si>
    <t xml:space="preserve">FEDERICO VASQUEZ TENORIO </t>
  </si>
  <si>
    <t>GINNA PATRICIA SARRIA MARTOS</t>
  </si>
  <si>
    <t>AP230035</t>
  </si>
  <si>
    <t>GIORGIO BUNETTO</t>
  </si>
  <si>
    <t>YB2785839</t>
  </si>
  <si>
    <t xml:space="preserve">GIOVANNI CASELLA </t>
  </si>
  <si>
    <t>GISELLE MARTINEZ TERRERO</t>
  </si>
  <si>
    <t>M759768</t>
  </si>
  <si>
    <t>HELMIN ANTONIO CHOURIO COLINA</t>
  </si>
  <si>
    <t>HESLEN DAYLIN ROA PRIETO</t>
  </si>
  <si>
    <t>HUGO ALBERTO ORIZONDO DIAZ</t>
  </si>
  <si>
    <t xml:space="preserve"> M416925</t>
  </si>
  <si>
    <t>IGNACIO MIGUEL BENITEZ PEREZ FAJARDO</t>
  </si>
  <si>
    <t>XDD565850</t>
  </si>
  <si>
    <t>ILIANA ISABEL ESTRADA NAPOLES</t>
  </si>
  <si>
    <t>M416927</t>
  </si>
  <si>
    <t>ILIBETH CATHERINE MORALES CARBONELL</t>
  </si>
  <si>
    <t>ILYA IGOREVICH KISLITSYN</t>
  </si>
  <si>
    <t>51N°7218251</t>
  </si>
  <si>
    <t>AU663953</t>
  </si>
  <si>
    <t>JOSE FRANCISCO BARRETO CABELLO</t>
  </si>
  <si>
    <t xml:space="preserve">VENEZUELA </t>
  </si>
  <si>
    <t xml:space="preserve">JUAN CARLOS ARAUJO SANDOVAL </t>
  </si>
  <si>
    <t>JULIANA KARAFA KARBUT</t>
  </si>
  <si>
    <t>JULIEN MARIE DUMON</t>
  </si>
  <si>
    <t>20DH28219</t>
  </si>
  <si>
    <t>KARLA ANDREINA HERNANDEZ SALINAS</t>
  </si>
  <si>
    <t>KATHLEEN ELIZABETH POSTEL</t>
  </si>
  <si>
    <t xml:space="preserve">KRYSTAR ALBANY LOPEZ ALVARES </t>
  </si>
  <si>
    <t>LILIANA ROSAS MARTINEZ</t>
  </si>
  <si>
    <t>N340218</t>
  </si>
  <si>
    <t>LORENZO FRANCESCO LUPPI</t>
  </si>
  <si>
    <t>YA9196062</t>
  </si>
  <si>
    <t xml:space="preserve">LUZ DARY SUAREZ BUITRAGO </t>
  </si>
  <si>
    <t>AT914488</t>
  </si>
  <si>
    <t>MAGOMED-EMIN ELIEVICH DZHABRAILOV</t>
  </si>
  <si>
    <t>MARIO ALBERTO MILAN MARTIN</t>
  </si>
  <si>
    <t>J550972</t>
  </si>
  <si>
    <t>MARIO ENRIQUE MEDINA GUTIERREZ</t>
  </si>
  <si>
    <t>MICHELLE FRET ARCE</t>
  </si>
  <si>
    <t>MILITZA IORDANOVA IANKOVA</t>
  </si>
  <si>
    <t>BULGARIA</t>
  </si>
  <si>
    <t>MIRYAN GONZALEZ CARVAJAL</t>
  </si>
  <si>
    <t xml:space="preserve"> AP539605</t>
  </si>
  <si>
    <t>MJRKO RENNOLA</t>
  </si>
  <si>
    <t>YB5827828</t>
  </si>
  <si>
    <t xml:space="preserve">NATALIIA SERGUIYIVNA NAUMOVA </t>
  </si>
  <si>
    <t>FE154858</t>
  </si>
  <si>
    <t>NIRVA BRUNY</t>
  </si>
  <si>
    <t>WA5319037</t>
  </si>
  <si>
    <t>NOELIA VILLAROEL ARREDONDO</t>
  </si>
  <si>
    <t xml:space="preserve">ODETTE SUSANA ARMAZA VALDA </t>
  </si>
  <si>
    <t>ORLANDO AGUSTIN BALLMAJO MACHIRAN</t>
  </si>
  <si>
    <t>K752957</t>
  </si>
  <si>
    <t xml:space="preserve">OSCAR MANUEL VENAGAS MENDOZA </t>
  </si>
  <si>
    <t xml:space="preserve"> AS860210</t>
  </si>
  <si>
    <t>PAVLO ANATOLIYOVYCH PLOTNIKOV</t>
  </si>
  <si>
    <t>ES198920</t>
  </si>
  <si>
    <t>RAUL BAZ SUAREZ</t>
  </si>
  <si>
    <t>G32804488</t>
  </si>
  <si>
    <t>RENATA DUMANCIC</t>
  </si>
  <si>
    <t>CROACIA</t>
  </si>
  <si>
    <t>RICHARD CHESTER PEAK</t>
  </si>
  <si>
    <t>A04008297</t>
  </si>
  <si>
    <t>RONALD RANCE HIDALGO CHIRINOS</t>
  </si>
  <si>
    <t>ROSA VICTORIA SANCHEZ CALDERA</t>
  </si>
  <si>
    <t>ROSALIA MARIN</t>
  </si>
  <si>
    <t>ROSANGEL YAMILETH FLORES NUÑEZ</t>
  </si>
  <si>
    <t>SIMON RODRIGUEZ PORRAS</t>
  </si>
  <si>
    <t>VICTOR NOEL BASTET</t>
  </si>
  <si>
    <t>22AK07408</t>
  </si>
  <si>
    <t>WILFREDO ADORNO AYALA</t>
  </si>
  <si>
    <t>PUERTO RICO</t>
  </si>
  <si>
    <t xml:space="preserve">YAMIL OROZCO </t>
  </si>
  <si>
    <t>AT857942</t>
  </si>
  <si>
    <t>YEISKA VANESSA ERAZO FRIAS VENEZ</t>
  </si>
  <si>
    <t>YEN LING TAN</t>
  </si>
  <si>
    <t>SINGAPUR</t>
  </si>
  <si>
    <t>K1599112H</t>
  </si>
  <si>
    <t>YOANKI JESUS NIEVES RODRIGUEZ</t>
  </si>
  <si>
    <t>K373045</t>
  </si>
  <si>
    <t xml:space="preserve">YOANN PIERRE WILFRID CHARLIER </t>
  </si>
  <si>
    <t>17AR38154</t>
  </si>
  <si>
    <t>YOLANDA GLORIA BETRIAN</t>
  </si>
  <si>
    <t>PAK271599</t>
  </si>
  <si>
    <t>YOLANDA PEÑA CONTRERAS</t>
  </si>
  <si>
    <t>YULIA GENNADIEVNA MAKLAKOVA</t>
  </si>
  <si>
    <t>51N°7218253</t>
  </si>
  <si>
    <t>ALICE RUZZENENTI FERRI</t>
  </si>
  <si>
    <t xml:space="preserve">NAT. HIJA MENOR DE EDAD </t>
  </si>
  <si>
    <t>YB8668550</t>
  </si>
  <si>
    <t>MATTEO RUZZENENTI FERRI</t>
  </si>
  <si>
    <t xml:space="preserve">NAT. HIJO MENOR DE EDAD </t>
  </si>
  <si>
    <t>YB8668549</t>
  </si>
  <si>
    <t>BOHDAN PAVLOVYCH PLOTNIKOV</t>
  </si>
  <si>
    <t>RUSIA</t>
  </si>
  <si>
    <t xml:space="preserve">NAT. ORDINARIO MENOR DE EDAD </t>
  </si>
  <si>
    <t>FY251769</t>
  </si>
  <si>
    <t>BOLIVARIANA</t>
  </si>
  <si>
    <t>PERUANA</t>
  </si>
  <si>
    <t>UCRANIANA</t>
  </si>
  <si>
    <t>VENEZOLANA</t>
  </si>
  <si>
    <t>ESTADO UNIDENSE</t>
  </si>
  <si>
    <t>TAIWANES</t>
  </si>
  <si>
    <t>FRANCESA</t>
  </si>
  <si>
    <t>PERUANO</t>
  </si>
  <si>
    <t>BULGARO</t>
  </si>
  <si>
    <t>HAITIANA</t>
  </si>
  <si>
    <t>PUERTORIQUEÑO</t>
  </si>
  <si>
    <t>SINGAPURENSE</t>
  </si>
  <si>
    <t>58-24</t>
  </si>
  <si>
    <t>136-24</t>
  </si>
  <si>
    <t>MANUEL HERNANDEZ JEREZ</t>
  </si>
  <si>
    <t>PRIVILEGIADO</t>
  </si>
  <si>
    <t>JORGE ROLANDO BAUGER CUEVAS</t>
  </si>
  <si>
    <t>AAC129395</t>
  </si>
  <si>
    <t>GISELLEMARTINEZTERRERO@YAHOO.ES</t>
  </si>
  <si>
    <t>829-754-4445/809-687-0504</t>
  </si>
  <si>
    <t>SOLTERA</t>
  </si>
  <si>
    <t>BAILARINA</t>
  </si>
  <si>
    <t>DISTRITO NACIONAL</t>
  </si>
  <si>
    <t>LOS CACICAZGO</t>
  </si>
  <si>
    <t>22 AÑOS</t>
  </si>
  <si>
    <t>BOGUEV72@HOTMAIL.COM</t>
  </si>
  <si>
    <t>809-815-9990/809-687-0504</t>
  </si>
  <si>
    <t>23 AÑOS</t>
  </si>
  <si>
    <t>VIOLINISTA</t>
  </si>
  <si>
    <t>YOANKI@GMAIL.COM</t>
  </si>
  <si>
    <t>809-754-4600/809-221-6500</t>
  </si>
  <si>
    <t>JULIETA MORALES</t>
  </si>
  <si>
    <t>COMUNICADOR SOCIAL</t>
  </si>
  <si>
    <t>YOLANDABETRIAN@GMAIL.COM</t>
  </si>
  <si>
    <t>809-729-2304</t>
  </si>
  <si>
    <t>ABOGADA PROCURADORA</t>
  </si>
  <si>
    <t>EVARISTO MORALES</t>
  </si>
  <si>
    <t>HORIZONDO@GMAIL.COM</t>
  </si>
  <si>
    <t>809-697-0435</t>
  </si>
  <si>
    <t>ING. QUIMICO</t>
  </si>
  <si>
    <t>krystarlopez@gmail.com</t>
  </si>
  <si>
    <t>829-535-7867/829-945-9665/809-688-2717</t>
  </si>
  <si>
    <t>HISTOTECNOLOGA</t>
  </si>
  <si>
    <t>SANTO DOMINGO ESTE</t>
  </si>
  <si>
    <t>CIUDAD JUAN BOSCH</t>
  </si>
  <si>
    <t>VERA7048@GMAIL.COM</t>
  </si>
  <si>
    <t>809-792-4786/829-322-8196/809-960-0980</t>
  </si>
  <si>
    <t>MERCADEO</t>
  </si>
  <si>
    <t>SANTO DOMINGO NORTE</t>
  </si>
  <si>
    <t>VILLA MELLA</t>
  </si>
  <si>
    <t>ELSA.YOANN.CHARLIER@GMAIL.COM</t>
  </si>
  <si>
    <t>809-886-3739/809-968-4034</t>
  </si>
  <si>
    <t>GERENTE</t>
  </si>
  <si>
    <t>SAMANA</t>
  </si>
  <si>
    <t>LAS TERRENAS</t>
  </si>
  <si>
    <t>DEL_ROSARIOISABELA@HOTMAIL.COM</t>
  </si>
  <si>
    <t>829-638-4860/809-763-2476</t>
  </si>
  <si>
    <t>EMPRESARIA</t>
  </si>
  <si>
    <t>2AÑOS</t>
  </si>
  <si>
    <t>LOS RESTAURADORES</t>
  </si>
  <si>
    <t>BALLMACH13@GMAIL.COM</t>
  </si>
  <si>
    <t>809-379-2123/829-341-1974</t>
  </si>
  <si>
    <t>GERENTE ADMINISTRATIVO</t>
  </si>
  <si>
    <t>ALTOS DE ARROYO HONDO</t>
  </si>
  <si>
    <t>BASTETVICTOR@GMAIL.COM</t>
  </si>
  <si>
    <t>829-558-7292/809-686-8920</t>
  </si>
  <si>
    <t>SUPERVISOR DE OBRA</t>
  </si>
  <si>
    <t>19 AÑOS</t>
  </si>
  <si>
    <t>ILIANAESTRADA.14@GMAIL.COM</t>
  </si>
  <si>
    <t>809-393-5057</t>
  </si>
  <si>
    <t>MAESTRA ENSEÑANZA ESPECIAL</t>
  </si>
  <si>
    <t>SANTIAGO DE LOS CABALLEROS</t>
  </si>
  <si>
    <t>MONTE ADENTRO</t>
  </si>
  <si>
    <t>LUZSUAREZB@GMAIL.COM</t>
  </si>
  <si>
    <t>809-636-4077 / 809-966-4651</t>
  </si>
  <si>
    <t>ADMINISTRADORA DE EMPRESA</t>
  </si>
  <si>
    <t>21 AÑOS</t>
  </si>
  <si>
    <t>R_HV@HOTMAIL.COM</t>
  </si>
  <si>
    <t>809-692-8700/849-356-7543</t>
  </si>
  <si>
    <t>13 AÑOS</t>
  </si>
  <si>
    <t>MIRADOR NORTE</t>
  </si>
  <si>
    <t>EMETRES64@GMAIL.COM</t>
  </si>
  <si>
    <t>809-475-6264/849-357-8288</t>
  </si>
  <si>
    <t>GERENTE LOGISTICO</t>
  </si>
  <si>
    <t>6 AÑOS</t>
  </si>
  <si>
    <t>NBHEMP.UA@GMAIL.COM</t>
  </si>
  <si>
    <t>829-941-4859</t>
  </si>
  <si>
    <t>JURISTA</t>
  </si>
  <si>
    <t>PUERTO PLATA</t>
  </si>
  <si>
    <t>SOSUA</t>
  </si>
  <si>
    <t>EL BATEY</t>
  </si>
  <si>
    <t>9 AÑOS</t>
  </si>
  <si>
    <t>849-268-5727</t>
  </si>
  <si>
    <t>YOLANDAPEÑA@GMAIL.COM</t>
  </si>
  <si>
    <t>809-219-0153/809-569-7729</t>
  </si>
  <si>
    <t>COLINA DEL ARROYO 2</t>
  </si>
  <si>
    <t>3. Cantidad de Certificaciones de naturalizacion</t>
  </si>
  <si>
    <t>4. Cantidad de Certificaciones de no nacionalidad</t>
  </si>
  <si>
    <t>5. Cantidad de Certificaciones de status</t>
  </si>
  <si>
    <t>ibvtoria@drlawterscom</t>
  </si>
  <si>
    <t>809-255-0980/849-860-7657</t>
  </si>
  <si>
    <t>soltero</t>
  </si>
  <si>
    <t>soltera</t>
  </si>
  <si>
    <t>estudiante</t>
  </si>
  <si>
    <t>1 AÑO</t>
  </si>
  <si>
    <t>ALTAGRACIA</t>
  </si>
  <si>
    <t>PUNTACANA</t>
  </si>
  <si>
    <t>CIUDAD DE LAS PALMAS</t>
  </si>
  <si>
    <t>DOCTORADRAROSANCHEZ@HOTMAIL.COM</t>
  </si>
  <si>
    <t>809-830-0894</t>
  </si>
  <si>
    <t>DOCTORA</t>
  </si>
  <si>
    <t>20 AÑOS</t>
  </si>
  <si>
    <t>JBAVGER661@HOTMAIL.COM</t>
  </si>
  <si>
    <t>809-299-9673</t>
  </si>
  <si>
    <t>PARAISO</t>
  </si>
  <si>
    <t>PRODUCTOR TV</t>
  </si>
  <si>
    <t>ADRIAN.EDITOR@GMAIL.COM</t>
  </si>
  <si>
    <t>829-895-0893/829-861-8448</t>
  </si>
  <si>
    <t>PERIODISTA</t>
  </si>
  <si>
    <t>17 AÑOS</t>
  </si>
  <si>
    <t>LUNAPARCHE@GMAIL.COM</t>
  </si>
  <si>
    <t>829-895-0893/829-927-3127</t>
  </si>
  <si>
    <t>14 AÑOS</t>
  </si>
  <si>
    <t>DIAZJIMENEZ.MADELAINE@GMAIL.COM</t>
  </si>
  <si>
    <t>809-535-5028</t>
  </si>
  <si>
    <t>CHOFER CAMION</t>
  </si>
  <si>
    <t>3 AÑOS</t>
  </si>
  <si>
    <t>JFBARRETO@HOTMAIL.COM</t>
  </si>
  <si>
    <t>809-378-7801/809-452-2967</t>
  </si>
  <si>
    <t>MEDICO OTORRINO</t>
  </si>
  <si>
    <t>JULIENMARIEDUMON@HOTMAIL.COM</t>
  </si>
  <si>
    <t>809-426-7673</t>
  </si>
  <si>
    <t>829-262-8526/809-737-8060</t>
  </si>
  <si>
    <t>MJQO.RENNOLA@GMAIL.COM</t>
  </si>
  <si>
    <t>809-315-0969</t>
  </si>
  <si>
    <t>EMPLEADO ONU</t>
  </si>
  <si>
    <t>8 AÑOS</t>
  </si>
  <si>
    <t>OROZCO248@GMAIL.COM</t>
  </si>
  <si>
    <t>809-561-6957/809-706-1007</t>
  </si>
  <si>
    <t>DIRECTOR Y PRODUCTOR DE CINE Y TV</t>
  </si>
  <si>
    <t>LOS RIOS</t>
  </si>
  <si>
    <t>16 AÑOS</t>
  </si>
  <si>
    <t>MIRYAM688@GMAIL.COM</t>
  </si>
  <si>
    <t>809-561-6957/809-660-8373</t>
  </si>
  <si>
    <t>EMPLEADA PRIVADA</t>
  </si>
  <si>
    <t>PASANTE MEDICO</t>
  </si>
  <si>
    <t>JOSEDAVIDOROZCO@GMAIL.COM</t>
  </si>
  <si>
    <t>809-561-6957/829-449-0297</t>
  </si>
  <si>
    <t>DIANAOGONZALEZ@GMAIL.COM</t>
  </si>
  <si>
    <t>809-561-6957</t>
  </si>
  <si>
    <t>LORENZO911SDÿGMAIL.COM</t>
  </si>
  <si>
    <t>809-523-3333/809-304-7717</t>
  </si>
  <si>
    <t>CASA DE CAMPO</t>
  </si>
  <si>
    <t>FEDERICO.VASQUEZ@ISM.GLOBAL</t>
  </si>
  <si>
    <t>809-284-7186</t>
  </si>
  <si>
    <t>MIRADOR SUR</t>
  </si>
  <si>
    <t>REPOSTEL@GMAIL.COM</t>
  </si>
  <si>
    <t>809-356-3062</t>
  </si>
  <si>
    <t>CONTADOR PUBLICO</t>
  </si>
  <si>
    <t>CHELSEA.MILES@YAHOO.COM</t>
  </si>
  <si>
    <t>EL MILLON</t>
  </si>
  <si>
    <t>COMERCIANTE REPOSTERA</t>
  </si>
  <si>
    <t>MEDINAM2410@HOTMAIL.COM</t>
  </si>
  <si>
    <t>809-378-8400</t>
  </si>
  <si>
    <t>809-401-9686</t>
  </si>
  <si>
    <t>MFRETARCE@GMAIL.COM</t>
  </si>
  <si>
    <t>LILIANAROS73@GMAIL.COM</t>
  </si>
  <si>
    <t>809-687-0100</t>
  </si>
  <si>
    <t>LIC. EDUCACION QUIMICA</t>
  </si>
  <si>
    <t>KARLAAS@GMAIL.COM</t>
  </si>
  <si>
    <t>809-984-6630</t>
  </si>
  <si>
    <t>SANTO DOMINGO OESTE</t>
  </si>
  <si>
    <t>ALAMEDA</t>
  </si>
  <si>
    <t>ASISTENTE QUIRURGICA</t>
  </si>
  <si>
    <t>GIDSA2884@HOTMAIL.COM</t>
  </si>
  <si>
    <t>809-295-3322</t>
  </si>
  <si>
    <t>LOS ALTOS</t>
  </si>
  <si>
    <t>HROA10@ICLOUD.COM</t>
  </si>
  <si>
    <t>829-756-1101</t>
  </si>
  <si>
    <t>ENSANCHE SERRALES</t>
  </si>
  <si>
    <t>SANTI DOMINGO</t>
  </si>
  <si>
    <t>4 AÑOS</t>
  </si>
  <si>
    <t>RONALDHIDALGO890@GMAIL.COM</t>
  </si>
  <si>
    <t>809-455-5355</t>
  </si>
  <si>
    <t>HIGUEY</t>
  </si>
  <si>
    <t>LOS RIOS DE ANAMUYA</t>
  </si>
  <si>
    <t>GIORGIOBUNETTO@GMAIL.COM</t>
  </si>
  <si>
    <t>809-240-5555</t>
  </si>
  <si>
    <t>TERRENAS</t>
  </si>
  <si>
    <t>11 AÑOS</t>
  </si>
  <si>
    <t>ILIBETH07@HOTMAIL.COM</t>
  </si>
  <si>
    <t>829-684-7998</t>
  </si>
  <si>
    <t>LAS ACACIAS</t>
  </si>
  <si>
    <t>TECNICO DE PRODUCTOS</t>
  </si>
  <si>
    <t>ANCHOURO@GMAIL.COM</t>
  </si>
  <si>
    <t>809-922-9713</t>
  </si>
  <si>
    <t>PROPIETARIO DE NEGOCIO</t>
  </si>
  <si>
    <t>BRUNY.NIRVA@YAHOO.COM</t>
  </si>
  <si>
    <t>809-599-7891</t>
  </si>
  <si>
    <t>AGENTE DE RESERVA</t>
  </si>
  <si>
    <t>LOS FRAILES II</t>
  </si>
  <si>
    <t>COLOMBIA_DENT@HOTMAIL.COM</t>
  </si>
  <si>
    <t>809-554-5628</t>
  </si>
  <si>
    <t>CASAD</t>
  </si>
  <si>
    <t>TECNICO DENTAL</t>
  </si>
  <si>
    <t>DOÑA ROSA</t>
  </si>
  <si>
    <t>PARCHISELAOS@HOTMAIL.COM</t>
  </si>
  <si>
    <t>CIDHMALDONADO@GMAIL.COM</t>
  </si>
  <si>
    <t>809-420-8803</t>
  </si>
  <si>
    <t>DIRECTORA DE DESARROLLO</t>
  </si>
  <si>
    <t>809-334-1802/809-854-5423</t>
  </si>
  <si>
    <t>TRADUCTOR</t>
  </si>
  <si>
    <t>809-516-5690/829-684-9955</t>
  </si>
  <si>
    <t>TRABAJO INDEPENDIENTE</t>
  </si>
  <si>
    <t>DUARTE</t>
  </si>
  <si>
    <t>GUAYUBIN</t>
  </si>
  <si>
    <t>EMISHKA21@ICLOUD.COM</t>
  </si>
  <si>
    <t>809-660-8795/809-349-0046</t>
  </si>
  <si>
    <t>EJECUTIVO DE VENTAS</t>
  </si>
  <si>
    <t>BMIN1415@GMAIL.COM</t>
  </si>
  <si>
    <t>829-351-3653</t>
  </si>
  <si>
    <t>4 años</t>
  </si>
  <si>
    <t>DAJABON</t>
  </si>
  <si>
    <t>PLAZA MELLER</t>
  </si>
  <si>
    <t>829-385-3850/849-860-7657</t>
  </si>
  <si>
    <t>MARIA TRINIDAD SANCHEZ</t>
  </si>
  <si>
    <t>RIO SAN JUAN</t>
  </si>
  <si>
    <t>ALTOS DEL RIO</t>
  </si>
  <si>
    <t>TONOELIAVI@YAHOO.COM</t>
  </si>
  <si>
    <t>809-903-0025</t>
  </si>
  <si>
    <t>EL DORADO</t>
  </si>
  <si>
    <t>TERAPEUTA OCUPACIONAL</t>
  </si>
  <si>
    <t>ANASTASIAV.KUZMINA@GMAIL.COM</t>
  </si>
  <si>
    <t>809-696-9830</t>
  </si>
  <si>
    <t>ASISTENTE ADMINISTRATIVA</t>
  </si>
  <si>
    <t>JAARQUJ72@HOTMAIL.COM</t>
  </si>
  <si>
    <t>829-449-2301</t>
  </si>
  <si>
    <t>SUPERVISOR DE PERSONAL</t>
  </si>
  <si>
    <t>KARAFA555@GMAIL.COM</t>
  </si>
  <si>
    <t>829-716-4157</t>
  </si>
  <si>
    <t>LA MULATA</t>
  </si>
  <si>
    <t>IBENITEZRD@GMAIL.COM</t>
  </si>
  <si>
    <t>809-726-2823</t>
  </si>
  <si>
    <t>CAYENA GOLF BAVARO</t>
  </si>
  <si>
    <t>CH</t>
  </si>
  <si>
    <t>CHIUNGYEH@GMAIL.COM</t>
  </si>
  <si>
    <t>829-835-7080</t>
  </si>
  <si>
    <t>SAN CRISTOBAL</t>
  </si>
  <si>
    <t>BOLIVAR0809@HOTMAIL.COM</t>
  </si>
  <si>
    <t>URB. REAL</t>
  </si>
  <si>
    <t>809-794-2340</t>
  </si>
  <si>
    <t>COMERCIANTES</t>
  </si>
  <si>
    <t>ARMAZAODHE@GMAIL.COM</t>
  </si>
  <si>
    <t>809-732-8937</t>
  </si>
  <si>
    <t>PSICOLOGA EDUCATIVA</t>
  </si>
  <si>
    <t>D.TATIANAD@GMAIL.COM</t>
  </si>
  <si>
    <t>ENSANCHE QUISQUEYA</t>
  </si>
  <si>
    <t>ASISTENTE MEDICO</t>
  </si>
  <si>
    <t>829-988-9146</t>
  </si>
  <si>
    <t>MENDOZAAGUILERAALIANNYS@GMAIL.COM</t>
  </si>
  <si>
    <t>809-466-8839</t>
  </si>
  <si>
    <t>VILLA FRANCISCA</t>
  </si>
  <si>
    <t>AIRTONALEGRIAM@GMAIL.COM</t>
  </si>
  <si>
    <t>829-932-7500</t>
  </si>
  <si>
    <t>ENSANCHE OZAMA</t>
  </si>
  <si>
    <t>ANDVLESANCHEZ@GMAIL.COM</t>
  </si>
  <si>
    <t>809-750-2034</t>
  </si>
  <si>
    <t>FLORSOFIA.G@GMIAIL.COM</t>
  </si>
  <si>
    <t>MONTECRISTI</t>
  </si>
  <si>
    <t>LOS ANGELES</t>
  </si>
  <si>
    <t>PROFESOR</t>
  </si>
  <si>
    <t>CARLOSGALVAN50@GMAIL.COM</t>
  </si>
  <si>
    <t>809-422-2466</t>
  </si>
  <si>
    <t>ASISTENTE ORTODONCISTA</t>
  </si>
  <si>
    <t>BYANNINMANUTRI@GMAIL.COM</t>
  </si>
  <si>
    <t>849-259-1407</t>
  </si>
  <si>
    <t>VERON PUNTA CANA</t>
  </si>
  <si>
    <t>VILLAS DEL MAR</t>
  </si>
  <si>
    <t>REPRESENTANTE DE VENTAS</t>
  </si>
  <si>
    <t>LICCAROLINAGOMEZ19@GMAIL.COM</t>
  </si>
  <si>
    <t>829-854-7241</t>
  </si>
  <si>
    <t>LOS TRINITARIOS II</t>
  </si>
  <si>
    <t>SACERDOTE</t>
  </si>
  <si>
    <t>FMULTISERVICIOSSRL@GMAIL.COM</t>
  </si>
  <si>
    <t>849-243-3223</t>
  </si>
  <si>
    <t>BAYONA</t>
  </si>
  <si>
    <t>ACCIONISTA</t>
  </si>
  <si>
    <t>RAULBAEZ@HOTMAIL.COM</t>
  </si>
  <si>
    <t>809-683-1817</t>
  </si>
  <si>
    <t>EVARITO MORALES</t>
  </si>
  <si>
    <t>ANAN.ROJAS@PUCP.PE</t>
  </si>
  <si>
    <t>829-982-1256</t>
  </si>
  <si>
    <t>ARROYO HONDO VIEJO</t>
  </si>
  <si>
    <t>849-247-0132</t>
  </si>
  <si>
    <t>EMPLEADO INDEPENDIENTE</t>
  </si>
  <si>
    <t>829-343-3034</t>
  </si>
  <si>
    <t>RENTISTA</t>
  </si>
  <si>
    <t>K681177@GMAIL.COM</t>
  </si>
  <si>
    <t>849-937-0073</t>
  </si>
  <si>
    <t>POSTESUELA ABAJO</t>
  </si>
  <si>
    <t>RUTENNIS.COM@GMAIL.COM</t>
  </si>
  <si>
    <t>829-886-7345</t>
  </si>
  <si>
    <t>SOSUA OCEAN VILLAGE</t>
  </si>
  <si>
    <t>JMAKLAKOVA@GMAIL.COM</t>
  </si>
  <si>
    <t>829-804-8082</t>
  </si>
  <si>
    <t>EDITHLASTRES@GMAIL.COM</t>
  </si>
  <si>
    <t>809-475-6264</t>
  </si>
  <si>
    <t>EMPRESA PROPIA</t>
  </si>
  <si>
    <t>CARLOTA PESSARRODONA PELLICER</t>
  </si>
  <si>
    <t>PAM956478</t>
  </si>
  <si>
    <t>CARLOTAPESSARRODONAPELLICER@GMAIL.COM</t>
  </si>
  <si>
    <t>829-423-4298</t>
  </si>
  <si>
    <t>ODONTOLOGA</t>
  </si>
  <si>
    <t>24 AÑOS</t>
  </si>
  <si>
    <t>LAS PRADERAS</t>
  </si>
  <si>
    <t>DANIEL DORAL CABERO</t>
  </si>
  <si>
    <t>XDC235172</t>
  </si>
  <si>
    <t>DDORAL@HOTMAIL.COM</t>
  </si>
  <si>
    <t>809-578-9877</t>
  </si>
  <si>
    <t>INGENIERO TECNICO INFORMATICO</t>
  </si>
  <si>
    <t>URBANIZACION EURIPIDES</t>
  </si>
  <si>
    <t>DAVID PIERRE</t>
  </si>
  <si>
    <t>PP5405230</t>
  </si>
  <si>
    <t>DAVIDPIERRE04@YAHOO.FR</t>
  </si>
  <si>
    <t>809-602-5570</t>
  </si>
  <si>
    <t>EN BRUJO 1</t>
  </si>
  <si>
    <t>ELAINE CRISTINA DA SILVA</t>
  </si>
  <si>
    <t>YE348155</t>
  </si>
  <si>
    <t>ELAINECD5.TINA@GMAIL.COM</t>
  </si>
  <si>
    <t>809-381-3193</t>
  </si>
  <si>
    <t>PEDRO BRAND</t>
  </si>
  <si>
    <t>LAS GUAYIGAS</t>
  </si>
  <si>
    <t xml:space="preserve">GIOACCHINO COPAT </t>
  </si>
  <si>
    <t>YB2287237</t>
  </si>
  <si>
    <t>GC@CUONDAMDESIGN.IT</t>
  </si>
  <si>
    <t>809-560-3504</t>
  </si>
  <si>
    <t>TECNICO</t>
  </si>
  <si>
    <t>JEAN MAXO BERNARD</t>
  </si>
  <si>
    <t>R10924654</t>
  </si>
  <si>
    <t>JBCONSTRUCTOR30@HOTMAIL.COM</t>
  </si>
  <si>
    <t>829-284-0100</t>
  </si>
  <si>
    <t>MAESTRO CONSTRUCTOR</t>
  </si>
  <si>
    <t>LA ISABELITA</t>
  </si>
  <si>
    <t>KARINA YURIEVNA GOLOSOVA</t>
  </si>
  <si>
    <t>51No6977227</t>
  </si>
  <si>
    <t>KARINASV26@GMAIL.COM</t>
  </si>
  <si>
    <t>809-455-7919</t>
  </si>
  <si>
    <t>INGENIERA NAVAL</t>
  </si>
  <si>
    <t>LUCA  BURATO</t>
  </si>
  <si>
    <t>YB4495380</t>
  </si>
  <si>
    <t>LUCAFUNEZ@HOTMAIL.COM</t>
  </si>
  <si>
    <t>809-482-2511</t>
  </si>
  <si>
    <t xml:space="preserve">MARCOS VINICIUS DE MACEDO </t>
  </si>
  <si>
    <t>YC701782</t>
  </si>
  <si>
    <t>MVINICIUSMACEDO@HOTMAIL.COM</t>
  </si>
  <si>
    <t>809-983-5996</t>
  </si>
  <si>
    <t xml:space="preserve"> M</t>
  </si>
  <si>
    <t>ENTRENADOR / PROFESOR</t>
  </si>
  <si>
    <t xml:space="preserve">NACO </t>
  </si>
  <si>
    <t>MARIA LETICIA PEREZ HERRERA</t>
  </si>
  <si>
    <t>PANAMA</t>
  </si>
  <si>
    <t>PANAMEÑA</t>
  </si>
  <si>
    <t>PA0641867</t>
  </si>
  <si>
    <t>LETICIAMESA01@HOTMAIL.COM</t>
  </si>
  <si>
    <t>809-699-9835</t>
  </si>
  <si>
    <t>DOCENTE</t>
  </si>
  <si>
    <t>26 AÑOS</t>
  </si>
  <si>
    <t>CANSINO</t>
  </si>
  <si>
    <t>MARIANO GUSTAVO EBERLE</t>
  </si>
  <si>
    <t xml:space="preserve">ARGENTINA </t>
  </si>
  <si>
    <t>AAD018222</t>
  </si>
  <si>
    <t>MARIANOEBERLE@YAHOO.COM.AR</t>
  </si>
  <si>
    <t>809-440-4083</t>
  </si>
  <si>
    <t>DIRECTOR DE COMUNICACIONES DEL CONSEJO ECONOMICO Y SOCIAL</t>
  </si>
  <si>
    <t>RESIDENCIAL EL TUNES</t>
  </si>
  <si>
    <t xml:space="preserve">MARTHA MERCEDES MORALES </t>
  </si>
  <si>
    <t>HERRERAMORALES.MM@GMAIL.COM</t>
  </si>
  <si>
    <t>809-482-7296</t>
  </si>
  <si>
    <t>29 AÑOS</t>
  </si>
  <si>
    <t>MATTHEW BENJAMIN MORALES</t>
  </si>
  <si>
    <t>M-B_MORALES@MSN.COM</t>
  </si>
  <si>
    <t>809-648-8635</t>
  </si>
  <si>
    <t>AZUA</t>
  </si>
  <si>
    <t>PADRE LAS CASAS</t>
  </si>
  <si>
    <t>VILLA INOIOS</t>
  </si>
  <si>
    <t>MAX JUNIOR ALABRE</t>
  </si>
  <si>
    <t>R10394298</t>
  </si>
  <si>
    <t>TONVILBRUN@HOTMAIL.COM</t>
  </si>
  <si>
    <t>809-692-7422</t>
  </si>
  <si>
    <t>INGENIERO DE SERVICIO</t>
  </si>
  <si>
    <t>LOS GUARICANOS</t>
  </si>
  <si>
    <t>MICHELE BARIZZA</t>
  </si>
  <si>
    <t>YB8668977</t>
  </si>
  <si>
    <t>BARIZZATLELES@GMAIL.COM</t>
  </si>
  <si>
    <t>809-920-8963</t>
  </si>
  <si>
    <t>MICHELLE LEY DAN</t>
  </si>
  <si>
    <t>PP4705526</t>
  </si>
  <si>
    <t>MICHELLEDAN8@GMAIL.COM</t>
  </si>
  <si>
    <t>809-594-8773</t>
  </si>
  <si>
    <t>MENDOZA</t>
  </si>
  <si>
    <t>NATALIE LESLEY HOWES</t>
  </si>
  <si>
    <t>GRAN BRETAÑA</t>
  </si>
  <si>
    <t>_NATALIE_HOWES@HOTMAIL.COM</t>
  </si>
  <si>
    <t>829-750-2262</t>
  </si>
  <si>
    <t>EVARISTOS MORALES</t>
  </si>
  <si>
    <t>PEDRO DIAZ PEREZ</t>
  </si>
  <si>
    <t>AAJ894980</t>
  </si>
  <si>
    <t>DIAZ001PEDRO@GMAIL.COM</t>
  </si>
  <si>
    <t>809-296-2115</t>
  </si>
  <si>
    <t>MONSEÑOR NOUEL</t>
  </si>
  <si>
    <t>BONAO</t>
  </si>
  <si>
    <t>URBANIZACION GUTIERREZ</t>
  </si>
  <si>
    <t>PETERSON JEAN LOUIS</t>
  </si>
  <si>
    <t>R11103370</t>
  </si>
  <si>
    <t>PETERSON.LOUIS@HOTMAIL.COM</t>
  </si>
  <si>
    <t>829-473-0132</t>
  </si>
  <si>
    <t>GERENTE CALL CENTER</t>
  </si>
  <si>
    <t>HERRERA</t>
  </si>
  <si>
    <t>ROBERTO ORIA MARTINEZ</t>
  </si>
  <si>
    <t>PAK409784</t>
  </si>
  <si>
    <t>ORIAMAIL@YAHOO.ES</t>
  </si>
  <si>
    <t>809-813-0341</t>
  </si>
  <si>
    <t>ROUMIANKA ATHANASSOVA</t>
  </si>
  <si>
    <t>15AC90787</t>
  </si>
  <si>
    <t>829-340-7396</t>
  </si>
  <si>
    <t>PENSIONADA</t>
  </si>
  <si>
    <t>SANDRA JOSELIN MORENO VERENZUELA</t>
  </si>
  <si>
    <t>SANDRAJMORENO1712@GMAIL.COM</t>
  </si>
  <si>
    <t>849-656-6746</t>
  </si>
  <si>
    <t>REPOSTERA</t>
  </si>
  <si>
    <t>YULY RAQUEL GARCIA ESPINOZA</t>
  </si>
  <si>
    <t>YULYG283@GMAIL.COM</t>
  </si>
  <si>
    <t>809-535-4156</t>
  </si>
  <si>
    <t>CIRUJANA GENERAL</t>
  </si>
  <si>
    <t>MIRAMAL</t>
  </si>
  <si>
    <t>NINA ANDREEVNA ZHUKOVA</t>
  </si>
  <si>
    <t>65N07877966</t>
  </si>
  <si>
    <t>ANDYZHUKOV@YANDEX.RU</t>
  </si>
  <si>
    <t>829-789-1405</t>
  </si>
  <si>
    <t xml:space="preserve">SOFIIA ANDREEVNA ZHUKOVA </t>
  </si>
  <si>
    <t>66N01949226</t>
  </si>
  <si>
    <t>ERIKA XIMENA CASTIBLANCO BORBON</t>
  </si>
  <si>
    <t>BC067469</t>
  </si>
  <si>
    <t>JEAN ARMAND LACAILLE TURGEON</t>
  </si>
  <si>
    <t>CANADA</t>
  </si>
  <si>
    <t>CANADIENSE</t>
  </si>
  <si>
    <t>AC714543</t>
  </si>
  <si>
    <t>SSOLTERO</t>
  </si>
  <si>
    <t>JESSICA YULIET PINILLOS VELEZ</t>
  </si>
  <si>
    <t>JESSVELZM@GMAIL.COM</t>
  </si>
  <si>
    <t>809-741-0236</t>
  </si>
  <si>
    <t>LUIS ERNESTO GARCIA HERNANDEZ</t>
  </si>
  <si>
    <t>BC067455</t>
  </si>
  <si>
    <t>YASEEN PEREZ GOMEZ</t>
  </si>
  <si>
    <t xml:space="preserve">PEDRO ALVAREZ PASTOR </t>
  </si>
  <si>
    <t>ALVAREZPASTORPEDRO@YAHOO.ES</t>
  </si>
  <si>
    <t>809-566-7662</t>
  </si>
  <si>
    <t>LA ESPERILLA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</si>
</sst>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4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Nyala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i/>
      <sz val="11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i/>
      <sz val="12"/>
      <color theme="1"/>
      <name val="Verdana"/>
      <family val="2"/>
    </font>
    <font>
      <b/>
      <i/>
      <sz val="12"/>
      <color theme="1"/>
      <name val="Verdana"/>
      <family val="2"/>
    </font>
    <font>
      <u/>
      <sz val="7.7"/>
      <color theme="10"/>
      <name val="Calibri"/>
      <family val="2"/>
    </font>
    <font>
      <b/>
      <sz val="14"/>
      <color theme="6" tint="-0.249977111117893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u/>
      <sz val="12"/>
      <name val="Arial"/>
      <family val="2"/>
    </font>
    <font>
      <u/>
      <sz val="12"/>
      <color theme="10"/>
      <name val="Arial"/>
      <family val="2"/>
    </font>
    <font>
      <u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9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3" fillId="0" borderId="1" xfId="1" applyBorder="1" applyAlignment="1" applyProtection="1"/>
    <xf numFmtId="14" fontId="0" fillId="0" borderId="1" xfId="0" applyNumberForma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3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1" xfId="0" applyFont="1" applyBorder="1"/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/>
    <xf numFmtId="14" fontId="16" fillId="0" borderId="1" xfId="0" applyNumberFormat="1" applyFont="1" applyBorder="1"/>
    <xf numFmtId="0" fontId="18" fillId="0" borderId="0" xfId="0" applyFont="1"/>
    <xf numFmtId="0" fontId="19" fillId="0" borderId="1" xfId="0" applyFont="1" applyBorder="1" applyAlignment="1">
      <alignment horizontal="center"/>
    </xf>
    <xf numFmtId="0" fontId="18" fillId="0" borderId="1" xfId="0" applyFont="1" applyBorder="1"/>
    <xf numFmtId="0" fontId="20" fillId="0" borderId="1" xfId="1" applyFont="1" applyBorder="1" applyAlignment="1" applyProtection="1"/>
    <xf numFmtId="0" fontId="19" fillId="0" borderId="1" xfId="0" applyFont="1" applyBorder="1"/>
    <xf numFmtId="0" fontId="19" fillId="0" borderId="0" xfId="0" applyFont="1"/>
    <xf numFmtId="14" fontId="19" fillId="0" borderId="1" xfId="0" applyNumberFormat="1" applyFont="1" applyBorder="1"/>
    <xf numFmtId="14" fontId="19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right"/>
    </xf>
    <xf numFmtId="0" fontId="5" fillId="2" borderId="2" xfId="0" applyFont="1" applyFill="1" applyBorder="1" applyAlignment="1">
      <alignment vertical="center" wrapText="1"/>
    </xf>
    <xf numFmtId="0" fontId="21" fillId="0" borderId="13" xfId="0" applyFont="1" applyBorder="1"/>
    <xf numFmtId="0" fontId="21" fillId="0" borderId="14" xfId="0" applyFont="1" applyBorder="1"/>
    <xf numFmtId="14" fontId="19" fillId="0" borderId="11" xfId="0" applyNumberFormat="1" applyFont="1" applyBorder="1" applyAlignment="1">
      <alignment horizontal="left"/>
    </xf>
    <xf numFmtId="0" fontId="0" fillId="0" borderId="13" xfId="0" applyBorder="1"/>
    <xf numFmtId="0" fontId="19" fillId="0" borderId="13" xfId="0" applyFont="1" applyBorder="1"/>
    <xf numFmtId="0" fontId="22" fillId="0" borderId="13" xfId="0" applyFont="1" applyBorder="1"/>
    <xf numFmtId="0" fontId="18" fillId="0" borderId="13" xfId="0" applyFont="1" applyBorder="1"/>
    <xf numFmtId="0" fontId="23" fillId="0" borderId="13" xfId="0" applyFont="1" applyBorder="1"/>
    <xf numFmtId="0" fontId="22" fillId="0" borderId="0" xfId="0" applyFont="1"/>
    <xf numFmtId="0" fontId="16" fillId="0" borderId="7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right"/>
    </xf>
    <xf numFmtId="14" fontId="16" fillId="0" borderId="1" xfId="0" applyNumberFormat="1" applyFont="1" applyBorder="1" applyAlignment="1">
      <alignment horizontal="right"/>
    </xf>
    <xf numFmtId="0" fontId="16" fillId="0" borderId="0" xfId="0" applyFont="1" applyAlignment="1">
      <alignment horizontal="right"/>
    </xf>
    <xf numFmtId="0" fontId="19" fillId="0" borderId="9" xfId="0" applyFont="1" applyBorder="1"/>
    <xf numFmtId="14" fontId="19" fillId="0" borderId="9" xfId="0" applyNumberFormat="1" applyFont="1" applyBorder="1" applyAlignment="1">
      <alignment horizontal="right"/>
    </xf>
    <xf numFmtId="0" fontId="19" fillId="0" borderId="10" xfId="0" applyFont="1" applyBorder="1"/>
    <xf numFmtId="14" fontId="19" fillId="0" borderId="1" xfId="0" applyNumberFormat="1" applyFont="1" applyBorder="1" applyAlignment="1">
      <alignment horizontal="right"/>
    </xf>
    <xf numFmtId="0" fontId="19" fillId="0" borderId="12" xfId="0" applyFont="1" applyBorder="1"/>
    <xf numFmtId="0" fontId="19" fillId="0" borderId="1" xfId="0" applyFont="1" applyBorder="1" applyAlignment="1">
      <alignment horizontal="right"/>
    </xf>
    <xf numFmtId="0" fontId="19" fillId="0" borderId="0" xfId="0" applyFont="1" applyAlignment="1">
      <alignment horizontal="center"/>
    </xf>
    <xf numFmtId="14" fontId="19" fillId="0" borderId="5" xfId="0" applyNumberFormat="1" applyFont="1" applyBorder="1"/>
    <xf numFmtId="0" fontId="19" fillId="0" borderId="5" xfId="0" applyFont="1" applyBorder="1"/>
    <xf numFmtId="0" fontId="19" fillId="0" borderId="5" xfId="0" applyFont="1" applyBorder="1" applyAlignment="1">
      <alignment horizontal="right"/>
    </xf>
    <xf numFmtId="0" fontId="19" fillId="0" borderId="16" xfId="0" applyFont="1" applyBorder="1"/>
    <xf numFmtId="14" fontId="19" fillId="0" borderId="8" xfId="0" applyNumberFormat="1" applyFont="1" applyBorder="1" applyAlignment="1">
      <alignment horizontal="center"/>
    </xf>
    <xf numFmtId="14" fontId="19" fillId="0" borderId="11" xfId="0" applyNumberFormat="1" applyFont="1" applyBorder="1" applyAlignment="1">
      <alignment horizontal="center"/>
    </xf>
    <xf numFmtId="14" fontId="19" fillId="0" borderId="15" xfId="0" applyNumberFormat="1" applyFont="1" applyBorder="1" applyAlignment="1">
      <alignment horizontal="center"/>
    </xf>
    <xf numFmtId="14" fontId="19" fillId="0" borderId="1" xfId="0" applyNumberFormat="1" applyFont="1" applyBorder="1" applyAlignment="1">
      <alignment horizontal="center"/>
    </xf>
    <xf numFmtId="0" fontId="24" fillId="6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25" fillId="0" borderId="1" xfId="0" applyFont="1" applyFill="1" applyBorder="1" applyAlignment="1">
      <alignment horizontal="left" wrapText="1"/>
    </xf>
    <xf numFmtId="0" fontId="24" fillId="6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4" fillId="6" borderId="1" xfId="0" applyFont="1" applyFill="1" applyBorder="1" applyAlignment="1">
      <alignment horizontal="left" vertical="center"/>
    </xf>
    <xf numFmtId="0" fontId="25" fillId="6" borderId="1" xfId="0" applyFont="1" applyFill="1" applyBorder="1"/>
    <xf numFmtId="0" fontId="25" fillId="6" borderId="1" xfId="0" applyFont="1" applyFill="1" applyBorder="1" applyAlignment="1">
      <alignment horizontal="left"/>
    </xf>
    <xf numFmtId="0" fontId="24" fillId="0" borderId="1" xfId="0" applyFont="1" applyBorder="1" applyAlignment="1">
      <alignment horizontal="center" vertical="center"/>
    </xf>
    <xf numFmtId="0" fontId="21" fillId="0" borderId="0" xfId="0" applyFont="1" applyBorder="1"/>
    <xf numFmtId="14" fontId="19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14" fontId="24" fillId="0" borderId="1" xfId="0" applyNumberFormat="1" applyFont="1" applyBorder="1"/>
    <xf numFmtId="14" fontId="24" fillId="0" borderId="1" xfId="0" applyNumberFormat="1" applyFont="1" applyBorder="1" applyAlignment="1">
      <alignment horizontal="left"/>
    </xf>
    <xf numFmtId="0" fontId="26" fillId="0" borderId="1" xfId="0" applyFont="1" applyBorder="1" applyAlignment="1">
      <alignment horizontal="center" wrapText="1"/>
    </xf>
    <xf numFmtId="0" fontId="24" fillId="0" borderId="1" xfId="0" applyFont="1" applyBorder="1"/>
    <xf numFmtId="0" fontId="24" fillId="0" borderId="1" xfId="0" applyFont="1" applyBorder="1" applyAlignment="1">
      <alignment wrapText="1"/>
    </xf>
    <xf numFmtId="0" fontId="27" fillId="0" borderId="1" xfId="1" applyFont="1" applyBorder="1" applyAlignment="1" applyProtection="1"/>
    <xf numFmtId="14" fontId="24" fillId="0" borderId="1" xfId="0" applyNumberFormat="1" applyFont="1" applyBorder="1" applyAlignment="1">
      <alignment horizontal="center"/>
    </xf>
    <xf numFmtId="0" fontId="26" fillId="0" borderId="1" xfId="0" applyFont="1" applyBorder="1"/>
    <xf numFmtId="0" fontId="24" fillId="0" borderId="1" xfId="0" applyFont="1" applyBorder="1" applyAlignment="1">
      <alignment horizontal="left"/>
    </xf>
    <xf numFmtId="0" fontId="26" fillId="0" borderId="1" xfId="0" applyFont="1" applyBorder="1" applyAlignment="1">
      <alignment horizontal="left" wrapText="1"/>
    </xf>
    <xf numFmtId="0" fontId="26" fillId="0" borderId="1" xfId="0" applyFont="1" applyBorder="1" applyAlignment="1">
      <alignment horizontal="center"/>
    </xf>
    <xf numFmtId="0" fontId="28" fillId="0" borderId="1" xfId="1" applyFont="1" applyBorder="1" applyAlignment="1" applyProtection="1"/>
    <xf numFmtId="0" fontId="28" fillId="0" borderId="1" xfId="1" applyFont="1" applyBorder="1" applyAlignment="1" applyProtection="1">
      <alignment horizontal="center"/>
    </xf>
    <xf numFmtId="0" fontId="24" fillId="0" borderId="7" xfId="0" applyFont="1" applyBorder="1"/>
    <xf numFmtId="0" fontId="24" fillId="0" borderId="1" xfId="0" applyFont="1" applyBorder="1" applyAlignment="1">
      <alignment horizontal="center" wrapText="1"/>
    </xf>
    <xf numFmtId="0" fontId="28" fillId="0" borderId="1" xfId="1" applyFont="1" applyBorder="1" applyAlignment="1" applyProtection="1">
      <alignment wrapText="1"/>
    </xf>
    <xf numFmtId="14" fontId="24" fillId="0" borderId="0" xfId="0" applyNumberFormat="1" applyFont="1"/>
    <xf numFmtId="0" fontId="28" fillId="0" borderId="0" xfId="1" applyFont="1" applyAlignment="1" applyProtection="1"/>
    <xf numFmtId="0" fontId="24" fillId="0" borderId="0" xfId="0" applyFont="1"/>
    <xf numFmtId="0" fontId="26" fillId="0" borderId="7" xfId="0" applyFont="1" applyFill="1" applyBorder="1" applyAlignment="1">
      <alignment horizontal="center" wrapText="1"/>
    </xf>
    <xf numFmtId="0" fontId="24" fillId="0" borderId="7" xfId="0" applyFont="1" applyFill="1" applyBorder="1"/>
    <xf numFmtId="0" fontId="24" fillId="0" borderId="0" xfId="0" applyFont="1" applyAlignment="1">
      <alignment horizontal="center"/>
    </xf>
    <xf numFmtId="0" fontId="24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left"/>
    </xf>
    <xf numFmtId="0" fontId="24" fillId="0" borderId="1" xfId="0" applyFont="1" applyFill="1" applyBorder="1" applyAlignment="1">
      <alignment horizontal="center"/>
    </xf>
    <xf numFmtId="14" fontId="24" fillId="0" borderId="1" xfId="0" applyNumberFormat="1" applyFont="1" applyFill="1" applyBorder="1" applyAlignment="1">
      <alignment horizontal="right"/>
    </xf>
    <xf numFmtId="14" fontId="24" fillId="0" borderId="1" xfId="0" applyNumberFormat="1" applyFont="1" applyFill="1" applyBorder="1" applyAlignment="1">
      <alignment horizontal="center"/>
    </xf>
    <xf numFmtId="0" fontId="24" fillId="0" borderId="5" xfId="0" applyFont="1" applyFill="1" applyBorder="1" applyAlignment="1">
      <alignment horizontal="left" vertical="center" wrapText="1"/>
    </xf>
    <xf numFmtId="0" fontId="24" fillId="0" borderId="1" xfId="0" applyFont="1" applyFill="1" applyBorder="1"/>
    <xf numFmtId="0" fontId="24" fillId="0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left"/>
    </xf>
    <xf numFmtId="0" fontId="29" fillId="0" borderId="1" xfId="1" applyFont="1" applyFill="1" applyBorder="1" applyAlignment="1" applyProtection="1"/>
    <xf numFmtId="14" fontId="24" fillId="0" borderId="1" xfId="0" applyNumberFormat="1" applyFont="1" applyFill="1" applyBorder="1"/>
    <xf numFmtId="0" fontId="24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horizontal="center" wrapText="1"/>
    </xf>
    <xf numFmtId="0" fontId="29" fillId="0" borderId="1" xfId="1" applyFont="1" applyFill="1" applyBorder="1" applyAlignment="1" applyProtection="1">
      <alignment horizontal="left"/>
    </xf>
    <xf numFmtId="0" fontId="29" fillId="0" borderId="1" xfId="0" applyFont="1" applyFill="1" applyBorder="1" applyAlignment="1">
      <alignment horizontal="left"/>
    </xf>
    <xf numFmtId="0" fontId="29" fillId="0" borderId="1" xfId="1" applyFont="1" applyFill="1" applyBorder="1" applyAlignment="1" applyProtection="1">
      <alignment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wrapText="1"/>
    </xf>
    <xf numFmtId="0" fontId="24" fillId="0" borderId="1" xfId="1" applyFont="1" applyFill="1" applyBorder="1" applyAlignment="1" applyProtection="1">
      <alignment horizontal="left"/>
    </xf>
    <xf numFmtId="0" fontId="11" fillId="0" borderId="0" xfId="0" applyFont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LUNAPARCHE@GMAIL.COM" TargetMode="External"/><Relationship Id="rId21" Type="http://schemas.openxmlformats.org/officeDocument/2006/relationships/hyperlink" Target="mailto:YOLANDAPE&#209;A@GMAIL.COM" TargetMode="External"/><Relationship Id="rId42" Type="http://schemas.openxmlformats.org/officeDocument/2006/relationships/hyperlink" Target="mailto:GIDSA2884@HOTMAIL.COM" TargetMode="External"/><Relationship Id="rId47" Type="http://schemas.openxmlformats.org/officeDocument/2006/relationships/hyperlink" Target="mailto:ANCHOURO@GMAIL.COM" TargetMode="External"/><Relationship Id="rId63" Type="http://schemas.openxmlformats.org/officeDocument/2006/relationships/hyperlink" Target="mailto:MENDOZAAGUILERAALIANNYS@GMAIL.COM" TargetMode="External"/><Relationship Id="rId68" Type="http://schemas.openxmlformats.org/officeDocument/2006/relationships/hyperlink" Target="mailto:BYANNINMANUTRI@GMAIL.COM" TargetMode="External"/><Relationship Id="rId16" Type="http://schemas.openxmlformats.org/officeDocument/2006/relationships/hyperlink" Target="mailto:EMETRES64@GMAIL.COM" TargetMode="External"/><Relationship Id="rId11" Type="http://schemas.openxmlformats.org/officeDocument/2006/relationships/hyperlink" Target="mailto:BALLMACH13@GMAIL.COM" TargetMode="External"/><Relationship Id="rId24" Type="http://schemas.openxmlformats.org/officeDocument/2006/relationships/hyperlink" Target="mailto:JBAVGER661@HOTMAIL.COM" TargetMode="External"/><Relationship Id="rId32" Type="http://schemas.openxmlformats.org/officeDocument/2006/relationships/hyperlink" Target="mailto:MIRYAM688@GMAIL.COM" TargetMode="External"/><Relationship Id="rId37" Type="http://schemas.openxmlformats.org/officeDocument/2006/relationships/hyperlink" Target="mailto:CHELSEA.MILES@YAHOO.COM" TargetMode="External"/><Relationship Id="rId40" Type="http://schemas.openxmlformats.org/officeDocument/2006/relationships/hyperlink" Target="mailto:LILIANAROS73@GMAIL.COM" TargetMode="External"/><Relationship Id="rId45" Type="http://schemas.openxmlformats.org/officeDocument/2006/relationships/hyperlink" Target="mailto:GIORGIOBUNETTO@GMAIL.COM" TargetMode="External"/><Relationship Id="rId53" Type="http://schemas.openxmlformats.org/officeDocument/2006/relationships/hyperlink" Target="mailto:BMIN1415@GMAIL.COM" TargetMode="External"/><Relationship Id="rId58" Type="http://schemas.openxmlformats.org/officeDocument/2006/relationships/hyperlink" Target="mailto:IBENITEZRD@GMAIL.COM" TargetMode="External"/><Relationship Id="rId66" Type="http://schemas.openxmlformats.org/officeDocument/2006/relationships/hyperlink" Target="mailto:FLORSOFIA.G@GMIAIL.COM" TargetMode="External"/><Relationship Id="rId74" Type="http://schemas.openxmlformats.org/officeDocument/2006/relationships/hyperlink" Target="mailto:RUTENNIS.COM@GMAIL.COM" TargetMode="External"/><Relationship Id="rId5" Type="http://schemas.openxmlformats.org/officeDocument/2006/relationships/hyperlink" Target="mailto:HORIZONDO@GMAIL.COM" TargetMode="External"/><Relationship Id="rId61" Type="http://schemas.openxmlformats.org/officeDocument/2006/relationships/hyperlink" Target="mailto:ARMAZAODHE@GMAIL.COM" TargetMode="External"/><Relationship Id="rId19" Type="http://schemas.openxmlformats.org/officeDocument/2006/relationships/hyperlink" Target="mailto:NBHEMP.UA@GMAIL.COM" TargetMode="External"/><Relationship Id="rId14" Type="http://schemas.openxmlformats.org/officeDocument/2006/relationships/hyperlink" Target="mailto:LUZSUAREZB@GMAIL.COM" TargetMode="External"/><Relationship Id="rId22" Type="http://schemas.openxmlformats.org/officeDocument/2006/relationships/hyperlink" Target="mailto:ibvtoria@drlawterscom" TargetMode="External"/><Relationship Id="rId27" Type="http://schemas.openxmlformats.org/officeDocument/2006/relationships/hyperlink" Target="mailto:DIAZJIMENEZ.MADELAINE@GMAIL.COM" TargetMode="External"/><Relationship Id="rId30" Type="http://schemas.openxmlformats.org/officeDocument/2006/relationships/hyperlink" Target="mailto:MJQO.RENNOLA@GMAIL.COM" TargetMode="External"/><Relationship Id="rId35" Type="http://schemas.openxmlformats.org/officeDocument/2006/relationships/hyperlink" Target="mailto:FEDERICO.VASQUEZ@ISM.GLOBAL" TargetMode="External"/><Relationship Id="rId43" Type="http://schemas.openxmlformats.org/officeDocument/2006/relationships/hyperlink" Target="mailto:HROA10@ICLOUD.COM" TargetMode="External"/><Relationship Id="rId48" Type="http://schemas.openxmlformats.org/officeDocument/2006/relationships/hyperlink" Target="mailto:BRUNY.NIRVA@YAHOO.COM" TargetMode="External"/><Relationship Id="rId56" Type="http://schemas.openxmlformats.org/officeDocument/2006/relationships/hyperlink" Target="mailto:JAARQUJ72@HOTMAIL.COM" TargetMode="External"/><Relationship Id="rId64" Type="http://schemas.openxmlformats.org/officeDocument/2006/relationships/hyperlink" Target="mailto:AIRTONALEGRIAM@GMAIL.COM" TargetMode="External"/><Relationship Id="rId69" Type="http://schemas.openxmlformats.org/officeDocument/2006/relationships/hyperlink" Target="mailto:LICCAROLINAGOMEZ19@GMAIL.COM" TargetMode="External"/><Relationship Id="rId77" Type="http://schemas.openxmlformats.org/officeDocument/2006/relationships/printerSettings" Target="../printerSettings/printerSettings2.bin"/><Relationship Id="rId8" Type="http://schemas.openxmlformats.org/officeDocument/2006/relationships/hyperlink" Target="mailto:ELSA.YOANN.CHARLIER@GMAIL.COM" TargetMode="External"/><Relationship Id="rId51" Type="http://schemas.openxmlformats.org/officeDocument/2006/relationships/hyperlink" Target="mailto:CIDHMALDONADO@GMAIL.COM" TargetMode="External"/><Relationship Id="rId72" Type="http://schemas.openxmlformats.org/officeDocument/2006/relationships/hyperlink" Target="mailto:ANAN.ROJAS@PUCP.PE" TargetMode="External"/><Relationship Id="rId3" Type="http://schemas.openxmlformats.org/officeDocument/2006/relationships/hyperlink" Target="mailto:YOANKI@GMAIL.COM" TargetMode="External"/><Relationship Id="rId12" Type="http://schemas.openxmlformats.org/officeDocument/2006/relationships/hyperlink" Target="mailto:BASTETVICTOR@GMAIL.COM" TargetMode="External"/><Relationship Id="rId17" Type="http://schemas.openxmlformats.org/officeDocument/2006/relationships/hyperlink" Target="mailto:NBHEMP.UA@GMAIL.COM" TargetMode="External"/><Relationship Id="rId25" Type="http://schemas.openxmlformats.org/officeDocument/2006/relationships/hyperlink" Target="mailto:ADRIAN.EDITOR@GMAIL.COM" TargetMode="External"/><Relationship Id="rId33" Type="http://schemas.openxmlformats.org/officeDocument/2006/relationships/hyperlink" Target="mailto:JOSEDAVIDOROZCO@GMAIL.COM" TargetMode="External"/><Relationship Id="rId38" Type="http://schemas.openxmlformats.org/officeDocument/2006/relationships/hyperlink" Target="mailto:MEDINAM2410@HOTMAIL.COM" TargetMode="External"/><Relationship Id="rId46" Type="http://schemas.openxmlformats.org/officeDocument/2006/relationships/hyperlink" Target="mailto:ILIBETH07@HOTMAIL.COM" TargetMode="External"/><Relationship Id="rId59" Type="http://schemas.openxmlformats.org/officeDocument/2006/relationships/hyperlink" Target="mailto:CHIUNGYEH@GMAIL.COM" TargetMode="External"/><Relationship Id="rId67" Type="http://schemas.openxmlformats.org/officeDocument/2006/relationships/hyperlink" Target="mailto:CARLOSGALVAN50@GMAIL.COM" TargetMode="External"/><Relationship Id="rId20" Type="http://schemas.openxmlformats.org/officeDocument/2006/relationships/hyperlink" Target="mailto:NBHEMP.UA@GMAIL.COM" TargetMode="External"/><Relationship Id="rId41" Type="http://schemas.openxmlformats.org/officeDocument/2006/relationships/hyperlink" Target="mailto:KARLAAS@GMAIL.COM" TargetMode="External"/><Relationship Id="rId54" Type="http://schemas.openxmlformats.org/officeDocument/2006/relationships/hyperlink" Target="mailto:TONOELIAVI@YAHOO.COM" TargetMode="External"/><Relationship Id="rId62" Type="http://schemas.openxmlformats.org/officeDocument/2006/relationships/hyperlink" Target="mailto:D.TATIANAD@GMAIL.COM" TargetMode="External"/><Relationship Id="rId70" Type="http://schemas.openxmlformats.org/officeDocument/2006/relationships/hyperlink" Target="mailto:FMULTISERVICIOSSRL@GMAIL.COM" TargetMode="External"/><Relationship Id="rId75" Type="http://schemas.openxmlformats.org/officeDocument/2006/relationships/hyperlink" Target="mailto:JMAKLAKOVA@GMAIL.COM" TargetMode="External"/><Relationship Id="rId1" Type="http://schemas.openxmlformats.org/officeDocument/2006/relationships/hyperlink" Target="mailto:GISELLEMARTINEZTERRERO@YAHOO.ES" TargetMode="External"/><Relationship Id="rId6" Type="http://schemas.openxmlformats.org/officeDocument/2006/relationships/hyperlink" Target="mailto:krystarlopez@gmail.com" TargetMode="External"/><Relationship Id="rId15" Type="http://schemas.openxmlformats.org/officeDocument/2006/relationships/hyperlink" Target="mailto:R_HV@HOTMAIL.COM" TargetMode="External"/><Relationship Id="rId23" Type="http://schemas.openxmlformats.org/officeDocument/2006/relationships/hyperlink" Target="mailto:DOCTORADRAROSANCHEZ@HOTMAIL.COM" TargetMode="External"/><Relationship Id="rId28" Type="http://schemas.openxmlformats.org/officeDocument/2006/relationships/hyperlink" Target="mailto:JFBARRETO@HOTMAIL.COM" TargetMode="External"/><Relationship Id="rId36" Type="http://schemas.openxmlformats.org/officeDocument/2006/relationships/hyperlink" Target="mailto:REPOSTEL@GMAIL.COM" TargetMode="External"/><Relationship Id="rId49" Type="http://schemas.openxmlformats.org/officeDocument/2006/relationships/hyperlink" Target="mailto:COLOMBIA_DENT@HOTMAIL.COM" TargetMode="External"/><Relationship Id="rId57" Type="http://schemas.openxmlformats.org/officeDocument/2006/relationships/hyperlink" Target="mailto:KARAFA555@GMAIL.COM" TargetMode="External"/><Relationship Id="rId10" Type="http://schemas.openxmlformats.org/officeDocument/2006/relationships/hyperlink" Target="mailto:DEL_ROSARIOISABELA@HOTMAIL.COM" TargetMode="External"/><Relationship Id="rId31" Type="http://schemas.openxmlformats.org/officeDocument/2006/relationships/hyperlink" Target="mailto:OROZCO248@GMAIL.COM" TargetMode="External"/><Relationship Id="rId44" Type="http://schemas.openxmlformats.org/officeDocument/2006/relationships/hyperlink" Target="mailto:RONALDHIDALGO890@GMAIL.COM" TargetMode="External"/><Relationship Id="rId52" Type="http://schemas.openxmlformats.org/officeDocument/2006/relationships/hyperlink" Target="mailto:EMISHKA21@ICLOUD.COM" TargetMode="External"/><Relationship Id="rId60" Type="http://schemas.openxmlformats.org/officeDocument/2006/relationships/hyperlink" Target="mailto:BOLIVAR0809@HOTMAIL.COM" TargetMode="External"/><Relationship Id="rId65" Type="http://schemas.openxmlformats.org/officeDocument/2006/relationships/hyperlink" Target="mailto:ANDVLESANCHEZ@GMAIL.COM" TargetMode="External"/><Relationship Id="rId73" Type="http://schemas.openxmlformats.org/officeDocument/2006/relationships/hyperlink" Target="mailto:K681177@GMAIL.COM" TargetMode="External"/><Relationship Id="rId4" Type="http://schemas.openxmlformats.org/officeDocument/2006/relationships/hyperlink" Target="mailto:YOLANDABETRIAN@GMAIL.COM" TargetMode="External"/><Relationship Id="rId9" Type="http://schemas.openxmlformats.org/officeDocument/2006/relationships/hyperlink" Target="mailto:ELSA.YOANN.CHARLIER@GMAIL.COM" TargetMode="External"/><Relationship Id="rId13" Type="http://schemas.openxmlformats.org/officeDocument/2006/relationships/hyperlink" Target="mailto:ILIANAESTRADA.14@GMAIL.COM" TargetMode="External"/><Relationship Id="rId18" Type="http://schemas.openxmlformats.org/officeDocument/2006/relationships/hyperlink" Target="mailto:NBHEMP.UA@GMAIL.COM" TargetMode="External"/><Relationship Id="rId39" Type="http://schemas.openxmlformats.org/officeDocument/2006/relationships/hyperlink" Target="mailto:MFRETARCE@GMAIL.COM" TargetMode="External"/><Relationship Id="rId34" Type="http://schemas.openxmlformats.org/officeDocument/2006/relationships/hyperlink" Target="mailto:DIANAOGONZALEZ@GMAIL.COM" TargetMode="External"/><Relationship Id="rId50" Type="http://schemas.openxmlformats.org/officeDocument/2006/relationships/hyperlink" Target="mailto:PARCHISELAOS@HOTMAIL.COM" TargetMode="External"/><Relationship Id="rId55" Type="http://schemas.openxmlformats.org/officeDocument/2006/relationships/hyperlink" Target="mailto:ANASTASIAV.KUZMINA@GMAIL.COM" TargetMode="External"/><Relationship Id="rId76" Type="http://schemas.openxmlformats.org/officeDocument/2006/relationships/hyperlink" Target="mailto:EDITHLASTRES@GMAIL.COM" TargetMode="External"/><Relationship Id="rId7" Type="http://schemas.openxmlformats.org/officeDocument/2006/relationships/hyperlink" Target="mailto:VERA7048@GMAIL.COM" TargetMode="External"/><Relationship Id="rId71" Type="http://schemas.openxmlformats.org/officeDocument/2006/relationships/hyperlink" Target="mailto:RAULBAEZ@HOTMAIL.COM" TargetMode="External"/><Relationship Id="rId2" Type="http://schemas.openxmlformats.org/officeDocument/2006/relationships/hyperlink" Target="mailto:BOGUEV72@HOTMAIL.COM" TargetMode="External"/><Relationship Id="rId29" Type="http://schemas.openxmlformats.org/officeDocument/2006/relationships/hyperlink" Target="mailto:JULIENMARIEDUMON@HOTMAIL.COM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LUNAPARCHE@GMAIL.COM" TargetMode="External"/><Relationship Id="rId21" Type="http://schemas.openxmlformats.org/officeDocument/2006/relationships/hyperlink" Target="mailto:YOLANDAPE&#209;A@GMAIL.COM" TargetMode="External"/><Relationship Id="rId42" Type="http://schemas.openxmlformats.org/officeDocument/2006/relationships/hyperlink" Target="mailto:GIDSA2884@HOTMAIL.COM" TargetMode="External"/><Relationship Id="rId47" Type="http://schemas.openxmlformats.org/officeDocument/2006/relationships/hyperlink" Target="mailto:ANCHOURO@GMAIL.COM" TargetMode="External"/><Relationship Id="rId63" Type="http://schemas.openxmlformats.org/officeDocument/2006/relationships/hyperlink" Target="mailto:MENDOZAAGUILERAALIANNYS@GMAIL.COM" TargetMode="External"/><Relationship Id="rId68" Type="http://schemas.openxmlformats.org/officeDocument/2006/relationships/hyperlink" Target="mailto:BYANNINMANUTRI@GMAIL.COM" TargetMode="External"/><Relationship Id="rId84" Type="http://schemas.openxmlformats.org/officeDocument/2006/relationships/hyperlink" Target="mailto:_NATALIE_HOWES@HOTMAIL.COM" TargetMode="External"/><Relationship Id="rId89" Type="http://schemas.openxmlformats.org/officeDocument/2006/relationships/hyperlink" Target="mailto:GC@CUONDAMDESIGN.IT" TargetMode="External"/><Relationship Id="rId16" Type="http://schemas.openxmlformats.org/officeDocument/2006/relationships/hyperlink" Target="mailto:EMETRES64@GMAIL.COM" TargetMode="External"/><Relationship Id="rId11" Type="http://schemas.openxmlformats.org/officeDocument/2006/relationships/hyperlink" Target="mailto:BALLMACH13@GMAIL.COM" TargetMode="External"/><Relationship Id="rId32" Type="http://schemas.openxmlformats.org/officeDocument/2006/relationships/hyperlink" Target="mailto:MIRYAM688@GMAIL.COM" TargetMode="External"/><Relationship Id="rId37" Type="http://schemas.openxmlformats.org/officeDocument/2006/relationships/hyperlink" Target="mailto:CHELSEA.MILES@YAHOO.COM" TargetMode="External"/><Relationship Id="rId53" Type="http://schemas.openxmlformats.org/officeDocument/2006/relationships/hyperlink" Target="mailto:BMIN1415@GMAIL.COM" TargetMode="External"/><Relationship Id="rId58" Type="http://schemas.openxmlformats.org/officeDocument/2006/relationships/hyperlink" Target="mailto:IBENITEZRD@GMAIL.COM" TargetMode="External"/><Relationship Id="rId74" Type="http://schemas.openxmlformats.org/officeDocument/2006/relationships/hyperlink" Target="mailto:RUTENNIS.COM@GMAIL.COM" TargetMode="External"/><Relationship Id="rId79" Type="http://schemas.openxmlformats.org/officeDocument/2006/relationships/hyperlink" Target="mailto:MARIANOEBERLE@YAHOO.COM.AR" TargetMode="External"/><Relationship Id="rId102" Type="http://schemas.openxmlformats.org/officeDocument/2006/relationships/hyperlink" Target="mailto:ANDYZHUKOV@YANDEX.RU" TargetMode="External"/><Relationship Id="rId5" Type="http://schemas.openxmlformats.org/officeDocument/2006/relationships/hyperlink" Target="mailto:HORIZONDO@GMAIL.COM" TargetMode="External"/><Relationship Id="rId90" Type="http://schemas.openxmlformats.org/officeDocument/2006/relationships/hyperlink" Target="mailto:HERRERAMORALES.MM@GMAIL.COM" TargetMode="External"/><Relationship Id="rId95" Type="http://schemas.openxmlformats.org/officeDocument/2006/relationships/hyperlink" Target="mailto:PETERSON.LOUIS@HOTMAIL.COM" TargetMode="External"/><Relationship Id="rId22" Type="http://schemas.openxmlformats.org/officeDocument/2006/relationships/hyperlink" Target="mailto:ibvtoria@drlawterscom" TargetMode="External"/><Relationship Id="rId27" Type="http://schemas.openxmlformats.org/officeDocument/2006/relationships/hyperlink" Target="mailto:DIAZJIMENEZ.MADELAINE@GMAIL.COM" TargetMode="External"/><Relationship Id="rId43" Type="http://schemas.openxmlformats.org/officeDocument/2006/relationships/hyperlink" Target="mailto:HROA10@ICLOUD.COM" TargetMode="External"/><Relationship Id="rId48" Type="http://schemas.openxmlformats.org/officeDocument/2006/relationships/hyperlink" Target="mailto:BRUNY.NIRVA@YAHOO.COM" TargetMode="External"/><Relationship Id="rId64" Type="http://schemas.openxmlformats.org/officeDocument/2006/relationships/hyperlink" Target="mailto:AIRTONALEGRIAM@GMAIL.COM" TargetMode="External"/><Relationship Id="rId69" Type="http://schemas.openxmlformats.org/officeDocument/2006/relationships/hyperlink" Target="mailto:LICCAROLINAGOMEZ19@GMAIL.COM" TargetMode="External"/><Relationship Id="rId80" Type="http://schemas.openxmlformats.org/officeDocument/2006/relationships/hyperlink" Target="mailto:ORIAMAIL@YAHOO.ES" TargetMode="External"/><Relationship Id="rId85" Type="http://schemas.openxmlformats.org/officeDocument/2006/relationships/hyperlink" Target="mailto:YULYG283@GMAIL.COM" TargetMode="External"/><Relationship Id="rId12" Type="http://schemas.openxmlformats.org/officeDocument/2006/relationships/hyperlink" Target="mailto:BASTETVICTOR@GMAIL.COM" TargetMode="External"/><Relationship Id="rId17" Type="http://schemas.openxmlformats.org/officeDocument/2006/relationships/hyperlink" Target="mailto:NBHEMP.UA@GMAIL.COM" TargetMode="External"/><Relationship Id="rId25" Type="http://schemas.openxmlformats.org/officeDocument/2006/relationships/hyperlink" Target="mailto:ADRIAN.EDITOR@GMAIL.COM" TargetMode="External"/><Relationship Id="rId33" Type="http://schemas.openxmlformats.org/officeDocument/2006/relationships/hyperlink" Target="mailto:JOSEDAVIDOROZCO@GMAIL.COM" TargetMode="External"/><Relationship Id="rId38" Type="http://schemas.openxmlformats.org/officeDocument/2006/relationships/hyperlink" Target="mailto:MEDINAM2410@HOTMAIL.COM" TargetMode="External"/><Relationship Id="rId46" Type="http://schemas.openxmlformats.org/officeDocument/2006/relationships/hyperlink" Target="mailto:ILIBETH07@HOTMAIL.COM" TargetMode="External"/><Relationship Id="rId59" Type="http://schemas.openxmlformats.org/officeDocument/2006/relationships/hyperlink" Target="mailto:CHIUNGYEH@GMAIL.COM" TargetMode="External"/><Relationship Id="rId67" Type="http://schemas.openxmlformats.org/officeDocument/2006/relationships/hyperlink" Target="mailto:CARLOSGALVAN50@GMAIL.COM" TargetMode="External"/><Relationship Id="rId103" Type="http://schemas.openxmlformats.org/officeDocument/2006/relationships/printerSettings" Target="../printerSettings/printerSettings3.bin"/><Relationship Id="rId20" Type="http://schemas.openxmlformats.org/officeDocument/2006/relationships/hyperlink" Target="mailto:NBHEMP.UA@GMAIL.COM" TargetMode="External"/><Relationship Id="rId41" Type="http://schemas.openxmlformats.org/officeDocument/2006/relationships/hyperlink" Target="mailto:KARLAAS@GMAIL.COM" TargetMode="External"/><Relationship Id="rId54" Type="http://schemas.openxmlformats.org/officeDocument/2006/relationships/hyperlink" Target="mailto:TONOELIAVI@YAHOO.COM" TargetMode="External"/><Relationship Id="rId62" Type="http://schemas.openxmlformats.org/officeDocument/2006/relationships/hyperlink" Target="mailto:D.TATIANAD@GMAIL.COM" TargetMode="External"/><Relationship Id="rId70" Type="http://schemas.openxmlformats.org/officeDocument/2006/relationships/hyperlink" Target="mailto:FMULTISERVICIOSSRL@GMAIL.COM" TargetMode="External"/><Relationship Id="rId75" Type="http://schemas.openxmlformats.org/officeDocument/2006/relationships/hyperlink" Target="mailto:JMAKLAKOVA@GMAIL.COM" TargetMode="External"/><Relationship Id="rId83" Type="http://schemas.openxmlformats.org/officeDocument/2006/relationships/hyperlink" Target="mailto:BARIZZATLELES@GMAIL.COM" TargetMode="External"/><Relationship Id="rId88" Type="http://schemas.openxmlformats.org/officeDocument/2006/relationships/hyperlink" Target="mailto:ELAINECD5.TINA@GMAIL.COM" TargetMode="External"/><Relationship Id="rId91" Type="http://schemas.openxmlformats.org/officeDocument/2006/relationships/hyperlink" Target="mailto:SANDRAJMORENO1712@GMAIL.COM" TargetMode="External"/><Relationship Id="rId96" Type="http://schemas.openxmlformats.org/officeDocument/2006/relationships/hyperlink" Target="mailto:MVINICIUSMACEDO@HOTMAIL.COM" TargetMode="External"/><Relationship Id="rId1" Type="http://schemas.openxmlformats.org/officeDocument/2006/relationships/hyperlink" Target="mailto:GISELLEMARTINEZTERRERO@YAHOO.ES" TargetMode="External"/><Relationship Id="rId6" Type="http://schemas.openxmlformats.org/officeDocument/2006/relationships/hyperlink" Target="mailto:krystarlopez@gmail.com" TargetMode="External"/><Relationship Id="rId15" Type="http://schemas.openxmlformats.org/officeDocument/2006/relationships/hyperlink" Target="mailto:R_HV@HOTMAIL.COM" TargetMode="External"/><Relationship Id="rId23" Type="http://schemas.openxmlformats.org/officeDocument/2006/relationships/hyperlink" Target="mailto:DOCTORADRAROSANCHEZ@HOTMAIL.COM" TargetMode="External"/><Relationship Id="rId28" Type="http://schemas.openxmlformats.org/officeDocument/2006/relationships/hyperlink" Target="mailto:JFBARRETO@HOTMAIL.COM" TargetMode="External"/><Relationship Id="rId36" Type="http://schemas.openxmlformats.org/officeDocument/2006/relationships/hyperlink" Target="mailto:REPOSTEL@GMAIL.COM" TargetMode="External"/><Relationship Id="rId49" Type="http://schemas.openxmlformats.org/officeDocument/2006/relationships/hyperlink" Target="mailto:COLOMBIA_DENT@HOTMAIL.COM" TargetMode="External"/><Relationship Id="rId57" Type="http://schemas.openxmlformats.org/officeDocument/2006/relationships/hyperlink" Target="mailto:KARAFA555@GMAIL.COM" TargetMode="External"/><Relationship Id="rId10" Type="http://schemas.openxmlformats.org/officeDocument/2006/relationships/hyperlink" Target="mailto:DEL_ROSARIOISABELA@HOTMAIL.COM" TargetMode="External"/><Relationship Id="rId31" Type="http://schemas.openxmlformats.org/officeDocument/2006/relationships/hyperlink" Target="mailto:OROZCO248@GMAIL.COM" TargetMode="External"/><Relationship Id="rId44" Type="http://schemas.openxmlformats.org/officeDocument/2006/relationships/hyperlink" Target="mailto:RONALDHIDALGO890@GMAIL.COM" TargetMode="External"/><Relationship Id="rId52" Type="http://schemas.openxmlformats.org/officeDocument/2006/relationships/hyperlink" Target="mailto:EMISHKA21@ICLOUD.COM" TargetMode="External"/><Relationship Id="rId60" Type="http://schemas.openxmlformats.org/officeDocument/2006/relationships/hyperlink" Target="mailto:BOLIVAR0809@HOTMAIL.COM" TargetMode="External"/><Relationship Id="rId65" Type="http://schemas.openxmlformats.org/officeDocument/2006/relationships/hyperlink" Target="mailto:ANDVLESANCHEZ@GMAIL.COM" TargetMode="External"/><Relationship Id="rId73" Type="http://schemas.openxmlformats.org/officeDocument/2006/relationships/hyperlink" Target="mailto:K681177@GMAIL.COM" TargetMode="External"/><Relationship Id="rId78" Type="http://schemas.openxmlformats.org/officeDocument/2006/relationships/hyperlink" Target="mailto:CARLOTAPESSARRODONAPELLICER@GMAIL.COM" TargetMode="External"/><Relationship Id="rId81" Type="http://schemas.openxmlformats.org/officeDocument/2006/relationships/hyperlink" Target="mailto:M-B_MORALES@MSN.COM" TargetMode="External"/><Relationship Id="rId86" Type="http://schemas.openxmlformats.org/officeDocument/2006/relationships/hyperlink" Target="mailto:LUCAFUNEZ@HOTMAIL.COM" TargetMode="External"/><Relationship Id="rId94" Type="http://schemas.openxmlformats.org/officeDocument/2006/relationships/hyperlink" Target="mailto:MICHELLEDAN8@GMAIL.COM" TargetMode="External"/><Relationship Id="rId99" Type="http://schemas.openxmlformats.org/officeDocument/2006/relationships/hyperlink" Target="mailto:JESSVELZM@GMAIL.COM" TargetMode="External"/><Relationship Id="rId101" Type="http://schemas.openxmlformats.org/officeDocument/2006/relationships/hyperlink" Target="mailto:ANDYZHUKOV@YANDEX.RU" TargetMode="External"/><Relationship Id="rId4" Type="http://schemas.openxmlformats.org/officeDocument/2006/relationships/hyperlink" Target="mailto:YOLANDABETRIAN@GMAIL.COM" TargetMode="External"/><Relationship Id="rId9" Type="http://schemas.openxmlformats.org/officeDocument/2006/relationships/hyperlink" Target="mailto:ELSA.YOANN.CHARLIER@GMAIL.COM" TargetMode="External"/><Relationship Id="rId13" Type="http://schemas.openxmlformats.org/officeDocument/2006/relationships/hyperlink" Target="mailto:ILIANAESTRADA.14@GMAIL.COM" TargetMode="External"/><Relationship Id="rId18" Type="http://schemas.openxmlformats.org/officeDocument/2006/relationships/hyperlink" Target="mailto:NBHEMP.UA@GMAIL.COM" TargetMode="External"/><Relationship Id="rId39" Type="http://schemas.openxmlformats.org/officeDocument/2006/relationships/hyperlink" Target="mailto:MFRETARCE@GMAIL.COM" TargetMode="External"/><Relationship Id="rId34" Type="http://schemas.openxmlformats.org/officeDocument/2006/relationships/hyperlink" Target="mailto:DIANAOGONZALEZ@GMAIL.COM" TargetMode="External"/><Relationship Id="rId50" Type="http://schemas.openxmlformats.org/officeDocument/2006/relationships/hyperlink" Target="mailto:PARCHISELAOS@HOTMAIL.COM" TargetMode="External"/><Relationship Id="rId55" Type="http://schemas.openxmlformats.org/officeDocument/2006/relationships/hyperlink" Target="mailto:ANASTASIAV.KUZMINA@GMAIL.COM" TargetMode="External"/><Relationship Id="rId76" Type="http://schemas.openxmlformats.org/officeDocument/2006/relationships/hyperlink" Target="mailto:EDITHLASTRES@GMAIL.COM" TargetMode="External"/><Relationship Id="rId97" Type="http://schemas.openxmlformats.org/officeDocument/2006/relationships/hyperlink" Target="mailto:KARINASV26@GMAIL.COM" TargetMode="External"/><Relationship Id="rId7" Type="http://schemas.openxmlformats.org/officeDocument/2006/relationships/hyperlink" Target="mailto:VERA7048@GMAIL.COM" TargetMode="External"/><Relationship Id="rId71" Type="http://schemas.openxmlformats.org/officeDocument/2006/relationships/hyperlink" Target="mailto:RAULBAEZ@HOTMAIL.COM" TargetMode="External"/><Relationship Id="rId92" Type="http://schemas.openxmlformats.org/officeDocument/2006/relationships/hyperlink" Target="mailto:DAVIDPIERRE04@YAHOO.FR" TargetMode="External"/><Relationship Id="rId2" Type="http://schemas.openxmlformats.org/officeDocument/2006/relationships/hyperlink" Target="mailto:BOGUEV72@HOTMAIL.COM" TargetMode="External"/><Relationship Id="rId29" Type="http://schemas.openxmlformats.org/officeDocument/2006/relationships/hyperlink" Target="mailto:JULIENMARIEDUMON@HOTMAIL.COM" TargetMode="External"/><Relationship Id="rId24" Type="http://schemas.openxmlformats.org/officeDocument/2006/relationships/hyperlink" Target="mailto:JBAVGER661@HOTMAIL.COM" TargetMode="External"/><Relationship Id="rId40" Type="http://schemas.openxmlformats.org/officeDocument/2006/relationships/hyperlink" Target="mailto:LILIANAROS73@GMAIL.COM" TargetMode="External"/><Relationship Id="rId45" Type="http://schemas.openxmlformats.org/officeDocument/2006/relationships/hyperlink" Target="mailto:GIORGIOBUNETTO@GMAIL.COM" TargetMode="External"/><Relationship Id="rId66" Type="http://schemas.openxmlformats.org/officeDocument/2006/relationships/hyperlink" Target="mailto:FLORSOFIA.G@GMIAIL.COM" TargetMode="External"/><Relationship Id="rId87" Type="http://schemas.openxmlformats.org/officeDocument/2006/relationships/hyperlink" Target="mailto:LETICIAMESA01@HOTMAIL.COM" TargetMode="External"/><Relationship Id="rId61" Type="http://schemas.openxmlformats.org/officeDocument/2006/relationships/hyperlink" Target="mailto:ARMAZAODHE@GMAIL.COM" TargetMode="External"/><Relationship Id="rId82" Type="http://schemas.openxmlformats.org/officeDocument/2006/relationships/hyperlink" Target="mailto:DIAZ001PEDRO@GMAIL.COM" TargetMode="External"/><Relationship Id="rId19" Type="http://schemas.openxmlformats.org/officeDocument/2006/relationships/hyperlink" Target="mailto:NBHEMP.UA@GMAIL.COM" TargetMode="External"/><Relationship Id="rId14" Type="http://schemas.openxmlformats.org/officeDocument/2006/relationships/hyperlink" Target="mailto:LUZSUAREZB@GMAIL.COM" TargetMode="External"/><Relationship Id="rId30" Type="http://schemas.openxmlformats.org/officeDocument/2006/relationships/hyperlink" Target="mailto:MJQO.RENNOLA@GMAIL.COM" TargetMode="External"/><Relationship Id="rId35" Type="http://schemas.openxmlformats.org/officeDocument/2006/relationships/hyperlink" Target="mailto:FEDERICO.VASQUEZ@ISM.GLOBAL" TargetMode="External"/><Relationship Id="rId56" Type="http://schemas.openxmlformats.org/officeDocument/2006/relationships/hyperlink" Target="mailto:JAARQUJ72@HOTMAIL.COM" TargetMode="External"/><Relationship Id="rId77" Type="http://schemas.openxmlformats.org/officeDocument/2006/relationships/hyperlink" Target="mailto:JBCONSTRUCTOR30@HOTMAIL.COM" TargetMode="External"/><Relationship Id="rId100" Type="http://schemas.openxmlformats.org/officeDocument/2006/relationships/hyperlink" Target="mailto:ALVAREZPASTORPEDRO@YAHOO.ES" TargetMode="External"/><Relationship Id="rId8" Type="http://schemas.openxmlformats.org/officeDocument/2006/relationships/hyperlink" Target="mailto:ELSA.YOANN.CHARLIER@GMAIL.COM" TargetMode="External"/><Relationship Id="rId51" Type="http://schemas.openxmlformats.org/officeDocument/2006/relationships/hyperlink" Target="mailto:CIDHMALDONADO@GMAIL.COM" TargetMode="External"/><Relationship Id="rId72" Type="http://schemas.openxmlformats.org/officeDocument/2006/relationships/hyperlink" Target="mailto:ANAN.ROJAS@PUCP.PE" TargetMode="External"/><Relationship Id="rId93" Type="http://schemas.openxmlformats.org/officeDocument/2006/relationships/hyperlink" Target="mailto:TONVILBRUN@HOTMAIL.COM" TargetMode="External"/><Relationship Id="rId98" Type="http://schemas.openxmlformats.org/officeDocument/2006/relationships/hyperlink" Target="mailto:DDORAL@HOTMAIL.COM" TargetMode="External"/><Relationship Id="rId3" Type="http://schemas.openxmlformats.org/officeDocument/2006/relationships/hyperlink" Target="mailto:YOANKI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ALBERTOGF@ICLEOD.COM" TargetMode="External"/><Relationship Id="rId13" Type="http://schemas.openxmlformats.org/officeDocument/2006/relationships/hyperlink" Target="mailto:ECRUZL@HOTMAL.COM" TargetMode="External"/><Relationship Id="rId18" Type="http://schemas.openxmlformats.org/officeDocument/2006/relationships/hyperlink" Target="mailto:Q.SAMUEL22@YAHOO.COM" TargetMode="External"/><Relationship Id="rId3" Type="http://schemas.openxmlformats.org/officeDocument/2006/relationships/hyperlink" Target="mailto:HUMBERTO86TELLEZ@GMAIL.COM" TargetMode="External"/><Relationship Id="rId21" Type="http://schemas.openxmlformats.org/officeDocument/2006/relationships/hyperlink" Target="mailto:NIURKABARBARA@GMAIL.COM" TargetMode="External"/><Relationship Id="rId7" Type="http://schemas.openxmlformats.org/officeDocument/2006/relationships/hyperlink" Target="mailto:E.ETRARREN@GMAIL.COM" TargetMode="External"/><Relationship Id="rId12" Type="http://schemas.openxmlformats.org/officeDocument/2006/relationships/hyperlink" Target="mailto:LEONLMONMARIA@GEIL.COM" TargetMode="External"/><Relationship Id="rId17" Type="http://schemas.openxmlformats.org/officeDocument/2006/relationships/hyperlink" Target="mailto:ROXYBAR1963@GMAIL.COM" TargetMode="External"/><Relationship Id="rId2" Type="http://schemas.openxmlformats.org/officeDocument/2006/relationships/hyperlink" Target="mailto:MARTHAFRANCHESCANEIRANEYRA@GMAIL.COM" TargetMode="External"/><Relationship Id="rId16" Type="http://schemas.openxmlformats.org/officeDocument/2006/relationships/hyperlink" Target="mailto:ALIPAC19@GMAIL.COM" TargetMode="External"/><Relationship Id="rId20" Type="http://schemas.openxmlformats.org/officeDocument/2006/relationships/hyperlink" Target="mailto:GSGUMEILEDICALGROUP@GAMIL.COM" TargetMode="External"/><Relationship Id="rId1" Type="http://schemas.openxmlformats.org/officeDocument/2006/relationships/hyperlink" Target="mailto:FFKMA@GMX.DE" TargetMode="External"/><Relationship Id="rId6" Type="http://schemas.openxmlformats.org/officeDocument/2006/relationships/hyperlink" Target="mailto:ANNYIRMRZ@GMAIL.COM" TargetMode="External"/><Relationship Id="rId11" Type="http://schemas.openxmlformats.org/officeDocument/2006/relationships/hyperlink" Target="mailto:PRJCMANY1969@GMAIL.COM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mailto:KATHERINV407@GMAIL.COM" TargetMode="External"/><Relationship Id="rId15" Type="http://schemas.openxmlformats.org/officeDocument/2006/relationships/hyperlink" Target="mailto:SOSUA133@GMAIL.COM" TargetMode="External"/><Relationship Id="rId23" Type="http://schemas.openxmlformats.org/officeDocument/2006/relationships/hyperlink" Target="mailto:MARCELINAREYES207@GMAIL.COM" TargetMode="External"/><Relationship Id="rId10" Type="http://schemas.openxmlformats.org/officeDocument/2006/relationships/hyperlink" Target="mailto:ASCLE@TDASISA.COM" TargetMode="External"/><Relationship Id="rId19" Type="http://schemas.openxmlformats.org/officeDocument/2006/relationships/hyperlink" Target="mailto:MICHALTPGGG@GMAIL.COM" TargetMode="External"/><Relationship Id="rId4" Type="http://schemas.openxmlformats.org/officeDocument/2006/relationships/hyperlink" Target="mailto:LUISCASANOVAP@YALOO.COM" TargetMode="External"/><Relationship Id="rId9" Type="http://schemas.openxmlformats.org/officeDocument/2006/relationships/hyperlink" Target="mailto:ERNESTOPEREZ293@GMAIL.COM" TargetMode="External"/><Relationship Id="rId14" Type="http://schemas.openxmlformats.org/officeDocument/2006/relationships/hyperlink" Target="mailto:ROSAQUIROZ@GMAIL.COM" TargetMode="External"/><Relationship Id="rId22" Type="http://schemas.openxmlformats.org/officeDocument/2006/relationships/hyperlink" Target="mailto:DANIELAPAZDURBANLORCA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showWhiteSpace="0" zoomScale="85" zoomScaleNormal="85" workbookViewId="0">
      <selection activeCell="A35" sqref="A35"/>
    </sheetView>
  </sheetViews>
  <sheetFormatPr baseColWidth="10" defaultColWidth="11.42578125" defaultRowHeight="12.75"/>
  <cols>
    <col min="1" max="1" width="26.5703125" style="14" customWidth="1"/>
    <col min="2" max="2" width="10.7109375" style="14" customWidth="1"/>
    <col min="3" max="3" width="16.5703125" style="14" customWidth="1"/>
    <col min="4" max="4" width="15.5703125" style="14" customWidth="1"/>
    <col min="5" max="5" width="22.5703125" style="14" customWidth="1"/>
    <col min="6" max="6" width="12.140625" style="14" customWidth="1"/>
    <col min="7" max="16384" width="11.42578125" style="14"/>
  </cols>
  <sheetData>
    <row r="1" spans="1:7" ht="21" customHeight="1">
      <c r="A1" s="161" t="s">
        <v>0</v>
      </c>
      <c r="B1" s="161"/>
      <c r="C1" s="161"/>
      <c r="D1" s="161"/>
      <c r="E1" s="161"/>
      <c r="F1" s="161"/>
    </row>
    <row r="2" spans="1:7" ht="8.25" customHeight="1">
      <c r="A2" s="15"/>
      <c r="B2" s="15"/>
      <c r="C2" s="15"/>
      <c r="D2" s="15"/>
      <c r="E2" s="15"/>
      <c r="F2" s="15"/>
    </row>
    <row r="3" spans="1:7" ht="21" customHeight="1">
      <c r="A3" s="162" t="s">
        <v>1</v>
      </c>
      <c r="B3" s="162"/>
      <c r="C3" s="162"/>
      <c r="D3" s="162"/>
      <c r="E3" s="162"/>
      <c r="F3" s="162"/>
    </row>
    <row r="4" spans="1:7" ht="12.75" customHeight="1"/>
    <row r="5" spans="1:7" customFormat="1" ht="18.75" customHeight="1">
      <c r="A5" s="16" t="s">
        <v>2</v>
      </c>
      <c r="B5" s="17"/>
      <c r="C5" s="17"/>
      <c r="D5" s="17"/>
      <c r="E5" s="17"/>
    </row>
    <row r="6" spans="1:7" customFormat="1" ht="9" customHeight="1">
      <c r="A6" s="16"/>
      <c r="B6" s="17"/>
      <c r="C6" s="17"/>
      <c r="D6" s="17"/>
      <c r="E6" s="17"/>
    </row>
    <row r="7" spans="1:7" ht="45" customHeight="1">
      <c r="A7" s="159" t="s">
        <v>3</v>
      </c>
      <c r="B7" s="159"/>
      <c r="C7" s="159"/>
      <c r="D7" s="159"/>
      <c r="E7" s="159"/>
      <c r="F7" s="159"/>
      <c r="G7" s="26"/>
    </row>
    <row r="8" spans="1:7" ht="46.5" customHeight="1">
      <c r="A8" s="159" t="s">
        <v>4</v>
      </c>
      <c r="B8" s="159"/>
      <c r="C8" s="159"/>
      <c r="D8" s="159"/>
      <c r="E8" s="159"/>
      <c r="F8" s="159"/>
      <c r="G8" s="26"/>
    </row>
    <row r="9" spans="1:7" ht="32.25" customHeight="1">
      <c r="A9" s="159" t="s">
        <v>5</v>
      </c>
      <c r="B9" s="159"/>
      <c r="C9" s="159"/>
      <c r="D9" s="159"/>
      <c r="E9" s="159"/>
      <c r="F9" s="25"/>
      <c r="G9" s="26"/>
    </row>
    <row r="10" spans="1:7" ht="32.25" customHeight="1">
      <c r="A10" s="159" t="s">
        <v>6</v>
      </c>
      <c r="B10" s="159"/>
      <c r="C10" s="159"/>
      <c r="D10" s="159"/>
      <c r="E10" s="159"/>
      <c r="F10" s="25"/>
      <c r="G10" s="26"/>
    </row>
    <row r="11" spans="1:7" ht="32.25" customHeight="1">
      <c r="A11" s="159" t="s">
        <v>7</v>
      </c>
      <c r="B11" s="159"/>
      <c r="C11" s="159"/>
      <c r="D11" s="159"/>
      <c r="E11" s="159"/>
      <c r="F11" s="25"/>
      <c r="G11" s="26"/>
    </row>
    <row r="12" spans="1:7" ht="32.25" customHeight="1">
      <c r="A12" s="159" t="s">
        <v>8</v>
      </c>
      <c r="B12" s="159"/>
      <c r="C12" s="159"/>
      <c r="D12" s="159"/>
      <c r="E12" s="159"/>
      <c r="F12" s="159"/>
      <c r="G12" s="26"/>
    </row>
    <row r="13" spans="1:7" ht="32.25" customHeight="1">
      <c r="A13" s="159" t="s">
        <v>9</v>
      </c>
      <c r="B13" s="159"/>
      <c r="C13" s="159"/>
      <c r="D13" s="159"/>
      <c r="E13" s="159"/>
      <c r="F13" s="159"/>
      <c r="G13" s="26"/>
    </row>
    <row r="14" spans="1:7" ht="32.25" customHeight="1">
      <c r="A14" s="159" t="s">
        <v>10</v>
      </c>
      <c r="B14" s="159"/>
      <c r="C14" s="159"/>
      <c r="D14" s="159"/>
      <c r="E14" s="159"/>
      <c r="F14" s="25"/>
      <c r="G14" s="26"/>
    </row>
    <row r="15" spans="1:7" ht="32.25" customHeight="1">
      <c r="A15" s="159" t="s">
        <v>11</v>
      </c>
      <c r="B15" s="159"/>
      <c r="C15" s="159"/>
      <c r="D15" s="159"/>
      <c r="E15" s="159"/>
      <c r="F15" s="25"/>
      <c r="G15" s="26"/>
    </row>
    <row r="16" spans="1:7" ht="20.25" customHeight="1">
      <c r="A16" s="160"/>
      <c r="B16" s="160"/>
      <c r="C16" s="160"/>
      <c r="D16" s="160"/>
      <c r="E16" s="160"/>
      <c r="F16" s="160"/>
    </row>
    <row r="17" spans="1:5" ht="21.75" customHeight="1"/>
    <row r="18" spans="1:5" ht="15">
      <c r="A18" s="17"/>
      <c r="B18" s="17"/>
      <c r="C18" s="17"/>
      <c r="D18" s="17"/>
      <c r="E18" s="17"/>
    </row>
    <row r="19" spans="1:5" ht="15">
      <c r="A19" s="17"/>
      <c r="B19" s="17"/>
      <c r="C19" s="17"/>
      <c r="D19" s="17"/>
      <c r="E19" s="17"/>
    </row>
    <row r="20" spans="1:5" ht="15">
      <c r="A20" s="17"/>
      <c r="B20" s="17"/>
      <c r="C20" s="17"/>
      <c r="D20" s="17"/>
      <c r="E20" s="17"/>
    </row>
    <row r="21" spans="1:5" ht="15">
      <c r="A21" s="17"/>
      <c r="B21" s="17"/>
      <c r="C21" s="17"/>
      <c r="D21" s="17"/>
      <c r="E21" s="17"/>
    </row>
    <row r="22" spans="1:5" ht="33" customHeight="1">
      <c r="A22" s="158" t="s">
        <v>12</v>
      </c>
      <c r="B22" s="158"/>
      <c r="C22" s="158"/>
      <c r="D22" s="158"/>
      <c r="E22" s="158"/>
    </row>
  </sheetData>
  <mergeCells count="13">
    <mergeCell ref="A1:F1"/>
    <mergeCell ref="A3:F3"/>
    <mergeCell ref="A14:E14"/>
    <mergeCell ref="A15:E15"/>
    <mergeCell ref="A8:F8"/>
    <mergeCell ref="A12:F12"/>
    <mergeCell ref="A13:F13"/>
    <mergeCell ref="A7:F7"/>
    <mergeCell ref="A22:E22"/>
    <mergeCell ref="A9:E9"/>
    <mergeCell ref="A10:E10"/>
    <mergeCell ref="A11:E11"/>
    <mergeCell ref="A16:F16"/>
  </mergeCells>
  <printOptions horizontalCentered="1"/>
  <pageMargins left="0.28999999999999998" right="0.28999999999999998" top="1.99" bottom="0.59" header="0.97" footer="0.31496062992126"/>
  <pageSetup scale="90" orientation="portrait" r:id="rId1"/>
  <headerFooter>
    <oddHeader>&amp;L&amp;"Verdana,Negrita"&amp;9&amp;KC00000MINISTERIO DE INTERIOR Y POLICIA&amp;"Verdana,Normal" &amp;C&amp;"Verdana,Negrita"&amp;K03-002
INFORMACIÓN REQUERIDA POR LA
DIRECCIÓN DE PLANIFICACIÓN Y DESARROLLO&amp;R&amp;"Verdana,Negrita"&amp;9&amp;KC00000 NOVIEMBRE  2020</oddHeader>
    <oddFooter>&amp;C&amp;"Verdana,Negrita Cursiva"&amp;8Dirección de Planificación y Desarrollo&amp;R&amp;"Verdana,Normal"&amp;8&amp;P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Q130"/>
  <sheetViews>
    <sheetView topLeftCell="A4" zoomScaleNormal="100" zoomScalePageLayoutView="70" workbookViewId="0">
      <selection activeCell="A15" sqref="A15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25" customWidth="1"/>
    <col min="5" max="5" width="9.42578125" customWidth="1"/>
    <col min="6" max="6" width="9.140625" customWidth="1"/>
    <col min="7" max="7" width="12.140625" customWidth="1"/>
    <col min="8" max="8" width="15.28515625" customWidth="1"/>
    <col min="9" max="10" width="14.85546875" customWidth="1"/>
    <col min="11" max="11" width="19.42578125" customWidth="1"/>
    <col min="12" max="12" width="14.28515625" customWidth="1"/>
    <col min="13" max="14" width="12.42578125" customWidth="1"/>
    <col min="15" max="15" width="12.7109375" customWidth="1"/>
    <col min="16" max="17" width="37.5703125" customWidth="1"/>
  </cols>
  <sheetData>
    <row r="1" spans="1:17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18">
      <c r="A2" s="165" t="s">
        <v>13</v>
      </c>
      <c r="B2" s="165"/>
      <c r="C2" s="165"/>
      <c r="D2" s="165"/>
      <c r="E2" s="165"/>
      <c r="F2" s="165"/>
      <c r="G2" s="5"/>
      <c r="H2" s="5"/>
      <c r="I2" s="5"/>
      <c r="J2" s="5"/>
      <c r="K2" s="5"/>
      <c r="L2" s="6"/>
      <c r="M2" s="7"/>
      <c r="N2" s="7"/>
      <c r="O2" s="7"/>
    </row>
    <row r="3" spans="1:17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7" ht="19.5" customHeight="1">
      <c r="A4" s="166" t="s">
        <v>547</v>
      </c>
      <c r="B4" s="166"/>
      <c r="C4" s="166"/>
      <c r="D4" s="166"/>
      <c r="E4" s="166"/>
      <c r="F4" s="166"/>
      <c r="G4" s="8"/>
      <c r="H4" s="9"/>
      <c r="I4" s="9"/>
      <c r="J4" s="9"/>
      <c r="K4" s="9"/>
      <c r="L4" s="9"/>
      <c r="M4" s="9"/>
      <c r="N4" s="9"/>
      <c r="O4" s="9"/>
    </row>
    <row r="5" spans="1:17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37.5" customHeight="1">
      <c r="A6" s="167" t="s">
        <v>15</v>
      </c>
      <c r="B6" s="163" t="s">
        <v>481</v>
      </c>
      <c r="C6" s="163" t="s">
        <v>529</v>
      </c>
      <c r="D6" s="163" t="s">
        <v>18</v>
      </c>
      <c r="E6" s="163" t="s">
        <v>287</v>
      </c>
      <c r="F6" s="163" t="s">
        <v>29</v>
      </c>
      <c r="G6" s="163" t="s">
        <v>23</v>
      </c>
      <c r="H6" s="163" t="s">
        <v>24</v>
      </c>
      <c r="I6" s="163" t="s">
        <v>32</v>
      </c>
      <c r="J6" s="163" t="s">
        <v>548</v>
      </c>
      <c r="K6" s="163" t="s">
        <v>549</v>
      </c>
      <c r="L6" s="163" t="s">
        <v>33</v>
      </c>
      <c r="M6" s="169" t="s">
        <v>34</v>
      </c>
      <c r="N6" s="170"/>
      <c r="O6" s="171"/>
      <c r="P6" s="192" t="s">
        <v>35</v>
      </c>
      <c r="Q6" s="193"/>
    </row>
    <row r="7" spans="1:17" ht="30" customHeight="1">
      <c r="A7" s="168"/>
      <c r="B7" s="168"/>
      <c r="C7" s="168"/>
      <c r="D7" s="168"/>
      <c r="E7" s="164"/>
      <c r="F7" s="164"/>
      <c r="G7" s="164"/>
      <c r="H7" s="164"/>
      <c r="I7" s="164"/>
      <c r="J7" s="164"/>
      <c r="K7" s="164"/>
      <c r="L7" s="164"/>
      <c r="M7" s="10" t="s">
        <v>36</v>
      </c>
      <c r="N7" s="10" t="s">
        <v>37</v>
      </c>
      <c r="O7" s="11" t="s">
        <v>38</v>
      </c>
      <c r="P7" s="59" t="s">
        <v>39</v>
      </c>
      <c r="Q7" s="60" t="s">
        <v>40</v>
      </c>
    </row>
    <row r="8" spans="1:17" ht="34.5" customHeight="1">
      <c r="A8" s="12">
        <v>1</v>
      </c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22"/>
      <c r="Q8" s="22"/>
    </row>
    <row r="9" spans="1:17" ht="34.5" customHeight="1">
      <c r="A9" s="12">
        <v>2</v>
      </c>
      <c r="B9" s="12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2"/>
      <c r="Q9" s="22"/>
    </row>
    <row r="10" spans="1:17" ht="34.5" customHeight="1">
      <c r="A10" s="12">
        <v>3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2"/>
      <c r="Q10" s="22"/>
    </row>
    <row r="11" spans="1:17" ht="34.5" customHeight="1">
      <c r="A11" s="12">
        <v>4</v>
      </c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2"/>
      <c r="Q11" s="22"/>
    </row>
    <row r="12" spans="1:17" ht="34.5" customHeight="1">
      <c r="A12" s="12">
        <v>5</v>
      </c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22"/>
      <c r="Q12" s="22"/>
    </row>
    <row r="13" spans="1:17" ht="34.5" customHeight="1">
      <c r="A13" s="12">
        <v>6</v>
      </c>
      <c r="B13" s="12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22"/>
      <c r="Q13" s="22"/>
    </row>
    <row r="14" spans="1:17" ht="34.5" customHeight="1">
      <c r="A14" s="12">
        <v>7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22"/>
      <c r="Q14" s="22"/>
    </row>
    <row r="15" spans="1:17" ht="34.5" customHeight="1">
      <c r="A15" s="12">
        <v>8</v>
      </c>
      <c r="B15" s="12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22"/>
      <c r="Q15" s="22"/>
    </row>
    <row r="16" spans="1:17" ht="34.5" customHeight="1">
      <c r="A16" s="12">
        <v>9</v>
      </c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52"/>
      <c r="Q16" s="52"/>
    </row>
    <row r="17" spans="1:17" ht="34.5" customHeight="1">
      <c r="A17" s="12">
        <v>10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22"/>
      <c r="Q17" s="22"/>
    </row>
    <row r="18" spans="1:17" ht="18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61"/>
      <c r="Q18" s="61"/>
    </row>
    <row r="19" spans="1:17" ht="18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52"/>
      <c r="Q19" s="52"/>
    </row>
    <row r="20" spans="1:17" ht="18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52"/>
      <c r="Q20" s="52"/>
    </row>
    <row r="21" spans="1:17" ht="18.75">
      <c r="P21" s="52"/>
      <c r="Q21" s="52"/>
    </row>
    <row r="22" spans="1:17" ht="18.75">
      <c r="P22" s="52"/>
      <c r="Q22" s="52"/>
    </row>
    <row r="23" spans="1:17" ht="18.75">
      <c r="P23" s="52"/>
      <c r="Q23" s="52"/>
    </row>
    <row r="24" spans="1:17" ht="18.75">
      <c r="P24" s="52"/>
      <c r="Q24" s="52"/>
    </row>
    <row r="25" spans="1:17">
      <c r="P25" s="22"/>
      <c r="Q25" s="22"/>
    </row>
    <row r="26" spans="1:17" ht="18.75">
      <c r="P26" s="52"/>
      <c r="Q26" s="52"/>
    </row>
    <row r="27" spans="1:17" ht="18.75">
      <c r="P27" s="52"/>
      <c r="Q27" s="52"/>
    </row>
    <row r="28" spans="1:17" ht="18.75">
      <c r="P28" s="52"/>
      <c r="Q28" s="52"/>
    </row>
    <row r="29" spans="1:17" ht="18.75">
      <c r="P29" s="52"/>
      <c r="Q29" s="52"/>
    </row>
    <row r="30" spans="1:17" ht="18.75">
      <c r="P30" s="52"/>
      <c r="Q30" s="52"/>
    </row>
    <row r="31" spans="1:17" ht="18.75">
      <c r="P31" s="52"/>
      <c r="Q31" s="52"/>
    </row>
    <row r="32" spans="1:17" ht="18.75">
      <c r="P32" s="52"/>
      <c r="Q32" s="52"/>
    </row>
    <row r="33" spans="16:17" ht="18.75">
      <c r="P33" s="52"/>
      <c r="Q33" s="52"/>
    </row>
    <row r="34" spans="16:17" ht="18.75">
      <c r="P34" s="52"/>
      <c r="Q34" s="52"/>
    </row>
    <row r="35" spans="16:17" ht="18.75">
      <c r="P35" s="52"/>
      <c r="Q35" s="52"/>
    </row>
    <row r="36" spans="16:17" ht="18.75">
      <c r="P36" s="52"/>
      <c r="Q36" s="52"/>
    </row>
    <row r="37" spans="16:17" ht="18.75">
      <c r="P37" s="52"/>
      <c r="Q37" s="52"/>
    </row>
    <row r="38" spans="16:17" ht="18.75">
      <c r="P38" s="52"/>
      <c r="Q38" s="52"/>
    </row>
    <row r="39" spans="16:17">
      <c r="P39" s="22"/>
      <c r="Q39" s="22"/>
    </row>
    <row r="40" spans="16:17">
      <c r="P40" s="22"/>
      <c r="Q40" s="22"/>
    </row>
    <row r="41" spans="16:17">
      <c r="P41" s="22"/>
      <c r="Q41" s="22"/>
    </row>
    <row r="42" spans="16:17">
      <c r="P42" s="22"/>
      <c r="Q42" s="22"/>
    </row>
    <row r="43" spans="16:17">
      <c r="P43" s="22"/>
      <c r="Q43" s="22"/>
    </row>
    <row r="44" spans="16:17">
      <c r="P44" s="22"/>
      <c r="Q44" s="22"/>
    </row>
    <row r="45" spans="16:17">
      <c r="P45" s="22"/>
      <c r="Q45" s="22"/>
    </row>
    <row r="46" spans="16:17">
      <c r="P46" s="22"/>
      <c r="Q46" s="22"/>
    </row>
    <row r="47" spans="16:17">
      <c r="P47" s="22"/>
      <c r="Q47" s="22"/>
    </row>
    <row r="48" spans="16:17">
      <c r="P48" s="22"/>
      <c r="Q48" s="22"/>
    </row>
    <row r="49" spans="16:17">
      <c r="P49" s="22"/>
      <c r="Q49" s="22"/>
    </row>
    <row r="50" spans="16:17">
      <c r="P50" s="22"/>
      <c r="Q50" s="22"/>
    </row>
    <row r="51" spans="16:17">
      <c r="P51" s="22"/>
      <c r="Q51" s="22"/>
    </row>
    <row r="52" spans="16:17">
      <c r="P52" s="22"/>
      <c r="Q52" s="22"/>
    </row>
    <row r="53" spans="16:17">
      <c r="P53" s="22"/>
      <c r="Q53" s="22"/>
    </row>
    <row r="54" spans="16:17">
      <c r="P54" s="22"/>
      <c r="Q54" s="22"/>
    </row>
    <row r="55" spans="16:17">
      <c r="P55" s="22"/>
      <c r="Q55" s="22"/>
    </row>
    <row r="56" spans="16:17">
      <c r="P56" s="22"/>
      <c r="Q56" s="22"/>
    </row>
    <row r="57" spans="16:17">
      <c r="P57" s="22"/>
      <c r="Q57" s="22"/>
    </row>
    <row r="58" spans="16:17">
      <c r="P58" s="22"/>
      <c r="Q58" s="22"/>
    </row>
    <row r="59" spans="16:17">
      <c r="P59" s="22"/>
      <c r="Q59" s="22"/>
    </row>
    <row r="60" spans="16:17">
      <c r="P60" s="22"/>
      <c r="Q60" s="22"/>
    </row>
    <row r="61" spans="16:17">
      <c r="P61" s="22"/>
      <c r="Q61" s="22"/>
    </row>
    <row r="62" spans="16:17">
      <c r="P62" s="22"/>
      <c r="Q62" s="22"/>
    </row>
    <row r="63" spans="16:17">
      <c r="P63" s="22"/>
      <c r="Q63" s="22"/>
    </row>
    <row r="64" spans="16:17">
      <c r="P64" s="22"/>
      <c r="Q64" s="22"/>
    </row>
    <row r="65" spans="16:17">
      <c r="P65" s="22"/>
      <c r="Q65" s="22"/>
    </row>
    <row r="66" spans="16:17">
      <c r="P66" s="22"/>
      <c r="Q66" s="22"/>
    </row>
    <row r="67" spans="16:17">
      <c r="P67" s="22"/>
      <c r="Q67" s="22"/>
    </row>
    <row r="68" spans="16:17">
      <c r="P68" s="22"/>
      <c r="Q68" s="22"/>
    </row>
    <row r="69" spans="16:17">
      <c r="P69" s="22"/>
      <c r="Q69" s="22"/>
    </row>
    <row r="70" spans="16:17">
      <c r="P70" s="22"/>
      <c r="Q70" s="22"/>
    </row>
    <row r="71" spans="16:17">
      <c r="P71" s="22"/>
      <c r="Q71" s="22"/>
    </row>
    <row r="72" spans="16:17">
      <c r="P72" s="22"/>
      <c r="Q72" s="22"/>
    </row>
    <row r="73" spans="16:17">
      <c r="P73" s="22"/>
      <c r="Q73" s="22"/>
    </row>
    <row r="74" spans="16:17">
      <c r="P74" s="22"/>
      <c r="Q74" s="22"/>
    </row>
    <row r="75" spans="16:17">
      <c r="P75" s="22"/>
      <c r="Q75" s="22"/>
    </row>
    <row r="76" spans="16:17">
      <c r="P76" s="22"/>
      <c r="Q76" s="22"/>
    </row>
    <row r="77" spans="16:17">
      <c r="P77" s="22"/>
      <c r="Q77" s="22"/>
    </row>
    <row r="78" spans="16:17">
      <c r="P78" s="22"/>
      <c r="Q78" s="22"/>
    </row>
    <row r="79" spans="16:17">
      <c r="P79" s="22"/>
      <c r="Q79" s="22"/>
    </row>
    <row r="80" spans="16:17">
      <c r="P80" s="22"/>
      <c r="Q80" s="22"/>
    </row>
    <row r="81" spans="16:17">
      <c r="P81" s="22"/>
      <c r="Q81" s="22"/>
    </row>
    <row r="82" spans="16:17">
      <c r="P82" s="22"/>
      <c r="Q82" s="22"/>
    </row>
    <row r="83" spans="16:17">
      <c r="P83" s="22"/>
      <c r="Q83" s="22"/>
    </row>
    <row r="84" spans="16:17">
      <c r="P84" s="22"/>
      <c r="Q84" s="22"/>
    </row>
    <row r="85" spans="16:17">
      <c r="P85" s="22"/>
      <c r="Q85" s="22"/>
    </row>
    <row r="86" spans="16:17">
      <c r="P86" s="22"/>
      <c r="Q86" s="22"/>
    </row>
    <row r="87" spans="16:17">
      <c r="P87" s="22"/>
      <c r="Q87" s="22"/>
    </row>
    <row r="88" spans="16:17">
      <c r="P88" s="22"/>
      <c r="Q88" s="22"/>
    </row>
    <row r="89" spans="16:17">
      <c r="P89" s="22"/>
      <c r="Q89" s="22"/>
    </row>
    <row r="90" spans="16:17">
      <c r="P90" s="22"/>
      <c r="Q90" s="22"/>
    </row>
    <row r="91" spans="16:17">
      <c r="P91" s="22"/>
      <c r="Q91" s="22"/>
    </row>
    <row r="92" spans="16:17">
      <c r="P92" s="22"/>
      <c r="Q92" s="22"/>
    </row>
    <row r="93" spans="16:17">
      <c r="P93" s="22"/>
      <c r="Q93" s="22"/>
    </row>
    <row r="94" spans="16:17">
      <c r="P94" s="22"/>
      <c r="Q94" s="22"/>
    </row>
    <row r="95" spans="16:17">
      <c r="P95" s="22"/>
      <c r="Q95" s="22"/>
    </row>
    <row r="96" spans="16:17">
      <c r="P96" s="22"/>
      <c r="Q96" s="22"/>
    </row>
    <row r="97" spans="16:17">
      <c r="P97" s="22"/>
      <c r="Q97" s="22"/>
    </row>
    <row r="98" spans="16:17">
      <c r="P98" s="22"/>
      <c r="Q98" s="22"/>
    </row>
    <row r="99" spans="16:17">
      <c r="P99" s="22"/>
      <c r="Q99" s="22"/>
    </row>
    <row r="100" spans="16:17">
      <c r="P100" s="22"/>
      <c r="Q100" s="22"/>
    </row>
    <row r="101" spans="16:17">
      <c r="P101" s="22"/>
      <c r="Q101" s="22"/>
    </row>
    <row r="102" spans="16:17">
      <c r="P102" s="22"/>
      <c r="Q102" s="22"/>
    </row>
    <row r="103" spans="16:17">
      <c r="P103" s="22"/>
      <c r="Q103" s="22"/>
    </row>
    <row r="104" spans="16:17">
      <c r="P104" s="22"/>
      <c r="Q104" s="22"/>
    </row>
    <row r="105" spans="16:17">
      <c r="P105" s="22"/>
      <c r="Q105" s="22"/>
    </row>
    <row r="106" spans="16:17">
      <c r="P106" s="22"/>
      <c r="Q106" s="22"/>
    </row>
    <row r="107" spans="16:17">
      <c r="P107" s="22"/>
      <c r="Q107" s="22"/>
    </row>
    <row r="108" spans="16:17">
      <c r="P108" s="22"/>
      <c r="Q108" s="22"/>
    </row>
    <row r="109" spans="16:17">
      <c r="P109" s="22"/>
      <c r="Q109" s="22"/>
    </row>
    <row r="110" spans="16:17">
      <c r="P110" s="22"/>
      <c r="Q110" s="22"/>
    </row>
    <row r="111" spans="16:17">
      <c r="P111" s="22"/>
      <c r="Q111" s="22"/>
    </row>
    <row r="112" spans="16:17">
      <c r="P112" s="22"/>
      <c r="Q112" s="22"/>
    </row>
    <row r="113" spans="16:17">
      <c r="P113" s="22"/>
      <c r="Q113" s="22"/>
    </row>
    <row r="114" spans="16:17">
      <c r="P114" s="22"/>
      <c r="Q114" s="22"/>
    </row>
    <row r="115" spans="16:17">
      <c r="P115" s="22"/>
      <c r="Q115" s="22"/>
    </row>
    <row r="116" spans="16:17">
      <c r="P116" s="22"/>
      <c r="Q116" s="22"/>
    </row>
    <row r="117" spans="16:17">
      <c r="P117" s="22"/>
      <c r="Q117" s="22"/>
    </row>
    <row r="118" spans="16:17">
      <c r="P118" s="22"/>
      <c r="Q118" s="22"/>
    </row>
    <row r="119" spans="16:17">
      <c r="P119" s="22"/>
      <c r="Q119" s="22"/>
    </row>
    <row r="120" spans="16:17">
      <c r="P120" s="22"/>
      <c r="Q120" s="22"/>
    </row>
    <row r="121" spans="16:17">
      <c r="P121" s="22"/>
      <c r="Q121" s="22"/>
    </row>
    <row r="122" spans="16:17">
      <c r="P122" s="22"/>
      <c r="Q122" s="22"/>
    </row>
    <row r="123" spans="16:17">
      <c r="P123" s="22"/>
      <c r="Q123" s="22"/>
    </row>
    <row r="124" spans="16:17">
      <c r="P124" s="22"/>
      <c r="Q124" s="22"/>
    </row>
    <row r="125" spans="16:17">
      <c r="P125" s="22"/>
      <c r="Q125" s="22"/>
    </row>
    <row r="126" spans="16:17">
      <c r="P126" s="22"/>
      <c r="Q126" s="22"/>
    </row>
    <row r="127" spans="16:17">
      <c r="P127" s="22"/>
      <c r="Q127" s="22"/>
    </row>
    <row r="128" spans="16:17">
      <c r="P128" s="22"/>
      <c r="Q128" s="22"/>
    </row>
    <row r="129" spans="16:17">
      <c r="P129" s="22"/>
      <c r="Q129" s="22"/>
    </row>
    <row r="130" spans="16:17">
      <c r="P130" s="22"/>
      <c r="Q130" s="22"/>
    </row>
  </sheetData>
  <mergeCells count="16">
    <mergeCell ref="P6:Q6"/>
    <mergeCell ref="A2:F2"/>
    <mergeCell ref="A4:F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L6:L7"/>
    <mergeCell ref="M6:O6"/>
    <mergeCell ref="J6:J7"/>
    <mergeCell ref="K6:K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92"/>
  <sheetViews>
    <sheetView zoomScale="70" zoomScaleNormal="70" zoomScaleSheetLayoutView="40" zoomScalePageLayoutView="70"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D5" sqref="D5"/>
    </sheetView>
  </sheetViews>
  <sheetFormatPr baseColWidth="10" defaultColWidth="11.42578125" defaultRowHeight="15"/>
  <cols>
    <col min="1" max="1" width="10.42578125" customWidth="1"/>
    <col min="2" max="2" width="21.28515625" customWidth="1"/>
    <col min="3" max="3" width="17.28515625" customWidth="1"/>
    <col min="4" max="4" width="57.28515625" customWidth="1"/>
    <col min="5" max="5" width="16" customWidth="1"/>
    <col min="6" max="6" width="16.7109375" customWidth="1"/>
    <col min="7" max="7" width="19.140625" customWidth="1"/>
    <col min="8" max="8" width="32.140625" customWidth="1"/>
    <col min="9" max="9" width="19" customWidth="1"/>
    <col min="10" max="10" width="25.42578125" customWidth="1"/>
    <col min="11" max="11" width="18.5703125" customWidth="1"/>
    <col min="12" max="12" width="41.85546875" customWidth="1"/>
    <col min="13" max="13" width="42.140625" customWidth="1"/>
    <col min="14" max="14" width="14.7109375" customWidth="1"/>
    <col min="15" max="15" width="10.7109375" customWidth="1"/>
    <col min="16" max="16" width="8.7109375" customWidth="1"/>
    <col min="17" max="17" width="12.28515625" customWidth="1"/>
    <col min="18" max="18" width="26.42578125" customWidth="1"/>
    <col min="19" max="19" width="13.28515625" customWidth="1"/>
    <col min="20" max="20" width="23.42578125" customWidth="1"/>
    <col min="21" max="21" width="25.7109375" customWidth="1"/>
    <col min="22" max="22" width="24.42578125" customWidth="1"/>
  </cols>
  <sheetData>
    <row r="1" spans="1:22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>
      <c r="A2" s="165" t="s">
        <v>13</v>
      </c>
      <c r="B2" s="165"/>
      <c r="C2" s="165"/>
      <c r="D2" s="165"/>
      <c r="E2" s="165"/>
      <c r="F2" s="165"/>
      <c r="G2" s="165"/>
      <c r="H2" s="16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7"/>
      <c r="U2" s="7"/>
      <c r="V2" s="7"/>
    </row>
    <row r="3" spans="1:22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9.5" customHeight="1">
      <c r="A4" s="166" t="s">
        <v>14</v>
      </c>
      <c r="B4" s="166"/>
      <c r="C4" s="166"/>
      <c r="D4" s="166"/>
      <c r="E4" s="166"/>
      <c r="F4" s="166"/>
      <c r="G4" s="166"/>
      <c r="H4" s="166"/>
      <c r="I4" s="8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31.5" customHeight="1">
      <c r="A6" s="167" t="s">
        <v>15</v>
      </c>
      <c r="B6" s="163" t="s">
        <v>16</v>
      </c>
      <c r="C6" s="163" t="s">
        <v>17</v>
      </c>
      <c r="D6" s="163" t="s">
        <v>18</v>
      </c>
      <c r="E6" s="163" t="s">
        <v>19</v>
      </c>
      <c r="F6" s="163" t="s">
        <v>20</v>
      </c>
      <c r="G6" s="163" t="s">
        <v>21</v>
      </c>
      <c r="H6" s="163" t="s">
        <v>22</v>
      </c>
      <c r="I6" s="163" t="s">
        <v>23</v>
      </c>
      <c r="J6" s="163" t="s">
        <v>24</v>
      </c>
      <c r="K6" s="163" t="s">
        <v>25</v>
      </c>
      <c r="L6" s="163" t="s">
        <v>26</v>
      </c>
      <c r="M6" s="163" t="s">
        <v>27</v>
      </c>
      <c r="N6" s="163" t="s">
        <v>28</v>
      </c>
      <c r="O6" s="172" t="s">
        <v>29</v>
      </c>
      <c r="P6" s="163" t="s">
        <v>30</v>
      </c>
      <c r="Q6" s="163" t="s">
        <v>31</v>
      </c>
      <c r="R6" s="163" t="s">
        <v>32</v>
      </c>
      <c r="S6" s="163" t="s">
        <v>33</v>
      </c>
      <c r="T6" s="169" t="s">
        <v>34</v>
      </c>
      <c r="U6" s="170"/>
      <c r="V6" s="171"/>
    </row>
    <row r="7" spans="1:22" ht="27" customHeight="1">
      <c r="A7" s="168"/>
      <c r="B7" s="168"/>
      <c r="C7" s="168"/>
      <c r="D7" s="168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73"/>
      <c r="P7" s="164"/>
      <c r="Q7" s="164"/>
      <c r="R7" s="164"/>
      <c r="S7" s="164"/>
      <c r="T7" s="18" t="s">
        <v>36</v>
      </c>
      <c r="U7" s="18" t="s">
        <v>37</v>
      </c>
      <c r="V7" s="19" t="s">
        <v>38</v>
      </c>
    </row>
    <row r="8" spans="1:22" ht="35.25" customHeight="1">
      <c r="A8" s="96">
        <v>1</v>
      </c>
      <c r="B8" s="112">
        <v>44998</v>
      </c>
      <c r="C8" s="118">
        <v>45377</v>
      </c>
      <c r="D8" s="91" t="s">
        <v>550</v>
      </c>
      <c r="E8" s="115"/>
      <c r="F8" s="115"/>
      <c r="G8" s="115" t="s">
        <v>712</v>
      </c>
      <c r="H8" s="91" t="s">
        <v>551</v>
      </c>
      <c r="I8" s="91" t="s">
        <v>71</v>
      </c>
      <c r="J8" s="122" t="s">
        <v>72</v>
      </c>
      <c r="K8" s="96" t="s">
        <v>552</v>
      </c>
      <c r="L8" s="123" t="s">
        <v>816</v>
      </c>
      <c r="M8" s="115" t="s">
        <v>817</v>
      </c>
      <c r="N8" s="112">
        <v>26621</v>
      </c>
      <c r="O8" s="96">
        <f>2023-1972</f>
        <v>51</v>
      </c>
      <c r="P8" s="95" t="s">
        <v>54</v>
      </c>
      <c r="Q8" s="115" t="s">
        <v>118</v>
      </c>
      <c r="R8" s="115" t="s">
        <v>818</v>
      </c>
      <c r="S8" s="96" t="s">
        <v>819</v>
      </c>
      <c r="T8" s="116" t="s">
        <v>536</v>
      </c>
      <c r="U8" s="116" t="s">
        <v>722</v>
      </c>
      <c r="V8" s="116" t="s">
        <v>780</v>
      </c>
    </row>
    <row r="9" spans="1:22" ht="35.25" customHeight="1">
      <c r="A9" s="96">
        <v>2</v>
      </c>
      <c r="B9" s="113">
        <v>45155</v>
      </c>
      <c r="C9" s="118">
        <v>45377</v>
      </c>
      <c r="D9" s="91" t="s">
        <v>553</v>
      </c>
      <c r="E9" s="115"/>
      <c r="F9" s="115"/>
      <c r="G9" s="115"/>
      <c r="H9" s="91" t="s">
        <v>41</v>
      </c>
      <c r="I9" s="91" t="s">
        <v>554</v>
      </c>
      <c r="J9" s="114" t="s">
        <v>700</v>
      </c>
      <c r="K9" s="96">
        <v>6383552</v>
      </c>
      <c r="L9" s="124" t="s">
        <v>962</v>
      </c>
      <c r="M9" s="115" t="s">
        <v>963</v>
      </c>
      <c r="N9" s="112">
        <v>31732</v>
      </c>
      <c r="O9" s="96">
        <f>2023-1986</f>
        <v>37</v>
      </c>
      <c r="P9" s="95" t="s">
        <v>54</v>
      </c>
      <c r="Q9" s="115" t="s">
        <v>55</v>
      </c>
      <c r="R9" s="115" t="s">
        <v>312</v>
      </c>
      <c r="S9" s="96" t="s">
        <v>836</v>
      </c>
      <c r="T9" s="116" t="s">
        <v>536</v>
      </c>
      <c r="U9" s="116" t="s">
        <v>743</v>
      </c>
      <c r="V9" s="116" t="s">
        <v>964</v>
      </c>
    </row>
    <row r="10" spans="1:22" ht="35.25" customHeight="1">
      <c r="A10" s="96">
        <v>3</v>
      </c>
      <c r="B10" s="113">
        <v>44916</v>
      </c>
      <c r="C10" s="118">
        <v>45377</v>
      </c>
      <c r="D10" s="91" t="s">
        <v>555</v>
      </c>
      <c r="E10" s="115"/>
      <c r="F10" s="115"/>
      <c r="G10" s="115" t="s">
        <v>712</v>
      </c>
      <c r="H10" s="91" t="s">
        <v>551</v>
      </c>
      <c r="I10" s="91" t="s">
        <v>556</v>
      </c>
      <c r="J10" s="114" t="s">
        <v>358</v>
      </c>
      <c r="K10" s="96" t="s">
        <v>557</v>
      </c>
      <c r="L10" s="123"/>
      <c r="M10" s="115" t="s">
        <v>910</v>
      </c>
      <c r="N10" s="112">
        <v>31926</v>
      </c>
      <c r="O10" s="96">
        <f>2023-1987</f>
        <v>36</v>
      </c>
      <c r="P10" s="95" t="s">
        <v>54</v>
      </c>
      <c r="Q10" s="115" t="s">
        <v>118</v>
      </c>
      <c r="R10" s="115" t="s">
        <v>911</v>
      </c>
      <c r="S10" s="96" t="s">
        <v>784</v>
      </c>
      <c r="T10" s="116" t="s">
        <v>788</v>
      </c>
      <c r="U10" s="116" t="s">
        <v>188</v>
      </c>
      <c r="V10" s="116" t="s">
        <v>790</v>
      </c>
    </row>
    <row r="11" spans="1:22" ht="35.25" customHeight="1">
      <c r="A11" s="96">
        <v>4</v>
      </c>
      <c r="B11" s="113">
        <v>45057</v>
      </c>
      <c r="C11" s="118">
        <v>45377</v>
      </c>
      <c r="D11" s="91" t="s">
        <v>558</v>
      </c>
      <c r="E11" s="115"/>
      <c r="F11" s="115"/>
      <c r="G11" s="115"/>
      <c r="H11" s="91" t="s">
        <v>41</v>
      </c>
      <c r="I11" s="91" t="s">
        <v>71</v>
      </c>
      <c r="J11" s="114" t="s">
        <v>72</v>
      </c>
      <c r="K11" s="96" t="s">
        <v>559</v>
      </c>
      <c r="L11" s="123" t="s">
        <v>959</v>
      </c>
      <c r="M11" s="115" t="s">
        <v>960</v>
      </c>
      <c r="N11" s="112">
        <v>33566</v>
      </c>
      <c r="O11" s="96">
        <f>2023-1991</f>
        <v>32</v>
      </c>
      <c r="P11" s="95" t="s">
        <v>43</v>
      </c>
      <c r="Q11" s="115" t="s">
        <v>44</v>
      </c>
      <c r="R11" s="115" t="s">
        <v>904</v>
      </c>
      <c r="S11" s="96" t="s">
        <v>804</v>
      </c>
      <c r="T11" s="116" t="s">
        <v>536</v>
      </c>
      <c r="U11" s="116" t="s">
        <v>722</v>
      </c>
      <c r="V11" s="116" t="s">
        <v>961</v>
      </c>
    </row>
    <row r="12" spans="1:22" ht="35.25" customHeight="1">
      <c r="A12" s="96">
        <v>5</v>
      </c>
      <c r="B12" s="113">
        <v>44998</v>
      </c>
      <c r="C12" s="118">
        <v>45377</v>
      </c>
      <c r="D12" s="91" t="s">
        <v>560</v>
      </c>
      <c r="E12" s="115"/>
      <c r="F12" s="115"/>
      <c r="G12" s="115" t="s">
        <v>712</v>
      </c>
      <c r="H12" s="91" t="s">
        <v>551</v>
      </c>
      <c r="I12" s="91" t="s">
        <v>71</v>
      </c>
      <c r="J12" s="114" t="s">
        <v>72</v>
      </c>
      <c r="K12" s="96" t="s">
        <v>561</v>
      </c>
      <c r="L12" s="123" t="s">
        <v>820</v>
      </c>
      <c r="M12" s="115" t="s">
        <v>821</v>
      </c>
      <c r="N12" s="112">
        <v>19803</v>
      </c>
      <c r="O12" s="96">
        <f>2023-1954</f>
        <v>69</v>
      </c>
      <c r="P12" s="95" t="s">
        <v>43</v>
      </c>
      <c r="Q12" s="115" t="s">
        <v>720</v>
      </c>
      <c r="R12" s="115" t="s">
        <v>165</v>
      </c>
      <c r="S12" s="96" t="s">
        <v>822</v>
      </c>
      <c r="T12" s="116" t="s">
        <v>536</v>
      </c>
      <c r="U12" s="116" t="s">
        <v>722</v>
      </c>
      <c r="V12" s="116" t="s">
        <v>780</v>
      </c>
    </row>
    <row r="13" spans="1:22" ht="35.25" customHeight="1">
      <c r="A13" s="96">
        <v>6</v>
      </c>
      <c r="B13" s="113">
        <v>44978</v>
      </c>
      <c r="C13" s="118">
        <v>45377</v>
      </c>
      <c r="D13" s="91" t="s">
        <v>562</v>
      </c>
      <c r="E13" s="115"/>
      <c r="F13" s="115"/>
      <c r="G13" s="115" t="s">
        <v>712</v>
      </c>
      <c r="H13" s="91" t="s">
        <v>551</v>
      </c>
      <c r="I13" s="91" t="s">
        <v>563</v>
      </c>
      <c r="J13" s="114" t="s">
        <v>701</v>
      </c>
      <c r="K13" s="96" t="s">
        <v>564</v>
      </c>
      <c r="L13" s="123" t="s">
        <v>990</v>
      </c>
      <c r="M13" s="115" t="s">
        <v>991</v>
      </c>
      <c r="N13" s="112">
        <v>27004</v>
      </c>
      <c r="O13" s="96">
        <f>2023-1973</f>
        <v>50</v>
      </c>
      <c r="P13" s="95" t="s">
        <v>43</v>
      </c>
      <c r="Q13" s="115" t="s">
        <v>44</v>
      </c>
      <c r="R13" s="115" t="s">
        <v>762</v>
      </c>
      <c r="S13" s="96" t="s">
        <v>826</v>
      </c>
      <c r="T13" s="116" t="s">
        <v>536</v>
      </c>
      <c r="U13" s="116" t="s">
        <v>722</v>
      </c>
      <c r="V13" s="116" t="s">
        <v>992</v>
      </c>
    </row>
    <row r="14" spans="1:22" ht="30.75" customHeight="1">
      <c r="A14" s="96">
        <v>7</v>
      </c>
      <c r="B14" s="112">
        <v>45096</v>
      </c>
      <c r="C14" s="118">
        <v>45377</v>
      </c>
      <c r="D14" s="97" t="s">
        <v>565</v>
      </c>
      <c r="E14" s="115"/>
      <c r="F14" s="115"/>
      <c r="G14" s="115"/>
      <c r="H14" s="92" t="s">
        <v>41</v>
      </c>
      <c r="I14" s="91" t="s">
        <v>358</v>
      </c>
      <c r="J14" s="114" t="s">
        <v>358</v>
      </c>
      <c r="K14" s="96" t="s">
        <v>566</v>
      </c>
      <c r="L14" s="123" t="s">
        <v>932</v>
      </c>
      <c r="M14" s="115" t="s">
        <v>933</v>
      </c>
      <c r="N14" s="112">
        <v>31052</v>
      </c>
      <c r="O14" s="96">
        <f>2024-1985</f>
        <v>39</v>
      </c>
      <c r="P14" s="100" t="s">
        <v>43</v>
      </c>
      <c r="Q14" s="125" t="s">
        <v>44</v>
      </c>
      <c r="R14" s="115" t="s">
        <v>934</v>
      </c>
      <c r="S14" s="96" t="s">
        <v>158</v>
      </c>
      <c r="T14" s="126" t="s">
        <v>258</v>
      </c>
      <c r="U14" s="116" t="s">
        <v>416</v>
      </c>
      <c r="V14" s="116" t="s">
        <v>419</v>
      </c>
    </row>
    <row r="15" spans="1:22" ht="27" customHeight="1">
      <c r="A15" s="96">
        <v>8</v>
      </c>
      <c r="B15" s="112">
        <v>45006</v>
      </c>
      <c r="C15" s="118">
        <v>45377</v>
      </c>
      <c r="D15" s="91" t="s">
        <v>567</v>
      </c>
      <c r="E15" s="115"/>
      <c r="F15" s="115"/>
      <c r="G15" s="115" t="s">
        <v>712</v>
      </c>
      <c r="H15" s="91" t="s">
        <v>551</v>
      </c>
      <c r="I15" s="91" t="s">
        <v>568</v>
      </c>
      <c r="J15" s="114" t="s">
        <v>702</v>
      </c>
      <c r="K15" s="96" t="s">
        <v>569</v>
      </c>
      <c r="L15" s="127"/>
      <c r="M15" s="115" t="s">
        <v>995</v>
      </c>
      <c r="N15" s="113">
        <v>20549</v>
      </c>
      <c r="O15" s="96">
        <f>2023-1956</f>
        <v>67</v>
      </c>
      <c r="P15" s="95" t="s">
        <v>54</v>
      </c>
      <c r="Q15" s="115" t="s">
        <v>118</v>
      </c>
      <c r="R15" s="115" t="s">
        <v>996</v>
      </c>
      <c r="S15" s="96" t="s">
        <v>826</v>
      </c>
      <c r="T15" s="116" t="s">
        <v>258</v>
      </c>
      <c r="U15" s="116" t="s">
        <v>884</v>
      </c>
      <c r="V15" s="116" t="s">
        <v>419</v>
      </c>
    </row>
    <row r="16" spans="1:22" s="50" customFormat="1" ht="25.5" customHeight="1">
      <c r="A16" s="96">
        <v>9</v>
      </c>
      <c r="B16" s="112">
        <v>44973</v>
      </c>
      <c r="C16" s="118">
        <v>45377</v>
      </c>
      <c r="D16" s="91" t="s">
        <v>570</v>
      </c>
      <c r="E16" s="115"/>
      <c r="F16" s="115"/>
      <c r="G16" s="115" t="s">
        <v>712</v>
      </c>
      <c r="H16" s="91" t="s">
        <v>571</v>
      </c>
      <c r="I16" s="91" t="s">
        <v>568</v>
      </c>
      <c r="J16" s="114" t="s">
        <v>702</v>
      </c>
      <c r="K16" s="96" t="s">
        <v>572</v>
      </c>
      <c r="L16" s="123" t="s">
        <v>785</v>
      </c>
      <c r="M16" s="115" t="s">
        <v>786</v>
      </c>
      <c r="N16" s="113">
        <v>38565</v>
      </c>
      <c r="O16" s="96">
        <f>2023-2005</f>
        <v>18</v>
      </c>
      <c r="P16" s="95" t="s">
        <v>54</v>
      </c>
      <c r="Q16" s="115" t="s">
        <v>118</v>
      </c>
      <c r="R16" s="115" t="s">
        <v>186</v>
      </c>
      <c r="S16" s="96" t="s">
        <v>791</v>
      </c>
      <c r="T16" s="116" t="s">
        <v>788</v>
      </c>
      <c r="U16" s="116" t="s">
        <v>789</v>
      </c>
      <c r="V16" s="116" t="s">
        <v>790</v>
      </c>
    </row>
    <row r="17" spans="1:22" s="55" customFormat="1" ht="50.25" customHeight="1">
      <c r="A17" s="96">
        <v>10</v>
      </c>
      <c r="B17" s="112">
        <v>45176</v>
      </c>
      <c r="C17" s="118">
        <v>45377</v>
      </c>
      <c r="D17" s="91" t="s">
        <v>573</v>
      </c>
      <c r="E17" s="115"/>
      <c r="F17" s="115"/>
      <c r="G17" s="115"/>
      <c r="H17" s="91" t="s">
        <v>41</v>
      </c>
      <c r="I17" s="91" t="s">
        <v>42</v>
      </c>
      <c r="J17" s="114" t="s">
        <v>703</v>
      </c>
      <c r="K17" s="96">
        <v>174789677</v>
      </c>
      <c r="L17" s="123" t="s">
        <v>965</v>
      </c>
      <c r="M17" s="115" t="s">
        <v>966</v>
      </c>
      <c r="N17" s="113">
        <v>33925</v>
      </c>
      <c r="O17" s="96">
        <f>2023-1992</f>
        <v>31</v>
      </c>
      <c r="P17" s="95" t="s">
        <v>43</v>
      </c>
      <c r="Q17" s="115" t="s">
        <v>44</v>
      </c>
      <c r="R17" s="115" t="s">
        <v>957</v>
      </c>
      <c r="S17" s="96" t="s">
        <v>178</v>
      </c>
      <c r="T17" s="116" t="s">
        <v>536</v>
      </c>
      <c r="U17" s="116" t="s">
        <v>722</v>
      </c>
      <c r="V17" s="116" t="s">
        <v>763</v>
      </c>
    </row>
    <row r="18" spans="1:22" s="55" customFormat="1" ht="25.5" customHeight="1">
      <c r="A18" s="96">
        <v>11</v>
      </c>
      <c r="B18" s="112">
        <v>45174</v>
      </c>
      <c r="C18" s="118">
        <v>45377</v>
      </c>
      <c r="D18" s="91" t="s">
        <v>574</v>
      </c>
      <c r="E18" s="115"/>
      <c r="F18" s="115"/>
      <c r="G18" s="115"/>
      <c r="H18" s="91" t="s">
        <v>41</v>
      </c>
      <c r="I18" s="91" t="s">
        <v>42</v>
      </c>
      <c r="J18" s="114" t="s">
        <v>703</v>
      </c>
      <c r="K18" s="96" t="s">
        <v>575</v>
      </c>
      <c r="L18" s="123" t="s">
        <v>948</v>
      </c>
      <c r="M18" s="115" t="s">
        <v>950</v>
      </c>
      <c r="N18" s="113">
        <v>31298</v>
      </c>
      <c r="O18" s="96">
        <f>2023-1985</f>
        <v>38</v>
      </c>
      <c r="P18" s="95" t="s">
        <v>43</v>
      </c>
      <c r="Q18" s="115" t="s">
        <v>44</v>
      </c>
      <c r="R18" s="115" t="s">
        <v>951</v>
      </c>
      <c r="S18" s="96" t="s">
        <v>826</v>
      </c>
      <c r="T18" s="116" t="s">
        <v>536</v>
      </c>
      <c r="U18" s="116" t="s">
        <v>722</v>
      </c>
      <c r="V18" s="116" t="s">
        <v>949</v>
      </c>
    </row>
    <row r="19" spans="1:22" s="55" customFormat="1" ht="23.25" customHeight="1">
      <c r="A19" s="96">
        <v>12</v>
      </c>
      <c r="B19" s="112">
        <v>45152</v>
      </c>
      <c r="C19" s="118">
        <v>45377</v>
      </c>
      <c r="D19" s="91" t="s">
        <v>576</v>
      </c>
      <c r="E19" s="115"/>
      <c r="F19" s="115"/>
      <c r="G19" s="115"/>
      <c r="H19" s="91" t="s">
        <v>41</v>
      </c>
      <c r="I19" s="91" t="s">
        <v>577</v>
      </c>
      <c r="J19" s="114" t="s">
        <v>430</v>
      </c>
      <c r="K19" s="96" t="s">
        <v>578</v>
      </c>
      <c r="L19" s="127" t="s">
        <v>974</v>
      </c>
      <c r="M19" s="116" t="s">
        <v>975</v>
      </c>
      <c r="N19" s="113">
        <v>30081</v>
      </c>
      <c r="O19" s="96">
        <f>2023-1982</f>
        <v>41</v>
      </c>
      <c r="P19" s="95" t="s">
        <v>43</v>
      </c>
      <c r="Q19" s="115" t="s">
        <v>44</v>
      </c>
      <c r="R19" s="115" t="s">
        <v>978</v>
      </c>
      <c r="S19" s="96" t="s">
        <v>881</v>
      </c>
      <c r="T19" s="116" t="s">
        <v>258</v>
      </c>
      <c r="U19" s="116" t="s">
        <v>976</v>
      </c>
      <c r="V19" s="116" t="s">
        <v>977</v>
      </c>
    </row>
    <row r="20" spans="1:22" s="55" customFormat="1" ht="22.5" customHeight="1">
      <c r="A20" s="96">
        <v>13</v>
      </c>
      <c r="B20" s="112">
        <v>45226</v>
      </c>
      <c r="C20" s="118">
        <v>45377</v>
      </c>
      <c r="D20" s="91" t="s">
        <v>579</v>
      </c>
      <c r="E20" s="115"/>
      <c r="F20" s="115"/>
      <c r="G20" s="115"/>
      <c r="H20" s="91" t="s">
        <v>41</v>
      </c>
      <c r="I20" s="91" t="s">
        <v>42</v>
      </c>
      <c r="J20" s="114" t="s">
        <v>703</v>
      </c>
      <c r="K20" s="96">
        <v>173011063</v>
      </c>
      <c r="L20" s="123" t="s">
        <v>919</v>
      </c>
      <c r="M20" s="115" t="s">
        <v>920</v>
      </c>
      <c r="N20" s="113">
        <v>31030</v>
      </c>
      <c r="O20" s="96">
        <f>2023-1984</f>
        <v>39</v>
      </c>
      <c r="P20" s="95" t="s">
        <v>43</v>
      </c>
      <c r="Q20" s="115" t="s">
        <v>44</v>
      </c>
      <c r="R20" s="115" t="s">
        <v>360</v>
      </c>
      <c r="S20" s="96" t="s">
        <v>921</v>
      </c>
      <c r="T20" s="116" t="s">
        <v>922</v>
      </c>
      <c r="U20" s="116" t="s">
        <v>922</v>
      </c>
      <c r="V20" s="116" t="s">
        <v>923</v>
      </c>
    </row>
    <row r="21" spans="1:22" s="50" customFormat="1" ht="21" customHeight="1">
      <c r="A21" s="96">
        <v>14</v>
      </c>
      <c r="B21" s="112">
        <v>45163</v>
      </c>
      <c r="C21" s="118">
        <v>45377</v>
      </c>
      <c r="D21" s="91" t="s">
        <v>580</v>
      </c>
      <c r="E21" s="115"/>
      <c r="F21" s="115"/>
      <c r="G21" s="115"/>
      <c r="H21" s="91" t="s">
        <v>41</v>
      </c>
      <c r="I21" s="91" t="s">
        <v>463</v>
      </c>
      <c r="J21" s="114" t="s">
        <v>464</v>
      </c>
      <c r="K21" s="96" t="s">
        <v>581</v>
      </c>
      <c r="L21" s="123" t="s">
        <v>971</v>
      </c>
      <c r="M21" s="115" t="s">
        <v>972</v>
      </c>
      <c r="N21" s="113">
        <v>32228</v>
      </c>
      <c r="O21" s="96">
        <f>2023-1988</f>
        <v>35</v>
      </c>
      <c r="P21" s="95" t="s">
        <v>54</v>
      </c>
      <c r="Q21" s="115" t="s">
        <v>55</v>
      </c>
      <c r="R21" s="115" t="s">
        <v>973</v>
      </c>
      <c r="S21" s="96" t="s">
        <v>881</v>
      </c>
      <c r="T21" s="116" t="s">
        <v>536</v>
      </c>
      <c r="U21" s="116" t="s">
        <v>722</v>
      </c>
      <c r="V21" s="116" t="s">
        <v>457</v>
      </c>
    </row>
    <row r="22" spans="1:22" s="50" customFormat="1" ht="18.75" customHeight="1">
      <c r="A22" s="96">
        <v>15</v>
      </c>
      <c r="B22" s="112">
        <v>45231</v>
      </c>
      <c r="C22" s="118">
        <v>45377</v>
      </c>
      <c r="D22" s="91" t="s">
        <v>582</v>
      </c>
      <c r="E22" s="115"/>
      <c r="F22" s="115"/>
      <c r="G22" s="115"/>
      <c r="H22" s="91" t="s">
        <v>41</v>
      </c>
      <c r="I22" s="91" t="s">
        <v>237</v>
      </c>
      <c r="J22" s="114" t="s">
        <v>276</v>
      </c>
      <c r="K22" s="96" t="s">
        <v>583</v>
      </c>
      <c r="L22" s="123" t="s">
        <v>979</v>
      </c>
      <c r="M22" s="115" t="s">
        <v>980</v>
      </c>
      <c r="N22" s="113">
        <v>35327</v>
      </c>
      <c r="O22" s="96">
        <f>2023-1996</f>
        <v>27</v>
      </c>
      <c r="P22" s="95" t="s">
        <v>43</v>
      </c>
      <c r="Q22" s="115" t="s">
        <v>44</v>
      </c>
      <c r="R22" s="116" t="s">
        <v>844</v>
      </c>
      <c r="S22" s="96" t="s">
        <v>95</v>
      </c>
      <c r="T22" s="116" t="s">
        <v>536</v>
      </c>
      <c r="U22" s="116" t="s">
        <v>871</v>
      </c>
      <c r="V22" s="116" t="s">
        <v>981</v>
      </c>
    </row>
    <row r="23" spans="1:22" s="55" customFormat="1" ht="48.75" customHeight="1">
      <c r="A23" s="96">
        <v>16</v>
      </c>
      <c r="B23" s="112">
        <v>45253</v>
      </c>
      <c r="C23" s="118">
        <v>45377</v>
      </c>
      <c r="D23" s="91" t="s">
        <v>584</v>
      </c>
      <c r="E23" s="115"/>
      <c r="F23" s="115"/>
      <c r="G23" s="115"/>
      <c r="H23" s="91" t="s">
        <v>41</v>
      </c>
      <c r="I23" s="91" t="s">
        <v>585</v>
      </c>
      <c r="J23" s="114" t="s">
        <v>704</v>
      </c>
      <c r="K23" s="96">
        <v>562847839</v>
      </c>
      <c r="L23" s="123" t="s">
        <v>859</v>
      </c>
      <c r="M23" s="115" t="s">
        <v>857</v>
      </c>
      <c r="N23" s="113">
        <v>32426</v>
      </c>
      <c r="O23" s="96">
        <f>2023-1988</f>
        <v>35</v>
      </c>
      <c r="P23" s="95" t="s">
        <v>43</v>
      </c>
      <c r="Q23" s="115" t="s">
        <v>44</v>
      </c>
      <c r="R23" s="116" t="s">
        <v>861</v>
      </c>
      <c r="S23" s="96" t="s">
        <v>158</v>
      </c>
      <c r="T23" s="116" t="s">
        <v>536</v>
      </c>
      <c r="U23" s="116" t="s">
        <v>722</v>
      </c>
      <c r="V23" s="116" t="s">
        <v>860</v>
      </c>
    </row>
    <row r="24" spans="1:22" s="50" customFormat="1" ht="18.75" customHeight="1">
      <c r="A24" s="96">
        <v>17</v>
      </c>
      <c r="B24" s="112">
        <v>45218</v>
      </c>
      <c r="C24" s="118">
        <v>45377</v>
      </c>
      <c r="D24" s="91" t="s">
        <v>586</v>
      </c>
      <c r="E24" s="115"/>
      <c r="F24" s="115"/>
      <c r="G24" s="115"/>
      <c r="H24" s="91" t="s">
        <v>41</v>
      </c>
      <c r="I24" s="91" t="s">
        <v>401</v>
      </c>
      <c r="J24" s="114" t="s">
        <v>705</v>
      </c>
      <c r="K24" s="96">
        <v>351357869</v>
      </c>
      <c r="L24" s="123" t="s">
        <v>945</v>
      </c>
      <c r="M24" s="115" t="s">
        <v>946</v>
      </c>
      <c r="N24" s="113">
        <v>30151</v>
      </c>
      <c r="O24" s="96">
        <f>2023-1982</f>
        <v>41</v>
      </c>
      <c r="P24" s="95" t="s">
        <v>43</v>
      </c>
      <c r="Q24" s="115" t="s">
        <v>44</v>
      </c>
      <c r="R24" s="115" t="s">
        <v>844</v>
      </c>
      <c r="S24" s="96" t="s">
        <v>826</v>
      </c>
      <c r="T24" s="116" t="s">
        <v>947</v>
      </c>
      <c r="U24" s="116" t="s">
        <v>947</v>
      </c>
      <c r="V24" s="116" t="s">
        <v>59</v>
      </c>
    </row>
    <row r="25" spans="1:22" s="50" customFormat="1" ht="18.75" customHeight="1">
      <c r="A25" s="96">
        <v>18</v>
      </c>
      <c r="B25" s="112">
        <v>45058</v>
      </c>
      <c r="C25" s="118">
        <v>45377</v>
      </c>
      <c r="D25" s="91" t="s">
        <v>587</v>
      </c>
      <c r="E25" s="115"/>
      <c r="F25" s="115"/>
      <c r="G25" s="115" t="s">
        <v>712</v>
      </c>
      <c r="H25" s="91" t="s">
        <v>551</v>
      </c>
      <c r="I25" s="91" t="s">
        <v>237</v>
      </c>
      <c r="J25" s="114" t="s">
        <v>276</v>
      </c>
      <c r="K25" s="96" t="s">
        <v>588</v>
      </c>
      <c r="L25" s="123" t="s">
        <v>906</v>
      </c>
      <c r="M25" s="115" t="s">
        <v>902</v>
      </c>
      <c r="N25" s="113">
        <v>28083</v>
      </c>
      <c r="O25" s="96">
        <f>2023-1976</f>
        <v>47</v>
      </c>
      <c r="P25" s="95" t="s">
        <v>43</v>
      </c>
      <c r="Q25" s="115" t="s">
        <v>44</v>
      </c>
      <c r="R25" s="115" t="s">
        <v>904</v>
      </c>
      <c r="S25" s="96" t="s">
        <v>779</v>
      </c>
      <c r="T25" s="116" t="s">
        <v>258</v>
      </c>
      <c r="U25" s="116" t="s">
        <v>884</v>
      </c>
      <c r="V25" s="116" t="s">
        <v>905</v>
      </c>
    </row>
    <row r="26" spans="1:22" s="55" customFormat="1" ht="22.5" customHeight="1">
      <c r="A26" s="96">
        <v>19</v>
      </c>
      <c r="B26" s="112">
        <v>45217</v>
      </c>
      <c r="C26" s="118">
        <v>45377</v>
      </c>
      <c r="D26" s="98" t="s">
        <v>589</v>
      </c>
      <c r="E26" s="115"/>
      <c r="F26" s="115"/>
      <c r="G26" s="115"/>
      <c r="H26" s="120" t="s">
        <v>41</v>
      </c>
      <c r="I26" s="99" t="s">
        <v>42</v>
      </c>
      <c r="J26" s="114" t="s">
        <v>42</v>
      </c>
      <c r="K26" s="96">
        <v>160887963</v>
      </c>
      <c r="L26" s="123"/>
      <c r="M26" s="115" t="s">
        <v>912</v>
      </c>
      <c r="N26" s="113">
        <v>29645</v>
      </c>
      <c r="O26" s="96">
        <f>2024-1981</f>
        <v>43</v>
      </c>
      <c r="P26" s="95" t="s">
        <v>43</v>
      </c>
      <c r="Q26" s="115" t="s">
        <v>44</v>
      </c>
      <c r="R26" s="116" t="s">
        <v>913</v>
      </c>
      <c r="S26" s="96" t="s">
        <v>102</v>
      </c>
      <c r="T26" s="116" t="s">
        <v>914</v>
      </c>
      <c r="U26" s="116" t="s">
        <v>915</v>
      </c>
      <c r="V26" s="116" t="s">
        <v>905</v>
      </c>
    </row>
    <row r="27" spans="1:22" s="55" customFormat="1" ht="15.75">
      <c r="A27" s="96">
        <v>20</v>
      </c>
      <c r="B27" s="112">
        <v>45224</v>
      </c>
      <c r="C27" s="118">
        <v>45377</v>
      </c>
      <c r="D27" s="91" t="s">
        <v>590</v>
      </c>
      <c r="E27" s="115"/>
      <c r="F27" s="115"/>
      <c r="G27" s="115"/>
      <c r="H27" s="91" t="s">
        <v>41</v>
      </c>
      <c r="I27" s="91" t="s">
        <v>591</v>
      </c>
      <c r="J27" s="114" t="s">
        <v>704</v>
      </c>
      <c r="K27" s="96">
        <v>506139962</v>
      </c>
      <c r="L27" s="123" t="s">
        <v>967</v>
      </c>
      <c r="M27" s="115"/>
      <c r="N27" s="112">
        <v>32467</v>
      </c>
      <c r="O27" s="96">
        <f>2023-1988</f>
        <v>35</v>
      </c>
      <c r="P27" s="95" t="s">
        <v>54</v>
      </c>
      <c r="Q27" s="115" t="s">
        <v>55</v>
      </c>
      <c r="R27" s="115" t="s">
        <v>970</v>
      </c>
      <c r="S27" s="96" t="s">
        <v>784</v>
      </c>
      <c r="T27" s="116" t="s">
        <v>968</v>
      </c>
      <c r="U27" s="116" t="s">
        <v>968</v>
      </c>
      <c r="V27" s="116" t="s">
        <v>969</v>
      </c>
    </row>
    <row r="28" spans="1:22" ht="18.75" customHeight="1">
      <c r="A28" s="96">
        <v>21</v>
      </c>
      <c r="B28" s="112">
        <v>45240</v>
      </c>
      <c r="C28" s="118">
        <v>45377</v>
      </c>
      <c r="D28" s="97" t="s">
        <v>592</v>
      </c>
      <c r="E28" s="115"/>
      <c r="F28" s="115"/>
      <c r="G28" s="115"/>
      <c r="H28" s="92" t="s">
        <v>41</v>
      </c>
      <c r="I28" s="97" t="s">
        <v>237</v>
      </c>
      <c r="J28" s="114" t="s">
        <v>276</v>
      </c>
      <c r="K28" s="96" t="s">
        <v>593</v>
      </c>
      <c r="L28" s="123" t="s">
        <v>955</v>
      </c>
      <c r="M28" s="115" t="s">
        <v>958</v>
      </c>
      <c r="N28" s="112">
        <v>34917</v>
      </c>
      <c r="O28" s="96">
        <f>2023-1995</f>
        <v>28</v>
      </c>
      <c r="P28" s="100" t="s">
        <v>43</v>
      </c>
      <c r="Q28" s="115" t="s">
        <v>44</v>
      </c>
      <c r="R28" s="115" t="s">
        <v>957</v>
      </c>
      <c r="S28" s="96" t="s">
        <v>881</v>
      </c>
      <c r="T28" s="116" t="s">
        <v>536</v>
      </c>
      <c r="U28" s="116" t="s">
        <v>722</v>
      </c>
      <c r="V28" s="116" t="s">
        <v>956</v>
      </c>
    </row>
    <row r="29" spans="1:22" ht="30">
      <c r="A29" s="96">
        <v>22</v>
      </c>
      <c r="B29" s="112">
        <v>44272</v>
      </c>
      <c r="C29" s="118">
        <v>45377</v>
      </c>
      <c r="D29" s="91" t="s">
        <v>594</v>
      </c>
      <c r="E29" s="115"/>
      <c r="F29" s="115"/>
      <c r="G29" s="115" t="s">
        <v>712</v>
      </c>
      <c r="H29" s="91" t="s">
        <v>571</v>
      </c>
      <c r="I29" s="91" t="s">
        <v>237</v>
      </c>
      <c r="J29" s="114" t="s">
        <v>276</v>
      </c>
      <c r="K29" s="96" t="s">
        <v>595</v>
      </c>
      <c r="L29" s="123" t="s">
        <v>848</v>
      </c>
      <c r="M29" s="115" t="s">
        <v>849</v>
      </c>
      <c r="N29" s="112">
        <v>36808</v>
      </c>
      <c r="O29" s="96">
        <f>2023-2000</f>
        <v>23</v>
      </c>
      <c r="P29" s="95" t="s">
        <v>43</v>
      </c>
      <c r="Q29" s="115" t="s">
        <v>720</v>
      </c>
      <c r="R29" s="115" t="s">
        <v>186</v>
      </c>
      <c r="S29" s="96" t="s">
        <v>841</v>
      </c>
      <c r="T29" s="116" t="s">
        <v>536</v>
      </c>
      <c r="U29" s="116" t="s">
        <v>722</v>
      </c>
      <c r="V29" s="116" t="s">
        <v>840</v>
      </c>
    </row>
    <row r="30" spans="1:22" ht="15.75">
      <c r="A30" s="96">
        <v>23</v>
      </c>
      <c r="B30" s="112">
        <v>44853</v>
      </c>
      <c r="C30" s="118">
        <v>45377</v>
      </c>
      <c r="D30" s="91" t="s">
        <v>596</v>
      </c>
      <c r="E30" s="115"/>
      <c r="F30" s="115"/>
      <c r="G30" s="115" t="s">
        <v>712</v>
      </c>
      <c r="H30" s="91" t="s">
        <v>551</v>
      </c>
      <c r="I30" s="91" t="s">
        <v>71</v>
      </c>
      <c r="J30" s="114" t="s">
        <v>72</v>
      </c>
      <c r="K30" s="96" t="s">
        <v>597</v>
      </c>
      <c r="L30" s="123" t="s">
        <v>1005</v>
      </c>
      <c r="M30" s="115" t="s">
        <v>1006</v>
      </c>
      <c r="N30" s="112">
        <v>23354</v>
      </c>
      <c r="O30" s="96">
        <f>2023-1963</f>
        <v>60</v>
      </c>
      <c r="P30" s="95" t="s">
        <v>43</v>
      </c>
      <c r="Q30" s="115" t="s">
        <v>44</v>
      </c>
      <c r="R30" s="115" t="s">
        <v>1007</v>
      </c>
      <c r="S30" s="96" t="s">
        <v>784</v>
      </c>
      <c r="T30" s="116" t="s">
        <v>536</v>
      </c>
      <c r="U30" s="116" t="s">
        <v>722</v>
      </c>
      <c r="V30" s="116" t="s">
        <v>96</v>
      </c>
    </row>
    <row r="31" spans="1:22" ht="15.75">
      <c r="A31" s="96">
        <v>24</v>
      </c>
      <c r="B31" s="128">
        <v>44617</v>
      </c>
      <c r="C31" s="118">
        <v>45377</v>
      </c>
      <c r="D31" s="91" t="s">
        <v>598</v>
      </c>
      <c r="E31" s="115"/>
      <c r="F31" s="115"/>
      <c r="G31" s="115" t="s">
        <v>712</v>
      </c>
      <c r="H31" s="91" t="s">
        <v>551</v>
      </c>
      <c r="I31" s="91" t="s">
        <v>554</v>
      </c>
      <c r="J31" s="114" t="s">
        <v>700</v>
      </c>
      <c r="K31" s="96" t="s">
        <v>599</v>
      </c>
      <c r="L31" s="129" t="s">
        <v>907</v>
      </c>
      <c r="M31" s="130" t="s">
        <v>908</v>
      </c>
      <c r="N31" s="112">
        <v>26777</v>
      </c>
      <c r="O31" s="96">
        <f>2023-1973</f>
        <v>50</v>
      </c>
      <c r="P31" s="95" t="s">
        <v>43</v>
      </c>
      <c r="Q31" s="115" t="s">
        <v>720</v>
      </c>
      <c r="R31" s="115" t="s">
        <v>909</v>
      </c>
      <c r="S31" s="96" t="s">
        <v>889</v>
      </c>
      <c r="T31" s="130" t="s">
        <v>536</v>
      </c>
      <c r="U31" s="130" t="s">
        <v>722</v>
      </c>
      <c r="V31" s="130" t="s">
        <v>367</v>
      </c>
    </row>
    <row r="32" spans="1:22" ht="15.75">
      <c r="A32" s="96">
        <v>25</v>
      </c>
      <c r="B32" s="112">
        <v>44900</v>
      </c>
      <c r="C32" s="118">
        <v>45377</v>
      </c>
      <c r="D32" s="91" t="s">
        <v>600</v>
      </c>
      <c r="E32" s="115"/>
      <c r="F32" s="115"/>
      <c r="G32" s="115" t="s">
        <v>712</v>
      </c>
      <c r="H32" s="91" t="s">
        <v>551</v>
      </c>
      <c r="I32" s="91" t="s">
        <v>369</v>
      </c>
      <c r="J32" s="114" t="s">
        <v>706</v>
      </c>
      <c r="K32" s="96" t="s">
        <v>601</v>
      </c>
      <c r="L32" s="123" t="s">
        <v>750</v>
      </c>
      <c r="M32" s="115" t="s">
        <v>751</v>
      </c>
      <c r="N32" s="112">
        <v>26248</v>
      </c>
      <c r="O32" s="96">
        <f>2023-1971</f>
        <v>52</v>
      </c>
      <c r="P32" s="95" t="s">
        <v>43</v>
      </c>
      <c r="Q32" s="115" t="s">
        <v>44</v>
      </c>
      <c r="R32" s="115" t="s">
        <v>752</v>
      </c>
      <c r="S32" s="96" t="s">
        <v>95</v>
      </c>
      <c r="T32" s="116" t="s">
        <v>753</v>
      </c>
      <c r="U32" s="116" t="s">
        <v>754</v>
      </c>
      <c r="V32" s="116" t="s">
        <v>59</v>
      </c>
    </row>
    <row r="33" spans="1:22" ht="15.75">
      <c r="A33" s="96">
        <v>26</v>
      </c>
      <c r="B33" s="112">
        <v>45119</v>
      </c>
      <c r="C33" s="118">
        <v>45377</v>
      </c>
      <c r="D33" s="91" t="s">
        <v>602</v>
      </c>
      <c r="E33" s="115"/>
      <c r="F33" s="115"/>
      <c r="G33" s="115" t="s">
        <v>712</v>
      </c>
      <c r="H33" s="91" t="s">
        <v>551</v>
      </c>
      <c r="I33" s="91" t="s">
        <v>563</v>
      </c>
      <c r="J33" s="114" t="s">
        <v>701</v>
      </c>
      <c r="K33" s="96">
        <v>221069222</v>
      </c>
      <c r="L33" s="123" t="s">
        <v>853</v>
      </c>
      <c r="M33" s="115" t="s">
        <v>854</v>
      </c>
      <c r="N33" s="112">
        <v>26984</v>
      </c>
      <c r="O33" s="96">
        <f>2023-1973</f>
        <v>50</v>
      </c>
      <c r="P33" s="95" t="s">
        <v>54</v>
      </c>
      <c r="Q33" s="115" t="s">
        <v>118</v>
      </c>
      <c r="R33" s="115" t="s">
        <v>293</v>
      </c>
      <c r="S33" s="96" t="s">
        <v>187</v>
      </c>
      <c r="T33" s="116" t="s">
        <v>536</v>
      </c>
      <c r="U33" s="116" t="s">
        <v>79</v>
      </c>
      <c r="V33" s="116" t="s">
        <v>855</v>
      </c>
    </row>
    <row r="34" spans="1:22" ht="30.75">
      <c r="A34" s="96">
        <v>27</v>
      </c>
      <c r="B34" s="112">
        <v>45033</v>
      </c>
      <c r="C34" s="118">
        <v>45377</v>
      </c>
      <c r="D34" s="91" t="s">
        <v>603</v>
      </c>
      <c r="E34" s="115"/>
      <c r="F34" s="115"/>
      <c r="G34" s="115" t="s">
        <v>712</v>
      </c>
      <c r="H34" s="91" t="s">
        <v>551</v>
      </c>
      <c r="I34" s="91" t="s">
        <v>237</v>
      </c>
      <c r="J34" s="114" t="s">
        <v>276</v>
      </c>
      <c r="K34" s="96" t="s">
        <v>604</v>
      </c>
      <c r="L34" s="123" t="s">
        <v>874</v>
      </c>
      <c r="M34" s="115" t="s">
        <v>875</v>
      </c>
      <c r="N34" s="112">
        <v>29435</v>
      </c>
      <c r="O34" s="96">
        <f>2023-1980</f>
        <v>43</v>
      </c>
      <c r="P34" s="95" t="s">
        <v>43</v>
      </c>
      <c r="Q34" s="115" t="s">
        <v>720</v>
      </c>
      <c r="R34" s="115" t="s">
        <v>312</v>
      </c>
      <c r="S34" s="96" t="s">
        <v>822</v>
      </c>
      <c r="T34" s="116" t="s">
        <v>308</v>
      </c>
      <c r="U34" s="116" t="s">
        <v>771</v>
      </c>
      <c r="V34" s="116" t="s">
        <v>876</v>
      </c>
    </row>
    <row r="35" spans="1:22" ht="15.75">
      <c r="A35" s="96">
        <v>28</v>
      </c>
      <c r="B35" s="112">
        <v>45140</v>
      </c>
      <c r="C35" s="118">
        <v>45377</v>
      </c>
      <c r="D35" s="97" t="s">
        <v>605</v>
      </c>
      <c r="E35" s="115"/>
      <c r="F35" s="115"/>
      <c r="G35" s="115"/>
      <c r="H35" s="92" t="s">
        <v>41</v>
      </c>
      <c r="I35" s="97" t="s">
        <v>252</v>
      </c>
      <c r="J35" s="114" t="s">
        <v>415</v>
      </c>
      <c r="K35" s="96" t="s">
        <v>606</v>
      </c>
      <c r="L35" s="123" t="s">
        <v>886</v>
      </c>
      <c r="M35" s="115" t="s">
        <v>887</v>
      </c>
      <c r="N35" s="112">
        <v>33027</v>
      </c>
      <c r="O35" s="96">
        <f>2023-1990</f>
        <v>33</v>
      </c>
      <c r="P35" s="100" t="s">
        <v>54</v>
      </c>
      <c r="Q35" s="115" t="s">
        <v>55</v>
      </c>
      <c r="R35" s="115" t="s">
        <v>293</v>
      </c>
      <c r="S35" s="96" t="s">
        <v>889</v>
      </c>
      <c r="T35" s="116" t="s">
        <v>753</v>
      </c>
      <c r="U35" s="116" t="s">
        <v>888</v>
      </c>
      <c r="V35" s="116" t="s">
        <v>59</v>
      </c>
    </row>
    <row r="36" spans="1:22" ht="15.75">
      <c r="A36" s="96">
        <v>29</v>
      </c>
      <c r="B36" s="112">
        <v>44392</v>
      </c>
      <c r="C36" s="118">
        <v>45377</v>
      </c>
      <c r="D36" s="91" t="s">
        <v>607</v>
      </c>
      <c r="E36" s="115"/>
      <c r="F36" s="115"/>
      <c r="G36" s="115" t="s">
        <v>712</v>
      </c>
      <c r="H36" s="91" t="s">
        <v>551</v>
      </c>
      <c r="I36" s="91" t="s">
        <v>252</v>
      </c>
      <c r="J36" s="114" t="s">
        <v>415</v>
      </c>
      <c r="K36" s="96">
        <v>221069222</v>
      </c>
      <c r="L36" s="123"/>
      <c r="M36" s="115" t="s">
        <v>832</v>
      </c>
      <c r="N36" s="112">
        <v>26869</v>
      </c>
      <c r="O36" s="96">
        <f>2023-1973</f>
        <v>50</v>
      </c>
      <c r="P36" s="95" t="s">
        <v>54</v>
      </c>
      <c r="Q36" s="115" t="s">
        <v>55</v>
      </c>
      <c r="R36" s="115" t="s">
        <v>312</v>
      </c>
      <c r="S36" s="96" t="s">
        <v>784</v>
      </c>
      <c r="T36" s="116" t="s">
        <v>788</v>
      </c>
      <c r="U36" s="116" t="s">
        <v>789</v>
      </c>
      <c r="V36" s="116" t="s">
        <v>790</v>
      </c>
    </row>
    <row r="37" spans="1:22" ht="15.75">
      <c r="A37" s="96">
        <v>30</v>
      </c>
      <c r="B37" s="112">
        <v>45078</v>
      </c>
      <c r="C37" s="118">
        <v>45377</v>
      </c>
      <c r="D37" s="98" t="s">
        <v>608</v>
      </c>
      <c r="E37" s="115"/>
      <c r="F37" s="115"/>
      <c r="G37" s="115" t="s">
        <v>713</v>
      </c>
      <c r="H37" s="94" t="s">
        <v>551</v>
      </c>
      <c r="I37" s="99" t="s">
        <v>71</v>
      </c>
      <c r="J37" s="114" t="s">
        <v>72</v>
      </c>
      <c r="K37" s="96" t="s">
        <v>609</v>
      </c>
      <c r="L37" s="117" t="s">
        <v>718</v>
      </c>
      <c r="M37" s="115" t="s">
        <v>719</v>
      </c>
      <c r="N37" s="112">
        <v>29210</v>
      </c>
      <c r="O37" s="96">
        <f>2023-1979</f>
        <v>44</v>
      </c>
      <c r="P37" s="95" t="s">
        <v>43</v>
      </c>
      <c r="Q37" s="115" t="s">
        <v>720</v>
      </c>
      <c r="R37" s="115" t="s">
        <v>721</v>
      </c>
      <c r="S37" s="96" t="s">
        <v>724</v>
      </c>
      <c r="T37" s="116" t="s">
        <v>536</v>
      </c>
      <c r="U37" s="116" t="s">
        <v>722</v>
      </c>
      <c r="V37" s="116" t="s">
        <v>723</v>
      </c>
    </row>
    <row r="38" spans="1:22" ht="30.75">
      <c r="A38" s="96">
        <v>31</v>
      </c>
      <c r="B38" s="112">
        <v>45243</v>
      </c>
      <c r="C38" s="118">
        <v>45377</v>
      </c>
      <c r="D38" s="97" t="s">
        <v>610</v>
      </c>
      <c r="E38" s="115"/>
      <c r="F38" s="115"/>
      <c r="G38" s="115"/>
      <c r="H38" s="92" t="s">
        <v>41</v>
      </c>
      <c r="I38" s="97" t="s">
        <v>42</v>
      </c>
      <c r="J38" s="114" t="s">
        <v>703</v>
      </c>
      <c r="K38" s="96">
        <v>145981879</v>
      </c>
      <c r="L38" s="123" t="s">
        <v>894</v>
      </c>
      <c r="M38" s="115" t="s">
        <v>895</v>
      </c>
      <c r="N38" s="112">
        <v>29222</v>
      </c>
      <c r="O38" s="96">
        <f>2023-1980</f>
        <v>43</v>
      </c>
      <c r="P38" s="100" t="s">
        <v>54</v>
      </c>
      <c r="Q38" s="115" t="s">
        <v>55</v>
      </c>
      <c r="R38" s="115" t="s">
        <v>896</v>
      </c>
      <c r="S38" s="96" t="s">
        <v>826</v>
      </c>
      <c r="T38" s="116" t="s">
        <v>536</v>
      </c>
      <c r="U38" s="116" t="s">
        <v>722</v>
      </c>
      <c r="V38" s="116" t="s">
        <v>763</v>
      </c>
    </row>
    <row r="39" spans="1:22" ht="30.75">
      <c r="A39" s="96">
        <v>32</v>
      </c>
      <c r="B39" s="112">
        <v>45216</v>
      </c>
      <c r="C39" s="118">
        <v>45377</v>
      </c>
      <c r="D39" s="97" t="s">
        <v>611</v>
      </c>
      <c r="E39" s="115"/>
      <c r="F39" s="115"/>
      <c r="G39" s="115"/>
      <c r="H39" s="92" t="s">
        <v>41</v>
      </c>
      <c r="I39" s="97" t="s">
        <v>42</v>
      </c>
      <c r="J39" s="114" t="s">
        <v>703</v>
      </c>
      <c r="K39" s="96">
        <v>167249104</v>
      </c>
      <c r="L39" s="123" t="s">
        <v>877</v>
      </c>
      <c r="M39" s="115" t="s">
        <v>878</v>
      </c>
      <c r="N39" s="112">
        <v>33519</v>
      </c>
      <c r="O39" s="96">
        <f>2023-1991</f>
        <v>32</v>
      </c>
      <c r="P39" s="100" t="s">
        <v>43</v>
      </c>
      <c r="Q39" s="115" t="s">
        <v>44</v>
      </c>
      <c r="R39" s="115" t="s">
        <v>844</v>
      </c>
      <c r="S39" s="96" t="s">
        <v>881</v>
      </c>
      <c r="T39" s="116" t="s">
        <v>880</v>
      </c>
      <c r="U39" s="116" t="s">
        <v>722</v>
      </c>
      <c r="V39" s="116" t="s">
        <v>879</v>
      </c>
    </row>
    <row r="40" spans="1:22" ht="15.75">
      <c r="A40" s="96">
        <v>33</v>
      </c>
      <c r="B40" s="112">
        <v>45132</v>
      </c>
      <c r="C40" s="118">
        <v>45377</v>
      </c>
      <c r="D40" s="98" t="s">
        <v>612</v>
      </c>
      <c r="E40" s="115"/>
      <c r="F40" s="115"/>
      <c r="G40" s="115" t="s">
        <v>713</v>
      </c>
      <c r="H40" s="94" t="s">
        <v>551</v>
      </c>
      <c r="I40" s="99" t="s">
        <v>71</v>
      </c>
      <c r="J40" s="114" t="s">
        <v>72</v>
      </c>
      <c r="K40" s="96" t="s">
        <v>613</v>
      </c>
      <c r="L40" s="123" t="s">
        <v>737</v>
      </c>
      <c r="M40" s="115" t="s">
        <v>738</v>
      </c>
      <c r="N40" s="112">
        <v>20095</v>
      </c>
      <c r="O40" s="96">
        <f>2023-1955</f>
        <v>68</v>
      </c>
      <c r="P40" s="95" t="s">
        <v>54</v>
      </c>
      <c r="Q40" s="115" t="s">
        <v>118</v>
      </c>
      <c r="R40" s="115" t="s">
        <v>739</v>
      </c>
      <c r="S40" s="96" t="s">
        <v>724</v>
      </c>
      <c r="T40" s="116" t="s">
        <v>536</v>
      </c>
      <c r="U40" s="116" t="s">
        <v>722</v>
      </c>
      <c r="V40" s="116" t="s">
        <v>321</v>
      </c>
    </row>
    <row r="41" spans="1:22" ht="30.75">
      <c r="A41" s="96">
        <v>34</v>
      </c>
      <c r="B41" s="112">
        <v>45141</v>
      </c>
      <c r="C41" s="118">
        <v>45377</v>
      </c>
      <c r="D41" s="97" t="s">
        <v>614</v>
      </c>
      <c r="E41" s="115"/>
      <c r="F41" s="115"/>
      <c r="G41" s="115"/>
      <c r="H41" s="92" t="s">
        <v>41</v>
      </c>
      <c r="I41" s="97" t="s">
        <v>316</v>
      </c>
      <c r="J41" s="114" t="s">
        <v>317</v>
      </c>
      <c r="K41" s="96" t="s">
        <v>615</v>
      </c>
      <c r="L41" s="123" t="s">
        <v>941</v>
      </c>
      <c r="M41" s="115" t="s">
        <v>942</v>
      </c>
      <c r="N41" s="112">
        <v>23870</v>
      </c>
      <c r="O41" s="96">
        <f>2023-1965</f>
        <v>58</v>
      </c>
      <c r="P41" s="100" t="s">
        <v>54</v>
      </c>
      <c r="Q41" s="115" t="s">
        <v>55</v>
      </c>
      <c r="R41" s="115" t="s">
        <v>752</v>
      </c>
      <c r="S41" s="96" t="s">
        <v>784</v>
      </c>
      <c r="T41" s="116" t="s">
        <v>258</v>
      </c>
      <c r="U41" s="116" t="s">
        <v>884</v>
      </c>
      <c r="V41" s="116" t="s">
        <v>943</v>
      </c>
    </row>
    <row r="42" spans="1:22" ht="45.75">
      <c r="A42" s="96">
        <v>35</v>
      </c>
      <c r="B42" s="112">
        <v>45225</v>
      </c>
      <c r="C42" s="118">
        <v>45377</v>
      </c>
      <c r="D42" s="97" t="s">
        <v>616</v>
      </c>
      <c r="E42" s="115"/>
      <c r="F42" s="115"/>
      <c r="G42" s="115"/>
      <c r="H42" s="92" t="s">
        <v>41</v>
      </c>
      <c r="I42" s="97" t="s">
        <v>71</v>
      </c>
      <c r="J42" s="114" t="s">
        <v>72</v>
      </c>
      <c r="K42" s="96" t="s">
        <v>617</v>
      </c>
      <c r="L42" s="123" t="s">
        <v>768</v>
      </c>
      <c r="M42" s="115" t="s">
        <v>769</v>
      </c>
      <c r="N42" s="112">
        <v>29112</v>
      </c>
      <c r="O42" s="96">
        <f>2023-1979</f>
        <v>44</v>
      </c>
      <c r="P42" s="100" t="s">
        <v>43</v>
      </c>
      <c r="Q42" s="115" t="s">
        <v>44</v>
      </c>
      <c r="R42" s="116" t="s">
        <v>770</v>
      </c>
      <c r="S42" s="96" t="s">
        <v>102</v>
      </c>
      <c r="T42" s="116" t="s">
        <v>308</v>
      </c>
      <c r="U42" s="116" t="s">
        <v>771</v>
      </c>
      <c r="V42" s="116" t="s">
        <v>772</v>
      </c>
    </row>
    <row r="43" spans="1:22" ht="30.75">
      <c r="A43" s="96">
        <v>36</v>
      </c>
      <c r="B43" s="112">
        <v>45132</v>
      </c>
      <c r="C43" s="118">
        <v>45377</v>
      </c>
      <c r="D43" s="97" t="s">
        <v>618</v>
      </c>
      <c r="E43" s="115"/>
      <c r="F43" s="115"/>
      <c r="G43" s="115"/>
      <c r="H43" s="92" t="s">
        <v>41</v>
      </c>
      <c r="I43" s="97" t="s">
        <v>42</v>
      </c>
      <c r="J43" s="114" t="s">
        <v>703</v>
      </c>
      <c r="K43" s="96">
        <v>178041232</v>
      </c>
      <c r="L43" s="123" t="s">
        <v>890</v>
      </c>
      <c r="M43" s="115" t="s">
        <v>891</v>
      </c>
      <c r="N43" s="112">
        <v>33518</v>
      </c>
      <c r="O43" s="96">
        <f>2023-1991</f>
        <v>32</v>
      </c>
      <c r="P43" s="100" t="s">
        <v>43</v>
      </c>
      <c r="Q43" s="115" t="s">
        <v>44</v>
      </c>
      <c r="R43" s="115" t="s">
        <v>893</v>
      </c>
      <c r="S43" s="96" t="s">
        <v>102</v>
      </c>
      <c r="T43" s="116" t="s">
        <v>536</v>
      </c>
      <c r="U43" s="116" t="s">
        <v>871</v>
      </c>
      <c r="V43" s="116" t="s">
        <v>892</v>
      </c>
    </row>
    <row r="44" spans="1:22" ht="30.75">
      <c r="A44" s="96">
        <v>37</v>
      </c>
      <c r="B44" s="112">
        <v>45029</v>
      </c>
      <c r="C44" s="118">
        <v>45377</v>
      </c>
      <c r="D44" s="97" t="s">
        <v>619</v>
      </c>
      <c r="E44" s="115"/>
      <c r="F44" s="115"/>
      <c r="G44" s="115" t="s">
        <v>712</v>
      </c>
      <c r="H44" s="91" t="s">
        <v>551</v>
      </c>
      <c r="I44" s="97" t="s">
        <v>358</v>
      </c>
      <c r="J44" s="114" t="s">
        <v>358</v>
      </c>
      <c r="K44" s="96" t="s">
        <v>620</v>
      </c>
      <c r="L44" s="123" t="s">
        <v>1000</v>
      </c>
      <c r="M44" s="115" t="s">
        <v>1001</v>
      </c>
      <c r="N44" s="112">
        <v>31913</v>
      </c>
      <c r="O44" s="96">
        <f>2023-1987</f>
        <v>36</v>
      </c>
      <c r="P44" s="100" t="s">
        <v>54</v>
      </c>
      <c r="Q44" s="115" t="s">
        <v>55</v>
      </c>
      <c r="R44" s="115" t="s">
        <v>293</v>
      </c>
      <c r="S44" s="96" t="s">
        <v>102</v>
      </c>
      <c r="T44" s="116" t="s">
        <v>788</v>
      </c>
      <c r="U44" s="116" t="s">
        <v>789</v>
      </c>
      <c r="V44" s="116" t="s">
        <v>1002</v>
      </c>
    </row>
    <row r="45" spans="1:22" ht="30">
      <c r="A45" s="96">
        <v>38</v>
      </c>
      <c r="B45" s="128">
        <v>45002</v>
      </c>
      <c r="C45" s="118">
        <v>45377</v>
      </c>
      <c r="D45" s="91" t="s">
        <v>944</v>
      </c>
      <c r="E45" s="115"/>
      <c r="F45" s="115"/>
      <c r="G45" s="115" t="s">
        <v>712</v>
      </c>
      <c r="H45" s="91" t="s">
        <v>571</v>
      </c>
      <c r="I45" s="91" t="s">
        <v>237</v>
      </c>
      <c r="J45" s="131" t="s">
        <v>276</v>
      </c>
      <c r="K45" s="96" t="s">
        <v>621</v>
      </c>
      <c r="L45" s="129" t="s">
        <v>846</v>
      </c>
      <c r="M45" s="130" t="s">
        <v>847</v>
      </c>
      <c r="N45" s="128">
        <v>35290</v>
      </c>
      <c r="O45" s="130">
        <f>2023-1996</f>
        <v>27</v>
      </c>
      <c r="P45" s="95" t="s">
        <v>54</v>
      </c>
      <c r="Q45" s="132" t="s">
        <v>118</v>
      </c>
      <c r="R45" s="130" t="s">
        <v>845</v>
      </c>
      <c r="S45" s="130" t="s">
        <v>841</v>
      </c>
      <c r="T45" s="130" t="s">
        <v>536</v>
      </c>
      <c r="U45" s="130" t="s">
        <v>722</v>
      </c>
      <c r="V45" s="130" t="s">
        <v>840</v>
      </c>
    </row>
    <row r="46" spans="1:22" ht="15.75">
      <c r="A46" s="96">
        <v>39</v>
      </c>
      <c r="B46" s="112">
        <v>44979</v>
      </c>
      <c r="C46" s="118">
        <v>45377</v>
      </c>
      <c r="D46" s="91" t="s">
        <v>622</v>
      </c>
      <c r="E46" s="115"/>
      <c r="F46" s="115"/>
      <c r="G46" s="115" t="s">
        <v>712</v>
      </c>
      <c r="H46" s="91" t="s">
        <v>551</v>
      </c>
      <c r="I46" s="91" t="s">
        <v>623</v>
      </c>
      <c r="J46" s="114" t="s">
        <v>703</v>
      </c>
      <c r="K46" s="96">
        <v>169648271</v>
      </c>
      <c r="L46" s="123" t="s">
        <v>827</v>
      </c>
      <c r="M46" s="115" t="s">
        <v>828</v>
      </c>
      <c r="N46" s="112">
        <v>23495</v>
      </c>
      <c r="O46" s="96">
        <f>2023-1964</f>
        <v>59</v>
      </c>
      <c r="P46" s="95" t="s">
        <v>54</v>
      </c>
      <c r="Q46" s="115" t="s">
        <v>44</v>
      </c>
      <c r="R46" s="115" t="s">
        <v>829</v>
      </c>
      <c r="S46" s="96" t="s">
        <v>95</v>
      </c>
      <c r="T46" s="116" t="s">
        <v>536</v>
      </c>
      <c r="U46" s="116" t="s">
        <v>722</v>
      </c>
      <c r="V46" s="116" t="s">
        <v>723</v>
      </c>
    </row>
    <row r="47" spans="1:22" ht="15.75">
      <c r="A47" s="96">
        <v>40</v>
      </c>
      <c r="B47" s="112">
        <v>45062</v>
      </c>
      <c r="C47" s="118">
        <v>45377</v>
      </c>
      <c r="D47" s="91" t="s">
        <v>624</v>
      </c>
      <c r="E47" s="115"/>
      <c r="F47" s="115"/>
      <c r="G47" s="115" t="s">
        <v>712</v>
      </c>
      <c r="H47" s="91" t="s">
        <v>551</v>
      </c>
      <c r="I47" s="91" t="s">
        <v>623</v>
      </c>
      <c r="J47" s="114" t="s">
        <v>703</v>
      </c>
      <c r="K47" s="96">
        <v>65900967</v>
      </c>
      <c r="L47" s="123" t="s">
        <v>935</v>
      </c>
      <c r="M47" s="115" t="s">
        <v>936</v>
      </c>
      <c r="N47" s="112">
        <v>26353</v>
      </c>
      <c r="O47" s="96">
        <f>2023-1972</f>
        <v>51</v>
      </c>
      <c r="P47" s="95" t="s">
        <v>54</v>
      </c>
      <c r="Q47" s="115" t="s">
        <v>118</v>
      </c>
      <c r="R47" s="115" t="s">
        <v>937</v>
      </c>
      <c r="S47" s="96" t="s">
        <v>102</v>
      </c>
      <c r="T47" s="116" t="s">
        <v>536</v>
      </c>
      <c r="U47" s="116" t="s">
        <v>722</v>
      </c>
      <c r="V47" s="116" t="s">
        <v>159</v>
      </c>
    </row>
    <row r="48" spans="1:22" ht="15.75">
      <c r="A48" s="96">
        <v>41</v>
      </c>
      <c r="B48" s="112">
        <v>44973</v>
      </c>
      <c r="C48" s="118">
        <v>45377</v>
      </c>
      <c r="D48" s="98" t="s">
        <v>625</v>
      </c>
      <c r="E48" s="115"/>
      <c r="F48" s="115"/>
      <c r="G48" s="115" t="s">
        <v>713</v>
      </c>
      <c r="H48" s="94" t="s">
        <v>551</v>
      </c>
      <c r="I48" s="99" t="s">
        <v>358</v>
      </c>
      <c r="J48" s="114" t="s">
        <v>358</v>
      </c>
      <c r="K48" s="96">
        <v>730974314</v>
      </c>
      <c r="L48" s="123" t="s">
        <v>938</v>
      </c>
      <c r="M48" s="115" t="s">
        <v>939</v>
      </c>
      <c r="N48" s="112">
        <v>27114</v>
      </c>
      <c r="O48" s="96">
        <f>2023-1974</f>
        <v>49</v>
      </c>
      <c r="P48" s="95" t="s">
        <v>43</v>
      </c>
      <c r="Q48" s="115" t="s">
        <v>44</v>
      </c>
      <c r="R48" s="115" t="s">
        <v>787</v>
      </c>
      <c r="S48" s="96" t="s">
        <v>779</v>
      </c>
      <c r="T48" s="116" t="s">
        <v>788</v>
      </c>
      <c r="U48" s="116" t="s">
        <v>789</v>
      </c>
      <c r="V48" s="116" t="s">
        <v>940</v>
      </c>
    </row>
    <row r="49" spans="1:22" ht="15.75">
      <c r="A49" s="96">
        <v>42</v>
      </c>
      <c r="B49" s="112">
        <v>45062</v>
      </c>
      <c r="C49" s="118">
        <v>45377</v>
      </c>
      <c r="D49" s="91" t="s">
        <v>626</v>
      </c>
      <c r="E49" s="115"/>
      <c r="F49" s="115"/>
      <c r="G49" s="115"/>
      <c r="H49" s="91" t="s">
        <v>41</v>
      </c>
      <c r="I49" s="91" t="s">
        <v>369</v>
      </c>
      <c r="J49" s="114" t="s">
        <v>706</v>
      </c>
      <c r="K49" s="96" t="s">
        <v>627</v>
      </c>
      <c r="L49" s="123" t="s">
        <v>830</v>
      </c>
      <c r="M49" s="115" t="s">
        <v>831</v>
      </c>
      <c r="N49" s="112">
        <v>28756</v>
      </c>
      <c r="O49" s="96">
        <f>2023-1978</f>
        <v>45</v>
      </c>
      <c r="P49" s="95" t="s">
        <v>54</v>
      </c>
      <c r="Q49" s="115" t="s">
        <v>44</v>
      </c>
      <c r="R49" s="115" t="s">
        <v>248</v>
      </c>
      <c r="S49" s="96" t="s">
        <v>158</v>
      </c>
      <c r="T49" s="116" t="s">
        <v>536</v>
      </c>
      <c r="U49" s="116" t="s">
        <v>722</v>
      </c>
      <c r="V49" s="116" t="s">
        <v>297</v>
      </c>
    </row>
    <row r="50" spans="1:22" ht="30.75">
      <c r="A50" s="96">
        <v>43</v>
      </c>
      <c r="B50" s="112">
        <v>45211</v>
      </c>
      <c r="C50" s="118">
        <v>45377</v>
      </c>
      <c r="D50" s="97" t="s">
        <v>628</v>
      </c>
      <c r="E50" s="115"/>
      <c r="F50" s="115"/>
      <c r="G50" s="115"/>
      <c r="H50" s="92" t="s">
        <v>41</v>
      </c>
      <c r="I50" s="91" t="s">
        <v>42</v>
      </c>
      <c r="J50" s="114" t="s">
        <v>703</v>
      </c>
      <c r="K50" s="96">
        <v>144127249</v>
      </c>
      <c r="L50" s="123" t="s">
        <v>869</v>
      </c>
      <c r="M50" s="115" t="s">
        <v>870</v>
      </c>
      <c r="N50" s="112">
        <v>31260</v>
      </c>
      <c r="O50" s="96">
        <f>2023-1985</f>
        <v>38</v>
      </c>
      <c r="P50" s="100" t="s">
        <v>43</v>
      </c>
      <c r="Q50" s="115" t="s">
        <v>44</v>
      </c>
      <c r="R50" s="115" t="s">
        <v>873</v>
      </c>
      <c r="S50" s="96" t="s">
        <v>102</v>
      </c>
      <c r="T50" s="116" t="s">
        <v>536</v>
      </c>
      <c r="U50" s="116" t="s">
        <v>871</v>
      </c>
      <c r="V50" s="116" t="s">
        <v>872</v>
      </c>
    </row>
    <row r="51" spans="1:22" ht="30">
      <c r="A51" s="96">
        <v>44</v>
      </c>
      <c r="B51" s="112">
        <v>45252</v>
      </c>
      <c r="C51" s="118">
        <v>45377</v>
      </c>
      <c r="D51" s="97" t="s">
        <v>629</v>
      </c>
      <c r="E51" s="115"/>
      <c r="F51" s="115"/>
      <c r="G51" s="115"/>
      <c r="H51" s="92" t="s">
        <v>41</v>
      </c>
      <c r="I51" s="91" t="s">
        <v>585</v>
      </c>
      <c r="J51" s="114" t="s">
        <v>704</v>
      </c>
      <c r="K51" s="96">
        <v>565498904</v>
      </c>
      <c r="L51" s="123" t="s">
        <v>856</v>
      </c>
      <c r="M51" s="115" t="s">
        <v>857</v>
      </c>
      <c r="N51" s="112">
        <v>32029</v>
      </c>
      <c r="O51" s="96">
        <f>2023-1987</f>
        <v>36</v>
      </c>
      <c r="P51" s="100" t="s">
        <v>43</v>
      </c>
      <c r="Q51" s="115" t="s">
        <v>44</v>
      </c>
      <c r="R51" s="115" t="s">
        <v>858</v>
      </c>
      <c r="S51" s="96" t="s">
        <v>784</v>
      </c>
      <c r="T51" s="116" t="s">
        <v>536</v>
      </c>
      <c r="U51" s="116" t="s">
        <v>722</v>
      </c>
      <c r="V51" s="116" t="s">
        <v>840</v>
      </c>
    </row>
    <row r="52" spans="1:22" ht="36" customHeight="1">
      <c r="A52" s="96">
        <v>45</v>
      </c>
      <c r="B52" s="112">
        <v>45146</v>
      </c>
      <c r="C52" s="118">
        <v>45377</v>
      </c>
      <c r="D52" s="97" t="s">
        <v>630</v>
      </c>
      <c r="E52" s="115"/>
      <c r="F52" s="115"/>
      <c r="G52" s="115"/>
      <c r="H52" s="92" t="s">
        <v>41</v>
      </c>
      <c r="I52" s="97" t="s">
        <v>42</v>
      </c>
      <c r="J52" s="114" t="s">
        <v>703</v>
      </c>
      <c r="K52" s="96">
        <v>174890458</v>
      </c>
      <c r="L52" s="123" t="s">
        <v>740</v>
      </c>
      <c r="M52" s="116" t="s">
        <v>741</v>
      </c>
      <c r="N52" s="112">
        <v>34267</v>
      </c>
      <c r="O52" s="96">
        <f>2023-1993</f>
        <v>30</v>
      </c>
      <c r="P52" s="100" t="s">
        <v>43</v>
      </c>
      <c r="Q52" s="115" t="s">
        <v>44</v>
      </c>
      <c r="R52" s="115" t="s">
        <v>742</v>
      </c>
      <c r="S52" s="96" t="s">
        <v>102</v>
      </c>
      <c r="T52" s="116" t="s">
        <v>536</v>
      </c>
      <c r="U52" s="116" t="s">
        <v>743</v>
      </c>
      <c r="V52" s="116" t="s">
        <v>744</v>
      </c>
    </row>
    <row r="53" spans="1:22" ht="15.75">
      <c r="A53" s="96">
        <v>46</v>
      </c>
      <c r="B53" s="112">
        <v>45166</v>
      </c>
      <c r="C53" s="118">
        <v>45377</v>
      </c>
      <c r="D53" s="97" t="s">
        <v>631</v>
      </c>
      <c r="E53" s="115"/>
      <c r="F53" s="115"/>
      <c r="G53" s="115"/>
      <c r="H53" s="92" t="s">
        <v>41</v>
      </c>
      <c r="I53" s="97" t="s">
        <v>71</v>
      </c>
      <c r="J53" s="114" t="s">
        <v>72</v>
      </c>
      <c r="K53" s="96" t="s">
        <v>632</v>
      </c>
      <c r="L53" s="123" t="s">
        <v>866</v>
      </c>
      <c r="M53" s="115" t="s">
        <v>867</v>
      </c>
      <c r="N53" s="112">
        <v>23267</v>
      </c>
      <c r="O53" s="96">
        <f>2023-1963</f>
        <v>60</v>
      </c>
      <c r="P53" s="100" t="s">
        <v>43</v>
      </c>
      <c r="Q53" s="115" t="s">
        <v>44</v>
      </c>
      <c r="R53" s="115" t="s">
        <v>868</v>
      </c>
      <c r="S53" s="96" t="s">
        <v>178</v>
      </c>
      <c r="T53" s="116" t="s">
        <v>536</v>
      </c>
      <c r="U53" s="116" t="s">
        <v>722</v>
      </c>
      <c r="V53" s="116" t="s">
        <v>96</v>
      </c>
    </row>
    <row r="54" spans="1:22" ht="15.75">
      <c r="A54" s="96">
        <v>47</v>
      </c>
      <c r="B54" s="112">
        <v>44914</v>
      </c>
      <c r="C54" s="118">
        <v>45377</v>
      </c>
      <c r="D54" s="91" t="s">
        <v>633</v>
      </c>
      <c r="E54" s="115"/>
      <c r="F54" s="115"/>
      <c r="G54" s="115" t="s">
        <v>712</v>
      </c>
      <c r="H54" s="91" t="s">
        <v>551</v>
      </c>
      <c r="I54" s="91" t="s">
        <v>252</v>
      </c>
      <c r="J54" s="114" t="s">
        <v>415</v>
      </c>
      <c r="K54" s="96" t="s">
        <v>634</v>
      </c>
      <c r="L54" s="123" t="s">
        <v>850</v>
      </c>
      <c r="M54" s="115" t="s">
        <v>851</v>
      </c>
      <c r="N54" s="112">
        <v>23021</v>
      </c>
      <c r="O54" s="96">
        <f>2023-1963</f>
        <v>60</v>
      </c>
      <c r="P54" s="95" t="s">
        <v>54</v>
      </c>
      <c r="Q54" s="115" t="s">
        <v>118</v>
      </c>
      <c r="R54" s="115" t="s">
        <v>312</v>
      </c>
      <c r="S54" s="96" t="s">
        <v>791</v>
      </c>
      <c r="T54" s="116" t="s">
        <v>329</v>
      </c>
      <c r="U54" s="116" t="s">
        <v>329</v>
      </c>
      <c r="V54" s="116" t="s">
        <v>852</v>
      </c>
    </row>
    <row r="55" spans="1:22" ht="30.75">
      <c r="A55" s="96">
        <v>48</v>
      </c>
      <c r="B55" s="112">
        <v>45021</v>
      </c>
      <c r="C55" s="118">
        <v>45377</v>
      </c>
      <c r="D55" s="97" t="s">
        <v>635</v>
      </c>
      <c r="E55" s="115"/>
      <c r="F55" s="115"/>
      <c r="G55" s="115" t="s">
        <v>712</v>
      </c>
      <c r="H55" s="91" t="s">
        <v>551</v>
      </c>
      <c r="I55" s="97" t="s">
        <v>237</v>
      </c>
      <c r="J55" s="114" t="s">
        <v>276</v>
      </c>
      <c r="K55" s="96" t="s">
        <v>636</v>
      </c>
      <c r="L55" s="123" t="s">
        <v>773</v>
      </c>
      <c r="M55" s="115" t="s">
        <v>774</v>
      </c>
      <c r="N55" s="112">
        <v>21218</v>
      </c>
      <c r="O55" s="96">
        <f>2023-1958</f>
        <v>65</v>
      </c>
      <c r="P55" s="100" t="s">
        <v>43</v>
      </c>
      <c r="Q55" s="115" t="s">
        <v>720</v>
      </c>
      <c r="R55" s="116" t="s">
        <v>775</v>
      </c>
      <c r="S55" s="96" t="s">
        <v>776</v>
      </c>
      <c r="T55" s="116" t="s">
        <v>536</v>
      </c>
      <c r="U55" s="116" t="s">
        <v>722</v>
      </c>
      <c r="V55" s="116" t="s">
        <v>318</v>
      </c>
    </row>
    <row r="56" spans="1:22" ht="15.75">
      <c r="A56" s="96">
        <v>49</v>
      </c>
      <c r="B56" s="112">
        <v>44937</v>
      </c>
      <c r="C56" s="118">
        <v>45377</v>
      </c>
      <c r="D56" s="97" t="s">
        <v>637</v>
      </c>
      <c r="E56" s="115"/>
      <c r="F56" s="115"/>
      <c r="G56" s="115" t="s">
        <v>712</v>
      </c>
      <c r="H56" s="91" t="s">
        <v>551</v>
      </c>
      <c r="I56" s="97" t="s">
        <v>556</v>
      </c>
      <c r="J56" s="114" t="s">
        <v>358</v>
      </c>
      <c r="K56" s="96">
        <v>736457180</v>
      </c>
      <c r="L56" s="123" t="s">
        <v>916</v>
      </c>
      <c r="M56" s="115" t="s">
        <v>917</v>
      </c>
      <c r="N56" s="112">
        <v>35632</v>
      </c>
      <c r="O56" s="96">
        <f>2023-1997</f>
        <v>26</v>
      </c>
      <c r="P56" s="100" t="s">
        <v>54</v>
      </c>
      <c r="Q56" s="115" t="s">
        <v>118</v>
      </c>
      <c r="R56" s="115" t="s">
        <v>918</v>
      </c>
      <c r="S56" s="96" t="s">
        <v>187</v>
      </c>
      <c r="T56" s="116" t="s">
        <v>329</v>
      </c>
      <c r="U56" s="116" t="s">
        <v>329</v>
      </c>
      <c r="V56" s="116" t="s">
        <v>852</v>
      </c>
    </row>
    <row r="57" spans="1:22" ht="15.75">
      <c r="A57" s="96">
        <v>50</v>
      </c>
      <c r="B57" s="112">
        <v>44853</v>
      </c>
      <c r="C57" s="118">
        <v>45377</v>
      </c>
      <c r="D57" s="97" t="s">
        <v>638</v>
      </c>
      <c r="E57" s="115"/>
      <c r="F57" s="115"/>
      <c r="G57" s="115" t="s">
        <v>712</v>
      </c>
      <c r="H57" s="91" t="s">
        <v>551</v>
      </c>
      <c r="I57" s="97" t="s">
        <v>71</v>
      </c>
      <c r="J57" s="114" t="s">
        <v>72</v>
      </c>
      <c r="K57" s="96" t="s">
        <v>639</v>
      </c>
      <c r="L57" s="123" t="s">
        <v>781</v>
      </c>
      <c r="M57" s="115" t="s">
        <v>782</v>
      </c>
      <c r="N57" s="112">
        <v>23568</v>
      </c>
      <c r="O57" s="96">
        <f>2023-1964</f>
        <v>59</v>
      </c>
      <c r="P57" s="100" t="s">
        <v>54</v>
      </c>
      <c r="Q57" s="115" t="s">
        <v>55</v>
      </c>
      <c r="R57" s="115" t="s">
        <v>783</v>
      </c>
      <c r="S57" s="96" t="s">
        <v>784</v>
      </c>
      <c r="T57" s="116" t="s">
        <v>536</v>
      </c>
      <c r="U57" s="116" t="s">
        <v>722</v>
      </c>
      <c r="V57" s="116" t="s">
        <v>96</v>
      </c>
    </row>
    <row r="58" spans="1:22" ht="15.75">
      <c r="A58" s="96">
        <v>51</v>
      </c>
      <c r="B58" s="112">
        <v>45091</v>
      </c>
      <c r="C58" s="118">
        <v>45377</v>
      </c>
      <c r="D58" s="97" t="s">
        <v>640</v>
      </c>
      <c r="E58" s="115"/>
      <c r="F58" s="115"/>
      <c r="G58" s="115" t="s">
        <v>712</v>
      </c>
      <c r="H58" s="97" t="s">
        <v>113</v>
      </c>
      <c r="I58" s="91" t="s">
        <v>563</v>
      </c>
      <c r="J58" s="114" t="s">
        <v>707</v>
      </c>
      <c r="K58" s="133">
        <v>220022489</v>
      </c>
      <c r="L58" s="123" t="s">
        <v>862</v>
      </c>
      <c r="M58" s="115" t="s">
        <v>863</v>
      </c>
      <c r="N58" s="112">
        <v>25865</v>
      </c>
      <c r="O58" s="96">
        <f>2023-1970</f>
        <v>53</v>
      </c>
      <c r="P58" s="100" t="s">
        <v>54</v>
      </c>
      <c r="Q58" s="115" t="s">
        <v>118</v>
      </c>
      <c r="R58" s="115" t="s">
        <v>293</v>
      </c>
      <c r="S58" s="96" t="s">
        <v>841</v>
      </c>
      <c r="T58" s="116" t="s">
        <v>536</v>
      </c>
      <c r="U58" s="116" t="s">
        <v>722</v>
      </c>
      <c r="V58" s="116" t="s">
        <v>274</v>
      </c>
    </row>
    <row r="59" spans="1:22" ht="30.75">
      <c r="A59" s="96">
        <v>52</v>
      </c>
      <c r="B59" s="112">
        <v>45211</v>
      </c>
      <c r="C59" s="118">
        <v>45377</v>
      </c>
      <c r="D59" s="97" t="s">
        <v>641</v>
      </c>
      <c r="E59" s="115"/>
      <c r="F59" s="115"/>
      <c r="G59" s="115"/>
      <c r="H59" s="92" t="s">
        <v>41</v>
      </c>
      <c r="I59" s="91" t="s">
        <v>585</v>
      </c>
      <c r="J59" s="114" t="s">
        <v>704</v>
      </c>
      <c r="K59" s="96">
        <v>524492711</v>
      </c>
      <c r="L59" s="123" t="s">
        <v>865</v>
      </c>
      <c r="M59" s="115" t="s">
        <v>864</v>
      </c>
      <c r="N59" s="112">
        <v>34169</v>
      </c>
      <c r="O59" s="96">
        <f>2023-1993</f>
        <v>30</v>
      </c>
      <c r="P59" s="100" t="s">
        <v>43</v>
      </c>
      <c r="Q59" s="115" t="s">
        <v>44</v>
      </c>
      <c r="R59" s="115" t="s">
        <v>844</v>
      </c>
      <c r="S59" s="96" t="s">
        <v>836</v>
      </c>
      <c r="T59" s="116" t="s">
        <v>536</v>
      </c>
      <c r="U59" s="116" t="s">
        <v>722</v>
      </c>
      <c r="V59" s="116" t="s">
        <v>736</v>
      </c>
    </row>
    <row r="60" spans="1:22" ht="15.75">
      <c r="A60" s="96">
        <v>53</v>
      </c>
      <c r="B60" s="112">
        <v>45028</v>
      </c>
      <c r="C60" s="118">
        <v>45377</v>
      </c>
      <c r="D60" s="98" t="s">
        <v>642</v>
      </c>
      <c r="E60" s="115"/>
      <c r="F60" s="115"/>
      <c r="G60" s="115" t="s">
        <v>713</v>
      </c>
      <c r="H60" s="94" t="s">
        <v>551</v>
      </c>
      <c r="I60" s="99" t="s">
        <v>643</v>
      </c>
      <c r="J60" s="114" t="s">
        <v>708</v>
      </c>
      <c r="K60" s="96">
        <v>388622013</v>
      </c>
      <c r="L60" s="123" t="s">
        <v>725</v>
      </c>
      <c r="M60" s="115" t="s">
        <v>726</v>
      </c>
      <c r="N60" s="112">
        <v>25881</v>
      </c>
      <c r="O60" s="96">
        <f>2023-1970</f>
        <v>53</v>
      </c>
      <c r="P60" s="95" t="s">
        <v>43</v>
      </c>
      <c r="Q60" s="115" t="s">
        <v>44</v>
      </c>
      <c r="R60" s="115" t="s">
        <v>728</v>
      </c>
      <c r="S60" s="96" t="s">
        <v>727</v>
      </c>
      <c r="T60" s="116" t="s">
        <v>536</v>
      </c>
      <c r="U60" s="116" t="s">
        <v>722</v>
      </c>
      <c r="V60" s="116" t="s">
        <v>367</v>
      </c>
    </row>
    <row r="61" spans="1:22" ht="15.75">
      <c r="A61" s="96">
        <v>54</v>
      </c>
      <c r="B61" s="112">
        <v>45002</v>
      </c>
      <c r="C61" s="118">
        <v>45377</v>
      </c>
      <c r="D61" s="97" t="s">
        <v>644</v>
      </c>
      <c r="E61" s="115"/>
      <c r="F61" s="115"/>
      <c r="G61" s="115" t="s">
        <v>712</v>
      </c>
      <c r="H61" s="91" t="s">
        <v>551</v>
      </c>
      <c r="I61" s="97" t="s">
        <v>237</v>
      </c>
      <c r="J61" s="114" t="s">
        <v>276</v>
      </c>
      <c r="K61" s="96" t="s">
        <v>645</v>
      </c>
      <c r="L61" s="123" t="s">
        <v>842</v>
      </c>
      <c r="M61" s="115" t="s">
        <v>843</v>
      </c>
      <c r="N61" s="112">
        <v>23971</v>
      </c>
      <c r="O61" s="96">
        <f>2023-1965</f>
        <v>58</v>
      </c>
      <c r="P61" s="100" t="s">
        <v>43</v>
      </c>
      <c r="Q61" s="115" t="s">
        <v>44</v>
      </c>
      <c r="R61" s="115" t="s">
        <v>844</v>
      </c>
      <c r="S61" s="96" t="s">
        <v>841</v>
      </c>
      <c r="T61" s="116" t="s">
        <v>536</v>
      </c>
      <c r="U61" s="116" t="s">
        <v>722</v>
      </c>
      <c r="V61" s="116" t="s">
        <v>840</v>
      </c>
    </row>
    <row r="62" spans="1:22" ht="15.75">
      <c r="A62" s="96">
        <v>55</v>
      </c>
      <c r="B62" s="112">
        <v>44977</v>
      </c>
      <c r="C62" s="118">
        <v>45377</v>
      </c>
      <c r="D62" s="91" t="s">
        <v>646</v>
      </c>
      <c r="E62" s="115"/>
      <c r="F62" s="115"/>
      <c r="G62" s="115"/>
      <c r="H62" s="91" t="s">
        <v>41</v>
      </c>
      <c r="I62" s="91" t="s">
        <v>252</v>
      </c>
      <c r="J62" s="114" t="s">
        <v>415</v>
      </c>
      <c r="K62" s="96" t="s">
        <v>647</v>
      </c>
      <c r="L62" s="123" t="s">
        <v>833</v>
      </c>
      <c r="M62" s="115" t="s">
        <v>834</v>
      </c>
      <c r="N62" s="112">
        <v>28247</v>
      </c>
      <c r="O62" s="96">
        <f>2023-1977</f>
        <v>46</v>
      </c>
      <c r="P62" s="95" t="s">
        <v>54</v>
      </c>
      <c r="Q62" s="115" t="s">
        <v>55</v>
      </c>
      <c r="R62" s="115" t="s">
        <v>835</v>
      </c>
      <c r="S62" s="96" t="s">
        <v>836</v>
      </c>
      <c r="T62" s="116" t="s">
        <v>536</v>
      </c>
      <c r="U62" s="116" t="s">
        <v>722</v>
      </c>
      <c r="V62" s="116" t="s">
        <v>297</v>
      </c>
    </row>
    <row r="63" spans="1:22" ht="15.75">
      <c r="A63" s="96">
        <v>56</v>
      </c>
      <c r="B63" s="112">
        <v>44973</v>
      </c>
      <c r="C63" s="118">
        <v>45377</v>
      </c>
      <c r="D63" s="97" t="s">
        <v>648</v>
      </c>
      <c r="E63" s="115"/>
      <c r="F63" s="115"/>
      <c r="G63" s="115" t="s">
        <v>712</v>
      </c>
      <c r="H63" s="91" t="s">
        <v>551</v>
      </c>
      <c r="I63" s="97" t="s">
        <v>568</v>
      </c>
      <c r="J63" s="114" t="s">
        <v>702</v>
      </c>
      <c r="K63" s="96" t="s">
        <v>649</v>
      </c>
      <c r="L63" s="123" t="s">
        <v>785</v>
      </c>
      <c r="M63" s="115" t="s">
        <v>792</v>
      </c>
      <c r="N63" s="112">
        <v>29648</v>
      </c>
      <c r="O63" s="96">
        <f>2023-1981</f>
        <v>42</v>
      </c>
      <c r="P63" s="100" t="s">
        <v>43</v>
      </c>
      <c r="Q63" s="115" t="s">
        <v>44</v>
      </c>
      <c r="R63" s="115" t="s">
        <v>360</v>
      </c>
      <c r="S63" s="96" t="s">
        <v>791</v>
      </c>
      <c r="T63" s="116" t="s">
        <v>788</v>
      </c>
      <c r="U63" s="116" t="s">
        <v>789</v>
      </c>
      <c r="V63" s="116" t="s">
        <v>790</v>
      </c>
    </row>
    <row r="64" spans="1:22" ht="30.75">
      <c r="A64" s="96">
        <v>57</v>
      </c>
      <c r="B64" s="112">
        <v>45120</v>
      </c>
      <c r="C64" s="118">
        <v>45377</v>
      </c>
      <c r="D64" s="97" t="s">
        <v>650</v>
      </c>
      <c r="E64" s="115"/>
      <c r="F64" s="115"/>
      <c r="G64" s="115" t="s">
        <v>712</v>
      </c>
      <c r="H64" s="91" t="s">
        <v>551</v>
      </c>
      <c r="I64" s="97" t="s">
        <v>432</v>
      </c>
      <c r="J64" s="114" t="s">
        <v>709</v>
      </c>
      <c r="K64" s="96" t="s">
        <v>651</v>
      </c>
      <c r="L64" s="123" t="s">
        <v>897</v>
      </c>
      <c r="M64" s="115" t="s">
        <v>898</v>
      </c>
      <c r="N64" s="112">
        <v>29152</v>
      </c>
      <c r="O64" s="96">
        <f>2023-1979</f>
        <v>44</v>
      </c>
      <c r="P64" s="100" t="s">
        <v>43</v>
      </c>
      <c r="Q64" s="115" t="s">
        <v>720</v>
      </c>
      <c r="R64" s="115" t="s">
        <v>899</v>
      </c>
      <c r="S64" s="96" t="s">
        <v>767</v>
      </c>
      <c r="T64" s="116" t="s">
        <v>67</v>
      </c>
      <c r="U64" s="116" t="s">
        <v>871</v>
      </c>
      <c r="V64" s="116" t="s">
        <v>900</v>
      </c>
    </row>
    <row r="65" spans="1:22" ht="30.75">
      <c r="A65" s="96">
        <v>58</v>
      </c>
      <c r="B65" s="112">
        <v>45106</v>
      </c>
      <c r="C65" s="118">
        <v>45377</v>
      </c>
      <c r="D65" s="97" t="s">
        <v>652</v>
      </c>
      <c r="E65" s="115"/>
      <c r="F65" s="115"/>
      <c r="G65" s="115" t="s">
        <v>712</v>
      </c>
      <c r="H65" s="91" t="s">
        <v>551</v>
      </c>
      <c r="I65" s="97" t="s">
        <v>623</v>
      </c>
      <c r="J65" s="114" t="s">
        <v>703</v>
      </c>
      <c r="K65" s="96">
        <v>170904717</v>
      </c>
      <c r="L65" s="123" t="s">
        <v>928</v>
      </c>
      <c r="M65" s="115" t="s">
        <v>929</v>
      </c>
      <c r="N65" s="112">
        <v>30978</v>
      </c>
      <c r="O65" s="96">
        <f>2023-1984</f>
        <v>39</v>
      </c>
      <c r="P65" s="100" t="s">
        <v>43</v>
      </c>
      <c r="Q65" s="115" t="s">
        <v>720</v>
      </c>
      <c r="R65" s="115" t="s">
        <v>931</v>
      </c>
      <c r="S65" s="96" t="s">
        <v>102</v>
      </c>
      <c r="T65" s="116" t="s">
        <v>308</v>
      </c>
      <c r="U65" s="116" t="s">
        <v>771</v>
      </c>
      <c r="V65" s="116" t="s">
        <v>930</v>
      </c>
    </row>
    <row r="66" spans="1:22" ht="15.75">
      <c r="A66" s="96">
        <v>59</v>
      </c>
      <c r="B66" s="112">
        <v>44726</v>
      </c>
      <c r="C66" s="118">
        <v>45377</v>
      </c>
      <c r="D66" s="97" t="s">
        <v>653</v>
      </c>
      <c r="E66" s="115"/>
      <c r="F66" s="115"/>
      <c r="G66" s="115" t="s">
        <v>712</v>
      </c>
      <c r="H66" s="91" t="s">
        <v>551</v>
      </c>
      <c r="I66" s="97" t="s">
        <v>554</v>
      </c>
      <c r="J66" s="114" t="s">
        <v>700</v>
      </c>
      <c r="K66" s="96">
        <v>2203736</v>
      </c>
      <c r="L66" s="123" t="s">
        <v>952</v>
      </c>
      <c r="M66" s="115" t="s">
        <v>953</v>
      </c>
      <c r="N66" s="112">
        <v>24981</v>
      </c>
      <c r="O66" s="96">
        <f>2023-1968</f>
        <v>55</v>
      </c>
      <c r="P66" s="100" t="s">
        <v>43</v>
      </c>
      <c r="Q66" s="115" t="s">
        <v>720</v>
      </c>
      <c r="R66" s="115" t="s">
        <v>954</v>
      </c>
      <c r="S66" s="96" t="s">
        <v>784</v>
      </c>
      <c r="T66" s="116" t="s">
        <v>536</v>
      </c>
      <c r="U66" s="116" t="s">
        <v>722</v>
      </c>
      <c r="V66" s="116" t="s">
        <v>814</v>
      </c>
    </row>
    <row r="67" spans="1:22" ht="30.75">
      <c r="A67" s="96">
        <v>60</v>
      </c>
      <c r="B67" s="112">
        <v>45180</v>
      </c>
      <c r="C67" s="118">
        <v>45377</v>
      </c>
      <c r="D67" s="97" t="s">
        <v>654</v>
      </c>
      <c r="E67" s="115"/>
      <c r="F67" s="115"/>
      <c r="G67" s="115"/>
      <c r="H67" s="92" t="s">
        <v>41</v>
      </c>
      <c r="I67" s="97" t="s">
        <v>71</v>
      </c>
      <c r="J67" s="114" t="s">
        <v>72</v>
      </c>
      <c r="K67" s="96" t="s">
        <v>655</v>
      </c>
      <c r="L67" s="123" t="s">
        <v>760</v>
      </c>
      <c r="M67" s="115" t="s">
        <v>761</v>
      </c>
      <c r="N67" s="112">
        <v>27320</v>
      </c>
      <c r="O67" s="96">
        <f>2023-1974</f>
        <v>49</v>
      </c>
      <c r="P67" s="100" t="s">
        <v>54</v>
      </c>
      <c r="Q67" s="115" t="s">
        <v>55</v>
      </c>
      <c r="R67" s="115" t="s">
        <v>762</v>
      </c>
      <c r="S67" s="96" t="s">
        <v>158</v>
      </c>
      <c r="T67" s="116" t="s">
        <v>536</v>
      </c>
      <c r="U67" s="116" t="s">
        <v>722</v>
      </c>
      <c r="V67" s="116" t="s">
        <v>763</v>
      </c>
    </row>
    <row r="68" spans="1:22" ht="15.75">
      <c r="A68" s="96">
        <v>61</v>
      </c>
      <c r="B68" s="112">
        <v>45058</v>
      </c>
      <c r="C68" s="118">
        <v>45377</v>
      </c>
      <c r="D68" s="97" t="s">
        <v>656</v>
      </c>
      <c r="E68" s="115"/>
      <c r="F68" s="115"/>
      <c r="G68" s="115" t="s">
        <v>712</v>
      </c>
      <c r="H68" s="91" t="s">
        <v>551</v>
      </c>
      <c r="I68" s="97" t="s">
        <v>237</v>
      </c>
      <c r="J68" s="114" t="s">
        <v>276</v>
      </c>
      <c r="K68" s="96" t="s">
        <v>657</v>
      </c>
      <c r="L68" s="123" t="s">
        <v>901</v>
      </c>
      <c r="M68" s="115" t="s">
        <v>902</v>
      </c>
      <c r="N68" s="112">
        <v>27286</v>
      </c>
      <c r="O68" s="96">
        <f>2023-1974</f>
        <v>49</v>
      </c>
      <c r="P68" s="100" t="s">
        <v>54</v>
      </c>
      <c r="Q68" s="115" t="s">
        <v>903</v>
      </c>
      <c r="R68" s="115" t="s">
        <v>904</v>
      </c>
      <c r="S68" s="96" t="s">
        <v>779</v>
      </c>
      <c r="T68" s="116" t="s">
        <v>258</v>
      </c>
      <c r="U68" s="116" t="s">
        <v>884</v>
      </c>
      <c r="V68" s="116" t="s">
        <v>905</v>
      </c>
    </row>
    <row r="69" spans="1:22" ht="15.75">
      <c r="A69" s="96">
        <v>62</v>
      </c>
      <c r="B69" s="112">
        <v>44973</v>
      </c>
      <c r="C69" s="118">
        <v>45377</v>
      </c>
      <c r="D69" s="97" t="s">
        <v>658</v>
      </c>
      <c r="E69" s="115"/>
      <c r="F69" s="115"/>
      <c r="G69" s="115" t="s">
        <v>712</v>
      </c>
      <c r="H69" s="91" t="s">
        <v>551</v>
      </c>
      <c r="I69" s="97" t="s">
        <v>568</v>
      </c>
      <c r="J69" s="114" t="s">
        <v>702</v>
      </c>
      <c r="K69" s="96" t="s">
        <v>659</v>
      </c>
      <c r="L69" s="123" t="s">
        <v>785</v>
      </c>
      <c r="M69" s="115" t="s">
        <v>786</v>
      </c>
      <c r="N69" s="112">
        <v>29018</v>
      </c>
      <c r="O69" s="96">
        <f>2023-1979</f>
        <v>44</v>
      </c>
      <c r="P69" s="100" t="s">
        <v>54</v>
      </c>
      <c r="Q69" s="115" t="s">
        <v>55</v>
      </c>
      <c r="R69" s="115" t="s">
        <v>787</v>
      </c>
      <c r="S69" s="96" t="s">
        <v>791</v>
      </c>
      <c r="T69" s="116" t="s">
        <v>788</v>
      </c>
      <c r="U69" s="116" t="s">
        <v>789</v>
      </c>
      <c r="V69" s="116" t="s">
        <v>790</v>
      </c>
    </row>
    <row r="70" spans="1:22" ht="15.75">
      <c r="A70" s="96">
        <v>63</v>
      </c>
      <c r="B70" s="112">
        <v>45259</v>
      </c>
      <c r="C70" s="118">
        <v>45377</v>
      </c>
      <c r="D70" s="97" t="s">
        <v>660</v>
      </c>
      <c r="E70" s="115"/>
      <c r="F70" s="115"/>
      <c r="G70" s="115"/>
      <c r="H70" s="92" t="s">
        <v>41</v>
      </c>
      <c r="I70" s="97" t="s">
        <v>463</v>
      </c>
      <c r="J70" s="114" t="s">
        <v>464</v>
      </c>
      <c r="K70" s="96" t="s">
        <v>661</v>
      </c>
      <c r="L70" s="123" t="s">
        <v>987</v>
      </c>
      <c r="M70" s="115" t="s">
        <v>988</v>
      </c>
      <c r="N70" s="112">
        <v>28724</v>
      </c>
      <c r="O70" s="96">
        <f>2023-1978</f>
        <v>45</v>
      </c>
      <c r="P70" s="100" t="s">
        <v>54</v>
      </c>
      <c r="Q70" s="115" t="s">
        <v>55</v>
      </c>
      <c r="R70" s="115" t="s">
        <v>293</v>
      </c>
      <c r="S70" s="96" t="s">
        <v>102</v>
      </c>
      <c r="T70" s="116" t="s">
        <v>536</v>
      </c>
      <c r="U70" s="116" t="s">
        <v>722</v>
      </c>
      <c r="V70" s="116" t="s">
        <v>989</v>
      </c>
    </row>
    <row r="71" spans="1:22" ht="15.75">
      <c r="A71" s="96">
        <v>64</v>
      </c>
      <c r="B71" s="112">
        <v>44315</v>
      </c>
      <c r="C71" s="118">
        <v>45377</v>
      </c>
      <c r="D71" s="97" t="s">
        <v>662</v>
      </c>
      <c r="E71" s="115"/>
      <c r="F71" s="115"/>
      <c r="G71" s="115" t="s">
        <v>712</v>
      </c>
      <c r="H71" s="97" t="s">
        <v>113</v>
      </c>
      <c r="I71" s="92" t="s">
        <v>663</v>
      </c>
      <c r="J71" s="114" t="s">
        <v>535</v>
      </c>
      <c r="K71" s="133">
        <v>160745320</v>
      </c>
      <c r="L71" s="123" t="s">
        <v>777</v>
      </c>
      <c r="M71" s="115" t="s">
        <v>778</v>
      </c>
      <c r="N71" s="112">
        <v>25707</v>
      </c>
      <c r="O71" s="96">
        <f>2023-1970</f>
        <v>53</v>
      </c>
      <c r="P71" s="100" t="s">
        <v>43</v>
      </c>
      <c r="Q71" s="115" t="s">
        <v>44</v>
      </c>
      <c r="R71" s="115" t="s">
        <v>383</v>
      </c>
      <c r="S71" s="96" t="s">
        <v>779</v>
      </c>
      <c r="T71" s="116" t="s">
        <v>536</v>
      </c>
      <c r="U71" s="116" t="s">
        <v>722</v>
      </c>
      <c r="V71" s="116" t="s">
        <v>780</v>
      </c>
    </row>
    <row r="72" spans="1:22" ht="30.75">
      <c r="A72" s="96">
        <v>65</v>
      </c>
      <c r="B72" s="112">
        <v>45225</v>
      </c>
      <c r="C72" s="118">
        <v>45377</v>
      </c>
      <c r="D72" s="97" t="s">
        <v>664</v>
      </c>
      <c r="E72" s="115"/>
      <c r="F72" s="115"/>
      <c r="G72" s="115"/>
      <c r="H72" s="92" t="s">
        <v>41</v>
      </c>
      <c r="I72" s="91" t="s">
        <v>585</v>
      </c>
      <c r="J72" s="114" t="s">
        <v>704</v>
      </c>
      <c r="K72" s="96" t="s">
        <v>665</v>
      </c>
      <c r="L72" s="123"/>
      <c r="M72" s="115" t="s">
        <v>924</v>
      </c>
      <c r="N72" s="112">
        <v>20928</v>
      </c>
      <c r="O72" s="96">
        <f>2023-1957</f>
        <v>66</v>
      </c>
      <c r="P72" s="100" t="s">
        <v>54</v>
      </c>
      <c r="Q72" s="115" t="s">
        <v>55</v>
      </c>
      <c r="R72" s="115" t="s">
        <v>366</v>
      </c>
      <c r="S72" s="96" t="s">
        <v>836</v>
      </c>
      <c r="T72" s="116" t="s">
        <v>925</v>
      </c>
      <c r="U72" s="116" t="s">
        <v>926</v>
      </c>
      <c r="V72" s="116" t="s">
        <v>927</v>
      </c>
    </row>
    <row r="73" spans="1:22" ht="30.75">
      <c r="A73" s="96">
        <v>66</v>
      </c>
      <c r="B73" s="112">
        <v>45245</v>
      </c>
      <c r="C73" s="118">
        <v>45377</v>
      </c>
      <c r="D73" s="97" t="s">
        <v>666</v>
      </c>
      <c r="E73" s="115"/>
      <c r="F73" s="115"/>
      <c r="G73" s="115"/>
      <c r="H73" s="92" t="s">
        <v>41</v>
      </c>
      <c r="I73" s="97" t="s">
        <v>42</v>
      </c>
      <c r="J73" s="114" t="s">
        <v>703</v>
      </c>
      <c r="K73" s="96">
        <v>169682921</v>
      </c>
      <c r="L73" s="123" t="s">
        <v>882</v>
      </c>
      <c r="M73" s="115" t="s">
        <v>883</v>
      </c>
      <c r="N73" s="112">
        <v>32115</v>
      </c>
      <c r="O73" s="96">
        <f>2023-1987</f>
        <v>36</v>
      </c>
      <c r="P73" s="100" t="s">
        <v>54</v>
      </c>
      <c r="Q73" s="115" t="s">
        <v>55</v>
      </c>
      <c r="R73" s="115" t="s">
        <v>479</v>
      </c>
      <c r="S73" s="96" t="s">
        <v>102</v>
      </c>
      <c r="T73" s="116" t="s">
        <v>258</v>
      </c>
      <c r="U73" s="116" t="s">
        <v>884</v>
      </c>
      <c r="V73" s="116" t="s">
        <v>885</v>
      </c>
    </row>
    <row r="74" spans="1:22" ht="30.75">
      <c r="A74" s="96">
        <v>67</v>
      </c>
      <c r="B74" s="112">
        <v>44991</v>
      </c>
      <c r="C74" s="118">
        <v>45377</v>
      </c>
      <c r="D74" s="97" t="s">
        <v>667</v>
      </c>
      <c r="E74" s="115"/>
      <c r="F74" s="115"/>
      <c r="G74" s="115" t="s">
        <v>712</v>
      </c>
      <c r="H74" s="91" t="s">
        <v>551</v>
      </c>
      <c r="I74" s="97" t="s">
        <v>623</v>
      </c>
      <c r="J74" s="114" t="s">
        <v>703</v>
      </c>
      <c r="K74" s="96">
        <v>168105665</v>
      </c>
      <c r="L74" s="123" t="s">
        <v>808</v>
      </c>
      <c r="M74" s="115" t="s">
        <v>809</v>
      </c>
      <c r="N74" s="112">
        <v>23567</v>
      </c>
      <c r="O74" s="96">
        <f>2023-1964</f>
        <v>59</v>
      </c>
      <c r="P74" s="100" t="s">
        <v>43</v>
      </c>
      <c r="Q74" s="115" t="s">
        <v>720</v>
      </c>
      <c r="R74" s="115" t="s">
        <v>810</v>
      </c>
      <c r="S74" s="96" t="s">
        <v>811</v>
      </c>
      <c r="T74" s="116" t="s">
        <v>536</v>
      </c>
      <c r="U74" s="116" t="s">
        <v>722</v>
      </c>
      <c r="V74" s="116" t="s">
        <v>409</v>
      </c>
    </row>
    <row r="75" spans="1:22" ht="30.75">
      <c r="A75" s="96">
        <v>68</v>
      </c>
      <c r="B75" s="112">
        <v>45175</v>
      </c>
      <c r="C75" s="118">
        <v>45377</v>
      </c>
      <c r="D75" s="97" t="s">
        <v>668</v>
      </c>
      <c r="E75" s="115"/>
      <c r="F75" s="115"/>
      <c r="G75" s="115"/>
      <c r="H75" s="92" t="s">
        <v>41</v>
      </c>
      <c r="I75" s="97" t="s">
        <v>42</v>
      </c>
      <c r="J75" s="114" t="s">
        <v>703</v>
      </c>
      <c r="K75" s="96">
        <v>169322003</v>
      </c>
      <c r="L75" s="123" t="s">
        <v>755</v>
      </c>
      <c r="M75" s="115" t="s">
        <v>756</v>
      </c>
      <c r="N75" s="112">
        <v>21796</v>
      </c>
      <c r="O75" s="96">
        <f>2023-1959</f>
        <v>64</v>
      </c>
      <c r="P75" s="100" t="s">
        <v>43</v>
      </c>
      <c r="Q75" s="115" t="s">
        <v>44</v>
      </c>
      <c r="R75" s="115" t="s">
        <v>757</v>
      </c>
      <c r="S75" s="96" t="s">
        <v>758</v>
      </c>
      <c r="T75" s="116" t="s">
        <v>536</v>
      </c>
      <c r="U75" s="116" t="s">
        <v>722</v>
      </c>
      <c r="V75" s="116" t="s">
        <v>759</v>
      </c>
    </row>
    <row r="76" spans="1:22" ht="30.75">
      <c r="A76" s="96">
        <v>69</v>
      </c>
      <c r="B76" s="112">
        <v>45238</v>
      </c>
      <c r="C76" s="118">
        <v>45377</v>
      </c>
      <c r="D76" s="97" t="s">
        <v>669</v>
      </c>
      <c r="E76" s="115"/>
      <c r="F76" s="115"/>
      <c r="G76" s="115"/>
      <c r="H76" s="92" t="s">
        <v>41</v>
      </c>
      <c r="I76" s="97" t="s">
        <v>42</v>
      </c>
      <c r="J76" s="114" t="s">
        <v>703</v>
      </c>
      <c r="K76" s="96">
        <v>179903032</v>
      </c>
      <c r="L76" s="123" t="s">
        <v>983</v>
      </c>
      <c r="M76" s="115" t="s">
        <v>984</v>
      </c>
      <c r="N76" s="112">
        <v>29466</v>
      </c>
      <c r="O76" s="96">
        <f>2023-1980</f>
        <v>43</v>
      </c>
      <c r="P76" s="100" t="s">
        <v>43</v>
      </c>
      <c r="Q76" s="115" t="s">
        <v>44</v>
      </c>
      <c r="R76" s="115" t="s">
        <v>986</v>
      </c>
      <c r="S76" s="96" t="s">
        <v>178</v>
      </c>
      <c r="T76" s="116" t="s">
        <v>536</v>
      </c>
      <c r="U76" s="116" t="s">
        <v>871</v>
      </c>
      <c r="V76" s="116" t="s">
        <v>985</v>
      </c>
    </row>
    <row r="77" spans="1:22" ht="15.75">
      <c r="A77" s="96">
        <v>70</v>
      </c>
      <c r="B77" s="112">
        <v>45215</v>
      </c>
      <c r="C77" s="118">
        <v>45377</v>
      </c>
      <c r="D77" s="97" t="s">
        <v>670</v>
      </c>
      <c r="E77" s="115"/>
      <c r="F77" s="115"/>
      <c r="G77" s="115"/>
      <c r="H77" s="92" t="s">
        <v>41</v>
      </c>
      <c r="I77" s="97" t="s">
        <v>42</v>
      </c>
      <c r="J77" s="114" t="s">
        <v>703</v>
      </c>
      <c r="K77" s="96">
        <v>173012831</v>
      </c>
      <c r="L77" s="123"/>
      <c r="M77" s="115" t="s">
        <v>993</v>
      </c>
      <c r="N77" s="112">
        <v>29814</v>
      </c>
      <c r="O77" s="96">
        <f>2023-1981</f>
        <v>42</v>
      </c>
      <c r="P77" s="100" t="s">
        <v>54</v>
      </c>
      <c r="Q77" s="115" t="s">
        <v>55</v>
      </c>
      <c r="R77" s="115" t="s">
        <v>994</v>
      </c>
      <c r="S77" s="96" t="s">
        <v>178</v>
      </c>
      <c r="T77" s="116" t="s">
        <v>536</v>
      </c>
      <c r="U77" s="116" t="s">
        <v>722</v>
      </c>
      <c r="V77" s="116" t="s">
        <v>96</v>
      </c>
    </row>
    <row r="78" spans="1:22" ht="15.75">
      <c r="A78" s="96">
        <v>71</v>
      </c>
      <c r="B78" s="112">
        <v>45083</v>
      </c>
      <c r="C78" s="118">
        <v>45377</v>
      </c>
      <c r="D78" s="97" t="s">
        <v>671</v>
      </c>
      <c r="E78" s="115"/>
      <c r="F78" s="115"/>
      <c r="G78" s="115" t="s">
        <v>712</v>
      </c>
      <c r="H78" s="91" t="s">
        <v>551</v>
      </c>
      <c r="I78" s="97" t="s">
        <v>369</v>
      </c>
      <c r="J78" s="114" t="s">
        <v>706</v>
      </c>
      <c r="K78" s="96" t="s">
        <v>672</v>
      </c>
      <c r="L78" s="123" t="s">
        <v>764</v>
      </c>
      <c r="M78" s="115" t="s">
        <v>765</v>
      </c>
      <c r="N78" s="112">
        <v>37600</v>
      </c>
      <c r="O78" s="96">
        <f>2023-2002</f>
        <v>21</v>
      </c>
      <c r="P78" s="100" t="s">
        <v>54</v>
      </c>
      <c r="Q78" s="115" t="s">
        <v>118</v>
      </c>
      <c r="R78" s="115" t="s">
        <v>766</v>
      </c>
      <c r="S78" s="96" t="s">
        <v>767</v>
      </c>
      <c r="T78" s="116" t="s">
        <v>536</v>
      </c>
      <c r="U78" s="116" t="s">
        <v>722</v>
      </c>
      <c r="V78" s="116" t="s">
        <v>321</v>
      </c>
    </row>
    <row r="79" spans="1:22" ht="30.75">
      <c r="A79" s="96">
        <v>72</v>
      </c>
      <c r="B79" s="112">
        <v>45244</v>
      </c>
      <c r="C79" s="118">
        <v>45377</v>
      </c>
      <c r="D79" s="97" t="s">
        <v>673</v>
      </c>
      <c r="E79" s="115"/>
      <c r="F79" s="115"/>
      <c r="G79" s="115"/>
      <c r="H79" s="92" t="s">
        <v>41</v>
      </c>
      <c r="I79" s="97" t="s">
        <v>674</v>
      </c>
      <c r="J79" s="114" t="s">
        <v>710</v>
      </c>
      <c r="K79" s="96">
        <v>528914353</v>
      </c>
      <c r="L79" s="123" t="s">
        <v>823</v>
      </c>
      <c r="M79" s="115" t="s">
        <v>824</v>
      </c>
      <c r="N79" s="112">
        <v>16244</v>
      </c>
      <c r="O79" s="96">
        <f>2023-1944</f>
        <v>79</v>
      </c>
      <c r="P79" s="100" t="s">
        <v>54</v>
      </c>
      <c r="Q79" s="115" t="s">
        <v>55</v>
      </c>
      <c r="R79" s="115" t="s">
        <v>825</v>
      </c>
      <c r="S79" s="96" t="s">
        <v>826</v>
      </c>
      <c r="T79" s="116" t="s">
        <v>67</v>
      </c>
      <c r="U79" s="116" t="s">
        <v>748</v>
      </c>
      <c r="V79" s="116" t="s">
        <v>749</v>
      </c>
    </row>
    <row r="80" spans="1:22" ht="45.75">
      <c r="A80" s="96">
        <v>73</v>
      </c>
      <c r="B80" s="112">
        <v>44272</v>
      </c>
      <c r="C80" s="118">
        <v>45377</v>
      </c>
      <c r="D80" s="97" t="s">
        <v>675</v>
      </c>
      <c r="E80" s="115"/>
      <c r="F80" s="115"/>
      <c r="G80" s="115" t="s">
        <v>712</v>
      </c>
      <c r="H80" s="91" t="s">
        <v>551</v>
      </c>
      <c r="I80" s="97" t="s">
        <v>237</v>
      </c>
      <c r="J80" s="114" t="s">
        <v>276</v>
      </c>
      <c r="K80" s="96" t="s">
        <v>676</v>
      </c>
      <c r="L80" s="123" t="s">
        <v>837</v>
      </c>
      <c r="M80" s="115" t="s">
        <v>838</v>
      </c>
      <c r="N80" s="112">
        <v>24025</v>
      </c>
      <c r="O80" s="96">
        <f>2023-1965</f>
        <v>58</v>
      </c>
      <c r="P80" s="100" t="s">
        <v>54</v>
      </c>
      <c r="Q80" s="115" t="s">
        <v>55</v>
      </c>
      <c r="R80" s="116" t="s">
        <v>839</v>
      </c>
      <c r="S80" s="96" t="s">
        <v>841</v>
      </c>
      <c r="T80" s="116" t="s">
        <v>536</v>
      </c>
      <c r="U80" s="116" t="s">
        <v>722</v>
      </c>
      <c r="V80" s="116" t="s">
        <v>840</v>
      </c>
    </row>
    <row r="81" spans="1:22" ht="30.75">
      <c r="A81" s="96">
        <v>74</v>
      </c>
      <c r="B81" s="112">
        <v>45261</v>
      </c>
      <c r="C81" s="118">
        <v>45377</v>
      </c>
      <c r="D81" s="97" t="s">
        <v>677</v>
      </c>
      <c r="E81" s="115"/>
      <c r="F81" s="115"/>
      <c r="G81" s="115"/>
      <c r="H81" s="92" t="s">
        <v>41</v>
      </c>
      <c r="I81" s="97" t="s">
        <v>42</v>
      </c>
      <c r="J81" s="114" t="s">
        <v>703</v>
      </c>
      <c r="K81" s="96">
        <v>163860798</v>
      </c>
      <c r="L81" s="123" t="s">
        <v>745</v>
      </c>
      <c r="M81" s="115" t="s">
        <v>746</v>
      </c>
      <c r="N81" s="112">
        <v>36616</v>
      </c>
      <c r="O81" s="96">
        <f>2024-2000</f>
        <v>24</v>
      </c>
      <c r="P81" s="100" t="s">
        <v>43</v>
      </c>
      <c r="Q81" s="115" t="s">
        <v>44</v>
      </c>
      <c r="R81" s="115" t="s">
        <v>747</v>
      </c>
      <c r="S81" s="96" t="s">
        <v>95</v>
      </c>
      <c r="T81" s="116" t="s">
        <v>67</v>
      </c>
      <c r="U81" s="116" t="s">
        <v>748</v>
      </c>
      <c r="V81" s="116" t="s">
        <v>749</v>
      </c>
    </row>
    <row r="82" spans="1:22" ht="30.75">
      <c r="A82" s="96">
        <v>75</v>
      </c>
      <c r="B82" s="112">
        <v>45175</v>
      </c>
      <c r="C82" s="118">
        <v>45377</v>
      </c>
      <c r="D82" s="97" t="s">
        <v>678</v>
      </c>
      <c r="E82" s="115"/>
      <c r="F82" s="115"/>
      <c r="G82" s="115"/>
      <c r="H82" s="92" t="s">
        <v>41</v>
      </c>
      <c r="I82" s="97" t="s">
        <v>679</v>
      </c>
      <c r="J82" s="114" t="s">
        <v>711</v>
      </c>
      <c r="K82" s="96" t="s">
        <v>680</v>
      </c>
      <c r="L82" s="123" t="s">
        <v>997</v>
      </c>
      <c r="M82" s="115" t="s">
        <v>998</v>
      </c>
      <c r="N82" s="112">
        <v>28126</v>
      </c>
      <c r="O82" s="96">
        <f>2024-1977</f>
        <v>47</v>
      </c>
      <c r="P82" s="100" t="s">
        <v>43</v>
      </c>
      <c r="Q82" s="115" t="s">
        <v>44</v>
      </c>
      <c r="R82" s="115" t="s">
        <v>844</v>
      </c>
      <c r="S82" s="96" t="s">
        <v>822</v>
      </c>
      <c r="T82" s="116" t="s">
        <v>308</v>
      </c>
      <c r="U82" s="116" t="s">
        <v>308</v>
      </c>
      <c r="V82" s="116" t="s">
        <v>999</v>
      </c>
    </row>
    <row r="83" spans="1:22" ht="15.75">
      <c r="A83" s="96">
        <v>76</v>
      </c>
      <c r="B83" s="112">
        <v>45033</v>
      </c>
      <c r="C83" s="118">
        <v>45377</v>
      </c>
      <c r="D83" s="97" t="s">
        <v>681</v>
      </c>
      <c r="E83" s="115"/>
      <c r="F83" s="115"/>
      <c r="G83" s="115" t="s">
        <v>712</v>
      </c>
      <c r="H83" s="91" t="s">
        <v>551</v>
      </c>
      <c r="I83" s="97" t="s">
        <v>237</v>
      </c>
      <c r="J83" s="114" t="s">
        <v>276</v>
      </c>
      <c r="K83" s="96" t="s">
        <v>682</v>
      </c>
      <c r="L83" s="123" t="s">
        <v>729</v>
      </c>
      <c r="M83" s="115" t="s">
        <v>730</v>
      </c>
      <c r="N83" s="112">
        <v>29889</v>
      </c>
      <c r="O83" s="96">
        <f>2023-1981</f>
        <v>42</v>
      </c>
      <c r="P83" s="100" t="s">
        <v>54</v>
      </c>
      <c r="Q83" s="115" t="s">
        <v>118</v>
      </c>
      <c r="R83" s="115" t="s">
        <v>732</v>
      </c>
      <c r="S83" s="96" t="s">
        <v>187</v>
      </c>
      <c r="T83" s="116" t="s">
        <v>536</v>
      </c>
      <c r="U83" s="116" t="s">
        <v>722</v>
      </c>
      <c r="V83" s="116" t="s">
        <v>731</v>
      </c>
    </row>
    <row r="84" spans="1:22" ht="15.75">
      <c r="A84" s="96">
        <v>77</v>
      </c>
      <c r="B84" s="112">
        <v>44900</v>
      </c>
      <c r="C84" s="118">
        <v>45377</v>
      </c>
      <c r="D84" s="97" t="s">
        <v>683</v>
      </c>
      <c r="E84" s="115"/>
      <c r="F84" s="115"/>
      <c r="G84" s="115" t="s">
        <v>712</v>
      </c>
      <c r="H84" s="91" t="s">
        <v>551</v>
      </c>
      <c r="I84" s="97" t="s">
        <v>369</v>
      </c>
      <c r="J84" s="114" t="s">
        <v>706</v>
      </c>
      <c r="K84" s="96" t="s">
        <v>684</v>
      </c>
      <c r="L84" s="123" t="s">
        <v>750</v>
      </c>
      <c r="M84" s="115" t="s">
        <v>751</v>
      </c>
      <c r="N84" s="112">
        <v>27357</v>
      </c>
      <c r="O84" s="96">
        <f>2023-1974</f>
        <v>49</v>
      </c>
      <c r="P84" s="100" t="s">
        <v>54</v>
      </c>
      <c r="Q84" s="115" t="s">
        <v>55</v>
      </c>
      <c r="R84" s="115" t="s">
        <v>752</v>
      </c>
      <c r="S84" s="96" t="s">
        <v>95</v>
      </c>
      <c r="T84" s="116" t="s">
        <v>753</v>
      </c>
      <c r="U84" s="116" t="s">
        <v>754</v>
      </c>
      <c r="V84" s="116" t="s">
        <v>59</v>
      </c>
    </row>
    <row r="85" spans="1:22" ht="30.75">
      <c r="A85" s="96">
        <v>78</v>
      </c>
      <c r="B85" s="112">
        <v>45218</v>
      </c>
      <c r="C85" s="118">
        <v>45377</v>
      </c>
      <c r="D85" s="98" t="s">
        <v>685</v>
      </c>
      <c r="E85" s="115"/>
      <c r="F85" s="115"/>
      <c r="G85" s="115"/>
      <c r="H85" s="120" t="s">
        <v>41</v>
      </c>
      <c r="I85" s="99" t="s">
        <v>316</v>
      </c>
      <c r="J85" s="114" t="s">
        <v>317</v>
      </c>
      <c r="K85" s="96" t="s">
        <v>686</v>
      </c>
      <c r="L85" s="123" t="s">
        <v>733</v>
      </c>
      <c r="M85" s="115" t="s">
        <v>734</v>
      </c>
      <c r="N85" s="112">
        <v>27646</v>
      </c>
      <c r="O85" s="96">
        <f>2024-1975</f>
        <v>49</v>
      </c>
      <c r="P85" s="95" t="s">
        <v>43</v>
      </c>
      <c r="Q85" s="115" t="s">
        <v>44</v>
      </c>
      <c r="R85" s="115" t="s">
        <v>735</v>
      </c>
      <c r="S85" s="96" t="s">
        <v>178</v>
      </c>
      <c r="T85" s="116" t="s">
        <v>536</v>
      </c>
      <c r="U85" s="116" t="s">
        <v>722</v>
      </c>
      <c r="V85" s="116" t="s">
        <v>736</v>
      </c>
    </row>
    <row r="86" spans="1:22" ht="30.75">
      <c r="A86" s="96">
        <v>79</v>
      </c>
      <c r="B86" s="112">
        <v>45173</v>
      </c>
      <c r="C86" s="118">
        <v>45377</v>
      </c>
      <c r="D86" s="97" t="s">
        <v>687</v>
      </c>
      <c r="E86" s="115"/>
      <c r="F86" s="115"/>
      <c r="G86" s="115"/>
      <c r="H86" s="92" t="s">
        <v>41</v>
      </c>
      <c r="I86" s="91" t="s">
        <v>42</v>
      </c>
      <c r="J86" s="114" t="s">
        <v>703</v>
      </c>
      <c r="K86" s="96">
        <v>141898726</v>
      </c>
      <c r="L86" s="123" t="s">
        <v>793</v>
      </c>
      <c r="M86" s="115" t="s">
        <v>794</v>
      </c>
      <c r="N86" s="112">
        <v>33337</v>
      </c>
      <c r="O86" s="96">
        <f>2023-1991</f>
        <v>32</v>
      </c>
      <c r="P86" s="100" t="s">
        <v>43</v>
      </c>
      <c r="Q86" s="115" t="s">
        <v>44</v>
      </c>
      <c r="R86" s="115" t="s">
        <v>293</v>
      </c>
      <c r="S86" s="96" t="s">
        <v>102</v>
      </c>
      <c r="T86" s="116" t="s">
        <v>536</v>
      </c>
      <c r="U86" s="116" t="s">
        <v>748</v>
      </c>
      <c r="V86" s="116" t="s">
        <v>795</v>
      </c>
    </row>
    <row r="87" spans="1:22" ht="30.75">
      <c r="A87" s="96">
        <v>80</v>
      </c>
      <c r="B87" s="112">
        <v>45029</v>
      </c>
      <c r="C87" s="118">
        <v>45377</v>
      </c>
      <c r="D87" s="97" t="s">
        <v>688</v>
      </c>
      <c r="E87" s="115"/>
      <c r="F87" s="115"/>
      <c r="G87" s="115" t="s">
        <v>712</v>
      </c>
      <c r="H87" s="91" t="s">
        <v>551</v>
      </c>
      <c r="I87" s="97" t="s">
        <v>358</v>
      </c>
      <c r="J87" s="114" t="s">
        <v>358</v>
      </c>
      <c r="K87" s="96" t="s">
        <v>689</v>
      </c>
      <c r="L87" s="123" t="s">
        <v>1003</v>
      </c>
      <c r="M87" s="115" t="s">
        <v>1004</v>
      </c>
      <c r="N87" s="112">
        <v>32161</v>
      </c>
      <c r="O87" s="96">
        <f>2023-1988</f>
        <v>35</v>
      </c>
      <c r="P87" s="100" t="s">
        <v>43</v>
      </c>
      <c r="Q87" s="115" t="s">
        <v>44</v>
      </c>
      <c r="R87" s="115" t="s">
        <v>844</v>
      </c>
      <c r="S87" s="96" t="s">
        <v>102</v>
      </c>
      <c r="T87" s="116" t="s">
        <v>788</v>
      </c>
      <c r="U87" s="116" t="s">
        <v>789</v>
      </c>
      <c r="V87" s="116" t="s">
        <v>1002</v>
      </c>
    </row>
    <row r="88" spans="1:22" ht="30.75">
      <c r="A88" s="96">
        <v>81</v>
      </c>
      <c r="B88" s="112">
        <v>45342</v>
      </c>
      <c r="C88" s="118">
        <v>45377</v>
      </c>
      <c r="D88" s="134" t="s">
        <v>690</v>
      </c>
      <c r="E88" s="115"/>
      <c r="F88" s="115"/>
      <c r="G88" s="115"/>
      <c r="H88" s="135" t="s">
        <v>691</v>
      </c>
      <c r="I88" s="135" t="s">
        <v>252</v>
      </c>
      <c r="J88" s="114" t="s">
        <v>415</v>
      </c>
      <c r="K88" s="100" t="s">
        <v>692</v>
      </c>
      <c r="L88" s="123" t="s">
        <v>799</v>
      </c>
      <c r="M88" s="115" t="s">
        <v>800</v>
      </c>
      <c r="N88" s="112">
        <v>39241</v>
      </c>
      <c r="O88" s="96">
        <f>2023-2007</f>
        <v>16</v>
      </c>
      <c r="P88" s="136" t="s">
        <v>43</v>
      </c>
      <c r="Q88" s="115" t="s">
        <v>802</v>
      </c>
      <c r="R88" s="115" t="s">
        <v>803</v>
      </c>
      <c r="S88" s="96" t="s">
        <v>804</v>
      </c>
      <c r="T88" s="116" t="s">
        <v>805</v>
      </c>
      <c r="U88" s="116" t="s">
        <v>806</v>
      </c>
      <c r="V88" s="116" t="s">
        <v>807</v>
      </c>
    </row>
    <row r="89" spans="1:22" ht="30.75">
      <c r="A89" s="96">
        <v>82</v>
      </c>
      <c r="B89" s="112">
        <v>45342</v>
      </c>
      <c r="C89" s="118">
        <v>45377</v>
      </c>
      <c r="D89" s="134" t="s">
        <v>693</v>
      </c>
      <c r="E89" s="115"/>
      <c r="F89" s="115"/>
      <c r="G89" s="115"/>
      <c r="H89" s="135" t="s">
        <v>694</v>
      </c>
      <c r="I89" s="135" t="s">
        <v>252</v>
      </c>
      <c r="J89" s="114" t="s">
        <v>415</v>
      </c>
      <c r="K89" s="100" t="s">
        <v>695</v>
      </c>
      <c r="L89" s="123" t="s">
        <v>799</v>
      </c>
      <c r="M89" s="115" t="s">
        <v>800</v>
      </c>
      <c r="N89" s="112">
        <v>39737</v>
      </c>
      <c r="O89" s="96">
        <f>2023-2008</f>
        <v>15</v>
      </c>
      <c r="P89" s="136" t="s">
        <v>54</v>
      </c>
      <c r="Q89" s="115" t="s">
        <v>801</v>
      </c>
      <c r="R89" s="115" t="s">
        <v>186</v>
      </c>
      <c r="S89" s="96" t="s">
        <v>804</v>
      </c>
      <c r="T89" s="116" t="s">
        <v>805</v>
      </c>
      <c r="U89" s="116" t="s">
        <v>806</v>
      </c>
      <c r="V89" s="116" t="s">
        <v>807</v>
      </c>
    </row>
    <row r="90" spans="1:22" ht="30">
      <c r="A90" s="96">
        <v>83</v>
      </c>
      <c r="B90" s="112">
        <v>44973</v>
      </c>
      <c r="C90" s="118">
        <v>45377</v>
      </c>
      <c r="D90" s="134" t="s">
        <v>696</v>
      </c>
      <c r="E90" s="115"/>
      <c r="F90" s="115"/>
      <c r="G90" s="115" t="s">
        <v>712</v>
      </c>
      <c r="H90" s="135" t="s">
        <v>698</v>
      </c>
      <c r="I90" s="135" t="s">
        <v>697</v>
      </c>
      <c r="J90" s="114" t="s">
        <v>358</v>
      </c>
      <c r="K90" s="100" t="s">
        <v>699</v>
      </c>
      <c r="L90" s="123" t="s">
        <v>785</v>
      </c>
      <c r="M90" s="115" t="s">
        <v>786</v>
      </c>
      <c r="N90" s="112">
        <v>39459</v>
      </c>
      <c r="O90" s="96">
        <f>2023-2008</f>
        <v>15</v>
      </c>
      <c r="P90" s="136" t="s">
        <v>54</v>
      </c>
      <c r="Q90" s="115" t="s">
        <v>118</v>
      </c>
      <c r="R90" s="115" t="s">
        <v>186</v>
      </c>
      <c r="S90" s="96" t="s">
        <v>791</v>
      </c>
      <c r="T90" s="116" t="s">
        <v>788</v>
      </c>
      <c r="U90" s="116" t="s">
        <v>188</v>
      </c>
      <c r="V90" s="116" t="s">
        <v>790</v>
      </c>
    </row>
    <row r="91" spans="1:22" ht="15.75">
      <c r="A91" s="96">
        <v>84</v>
      </c>
      <c r="B91" s="112"/>
      <c r="C91" s="118">
        <v>45377</v>
      </c>
      <c r="D91" s="91" t="s">
        <v>714</v>
      </c>
      <c r="E91" s="130"/>
      <c r="F91" s="130"/>
      <c r="G91" s="130"/>
      <c r="H91" s="91" t="s">
        <v>715</v>
      </c>
      <c r="I91" s="91" t="s">
        <v>316</v>
      </c>
      <c r="J91" s="114" t="s">
        <v>317</v>
      </c>
      <c r="K91" s="115"/>
      <c r="L91" s="123"/>
      <c r="M91" s="115"/>
      <c r="N91" s="112">
        <v>14701</v>
      </c>
      <c r="O91" s="96">
        <f>2023-1940</f>
        <v>83</v>
      </c>
      <c r="P91" s="95" t="s">
        <v>54</v>
      </c>
      <c r="Q91" s="115" t="s">
        <v>118</v>
      </c>
      <c r="R91" s="115" t="s">
        <v>982</v>
      </c>
      <c r="S91" s="96"/>
      <c r="T91" s="116"/>
      <c r="U91" s="116"/>
      <c r="V91" s="116"/>
    </row>
    <row r="92" spans="1:22" s="55" customFormat="1" ht="15.75">
      <c r="A92" s="96">
        <v>85</v>
      </c>
      <c r="B92" s="112">
        <v>45131</v>
      </c>
      <c r="C92" s="118">
        <v>45377</v>
      </c>
      <c r="D92" s="119" t="s">
        <v>716</v>
      </c>
      <c r="E92" s="115"/>
      <c r="F92" s="115"/>
      <c r="G92" s="115"/>
      <c r="H92" s="120" t="s">
        <v>41</v>
      </c>
      <c r="I92" s="121" t="s">
        <v>114</v>
      </c>
      <c r="J92" s="114" t="s">
        <v>114</v>
      </c>
      <c r="K92" s="115" t="s">
        <v>717</v>
      </c>
      <c r="L92" s="123" t="s">
        <v>812</v>
      </c>
      <c r="M92" s="115" t="s">
        <v>813</v>
      </c>
      <c r="N92" s="112">
        <v>18674</v>
      </c>
      <c r="O92" s="96">
        <f>2023-1951</f>
        <v>72</v>
      </c>
      <c r="P92" s="96" t="s">
        <v>54</v>
      </c>
      <c r="Q92" s="115" t="s">
        <v>55</v>
      </c>
      <c r="R92" s="115" t="s">
        <v>815</v>
      </c>
      <c r="S92" s="96" t="s">
        <v>178</v>
      </c>
      <c r="T92" s="116" t="s">
        <v>536</v>
      </c>
      <c r="U92" s="116" t="s">
        <v>722</v>
      </c>
      <c r="V92" s="116" t="s">
        <v>814</v>
      </c>
    </row>
  </sheetData>
  <autoFilter ref="O6:Q92"/>
  <mergeCells count="22">
    <mergeCell ref="N6:N7"/>
    <mergeCell ref="R6:R7"/>
    <mergeCell ref="S6:S7"/>
    <mergeCell ref="T6:V6"/>
    <mergeCell ref="P6:P7"/>
    <mergeCell ref="Q6:Q7"/>
    <mergeCell ref="O6:O7"/>
    <mergeCell ref="A2:H2"/>
    <mergeCell ref="A4:H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</mergeCells>
  <hyperlinks>
    <hyperlink ref="L37" r:id="rId1"/>
    <hyperlink ref="L60" r:id="rId2"/>
    <hyperlink ref="L83" r:id="rId3"/>
    <hyperlink ref="L85" r:id="rId4"/>
    <hyperlink ref="L40" r:id="rId5"/>
    <hyperlink ref="L52" r:id="rId6"/>
    <hyperlink ref="L81" r:id="rId7"/>
    <hyperlink ref="L32" r:id="rId8"/>
    <hyperlink ref="L84" r:id="rId9"/>
    <hyperlink ref="L75" r:id="rId10"/>
    <hyperlink ref="L67" r:id="rId11"/>
    <hyperlink ref="L78" r:id="rId12"/>
    <hyperlink ref="L42" r:id="rId13"/>
    <hyperlink ref="L55" r:id="rId14"/>
    <hyperlink ref="L71" r:id="rId15"/>
    <hyperlink ref="L57" r:id="rId16"/>
    <hyperlink ref="L69" r:id="rId17"/>
    <hyperlink ref="L90" r:id="rId18"/>
    <hyperlink ref="L63" r:id="rId19"/>
    <hyperlink ref="L16" r:id="rId20"/>
    <hyperlink ref="L86" r:id="rId21"/>
    <hyperlink ref="L88" r:id="rId22"/>
    <hyperlink ref="L74" r:id="rId23"/>
    <hyperlink ref="L92" r:id="rId24"/>
    <hyperlink ref="L8" r:id="rId25"/>
    <hyperlink ref="L12" r:id="rId26"/>
    <hyperlink ref="L79" r:id="rId27"/>
    <hyperlink ref="L46" r:id="rId28"/>
    <hyperlink ref="L49" r:id="rId29"/>
    <hyperlink ref="L62" r:id="rId30"/>
    <hyperlink ref="L80" r:id="rId31"/>
    <hyperlink ref="L61" r:id="rId32"/>
    <hyperlink ref="L45" r:id="rId33"/>
    <hyperlink ref="L29" r:id="rId34"/>
    <hyperlink ref="L33" r:id="rId35"/>
    <hyperlink ref="L51" r:id="rId36"/>
    <hyperlink ref="L23" r:id="rId37"/>
    <hyperlink ref="L58" r:id="rId38"/>
    <hyperlink ref="L59" r:id="rId39"/>
    <hyperlink ref="L53" r:id="rId40"/>
    <hyperlink ref="L50" r:id="rId41"/>
    <hyperlink ref="L34" r:id="rId42"/>
    <hyperlink ref="L39" r:id="rId43"/>
    <hyperlink ref="L73" r:id="rId44"/>
    <hyperlink ref="L35" r:id="rId45"/>
    <hyperlink ref="L43" r:id="rId46"/>
    <hyperlink ref="L38" r:id="rId47"/>
    <hyperlink ref="L64" r:id="rId48"/>
    <hyperlink ref="L68" r:id="rId49"/>
    <hyperlink ref="L25" r:id="rId50"/>
    <hyperlink ref="L31" r:id="rId51"/>
    <hyperlink ref="L56" r:id="rId52"/>
    <hyperlink ref="L20" r:id="rId53"/>
    <hyperlink ref="L65" r:id="rId54"/>
    <hyperlink ref="L14" r:id="rId55"/>
    <hyperlink ref="L47" r:id="rId56"/>
    <hyperlink ref="L48" r:id="rId57"/>
    <hyperlink ref="L41" r:id="rId58"/>
    <hyperlink ref="L24" r:id="rId59"/>
    <hyperlink ref="L18" r:id="rId60"/>
    <hyperlink ref="L66" r:id="rId61"/>
    <hyperlink ref="L28" r:id="rId62"/>
    <hyperlink ref="L11" r:id="rId63"/>
    <hyperlink ref="L9" r:id="rId64"/>
    <hyperlink ref="L17" r:id="rId65"/>
    <hyperlink ref="L27" r:id="rId66"/>
    <hyperlink ref="L21" r:id="rId67"/>
    <hyperlink ref="L19" r:id="rId68"/>
    <hyperlink ref="L22" r:id="rId69"/>
    <hyperlink ref="L76" r:id="rId70"/>
    <hyperlink ref="L70" r:id="rId71"/>
    <hyperlink ref="L13" r:id="rId72"/>
    <hyperlink ref="L82" r:id="rId73"/>
    <hyperlink ref="L44" r:id="rId74"/>
    <hyperlink ref="L87" r:id="rId75"/>
    <hyperlink ref="L30" r:id="rId76"/>
  </hyperlinks>
  <printOptions horizontalCentered="1"/>
  <pageMargins left="0.25" right="0.25" top="0.75" bottom="0.75" header="0.3" footer="0.3"/>
  <pageSetup paperSize="5" scale="41" orientation="landscape" r:id="rId77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123"/>
  <sheetViews>
    <sheetView zoomScale="70" zoomScaleNormal="70" zoomScaleSheetLayoutView="40" zoomScalePageLayoutView="70"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H5" sqref="H5"/>
    </sheetView>
  </sheetViews>
  <sheetFormatPr baseColWidth="10" defaultColWidth="11.42578125" defaultRowHeight="15"/>
  <cols>
    <col min="1" max="1" width="10.42578125" customWidth="1"/>
    <col min="2" max="2" width="21.28515625" customWidth="1"/>
    <col min="3" max="3" width="17.28515625" customWidth="1"/>
    <col min="4" max="4" width="57.28515625" customWidth="1"/>
    <col min="5" max="5" width="16" customWidth="1"/>
    <col min="6" max="6" width="16.7109375" customWidth="1"/>
    <col min="7" max="7" width="19.140625" customWidth="1"/>
    <col min="8" max="8" width="32.140625" customWidth="1"/>
    <col min="9" max="9" width="19" customWidth="1"/>
    <col min="10" max="10" width="25.42578125" customWidth="1"/>
    <col min="11" max="11" width="18.5703125" customWidth="1"/>
    <col min="12" max="12" width="41.85546875" customWidth="1"/>
    <col min="13" max="13" width="42.140625" customWidth="1"/>
    <col min="14" max="14" width="14.7109375" customWidth="1"/>
    <col min="15" max="15" width="10.7109375" customWidth="1"/>
    <col min="16" max="16" width="8.7109375" customWidth="1"/>
    <col min="17" max="17" width="12.28515625" customWidth="1"/>
    <col min="18" max="18" width="26.42578125" customWidth="1"/>
    <col min="19" max="19" width="13.28515625" customWidth="1"/>
    <col min="20" max="20" width="23.42578125" customWidth="1"/>
    <col min="21" max="21" width="25.7109375" customWidth="1"/>
    <col min="22" max="22" width="24.42578125" customWidth="1"/>
  </cols>
  <sheetData>
    <row r="1" spans="1:22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>
      <c r="A2" s="165" t="s">
        <v>13</v>
      </c>
      <c r="B2" s="165"/>
      <c r="C2" s="165"/>
      <c r="D2" s="165"/>
      <c r="E2" s="165"/>
      <c r="F2" s="165"/>
      <c r="G2" s="165"/>
      <c r="H2" s="165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6"/>
      <c r="T2" s="7"/>
      <c r="U2" s="7"/>
      <c r="V2" s="7"/>
    </row>
    <row r="3" spans="1:22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9.5" customHeight="1">
      <c r="A4" s="166" t="s">
        <v>14</v>
      </c>
      <c r="B4" s="166"/>
      <c r="C4" s="166"/>
      <c r="D4" s="166"/>
      <c r="E4" s="166"/>
      <c r="F4" s="166"/>
      <c r="G4" s="166"/>
      <c r="H4" s="166"/>
      <c r="I4" s="8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31.5" customHeight="1">
      <c r="A6" s="167" t="s">
        <v>15</v>
      </c>
      <c r="B6" s="163" t="s">
        <v>16</v>
      </c>
      <c r="C6" s="163" t="s">
        <v>17</v>
      </c>
      <c r="D6" s="163" t="s">
        <v>18</v>
      </c>
      <c r="E6" s="163" t="s">
        <v>19</v>
      </c>
      <c r="F6" s="163" t="s">
        <v>20</v>
      </c>
      <c r="G6" s="163" t="s">
        <v>21</v>
      </c>
      <c r="H6" s="163" t="s">
        <v>22</v>
      </c>
      <c r="I6" s="163" t="s">
        <v>23</v>
      </c>
      <c r="J6" s="163" t="s">
        <v>24</v>
      </c>
      <c r="K6" s="163" t="s">
        <v>25</v>
      </c>
      <c r="L6" s="163" t="s">
        <v>26</v>
      </c>
      <c r="M6" s="163" t="s">
        <v>27</v>
      </c>
      <c r="N6" s="163" t="s">
        <v>28</v>
      </c>
      <c r="O6" s="172" t="s">
        <v>29</v>
      </c>
      <c r="P6" s="163" t="s">
        <v>30</v>
      </c>
      <c r="Q6" s="163" t="s">
        <v>31</v>
      </c>
      <c r="R6" s="163" t="s">
        <v>32</v>
      </c>
      <c r="S6" s="163" t="s">
        <v>33</v>
      </c>
      <c r="T6" s="169" t="s">
        <v>34</v>
      </c>
      <c r="U6" s="170"/>
      <c r="V6" s="171"/>
    </row>
    <row r="7" spans="1:22" ht="27" customHeight="1">
      <c r="A7" s="168"/>
      <c r="B7" s="168"/>
      <c r="C7" s="168"/>
      <c r="D7" s="168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73"/>
      <c r="P7" s="164"/>
      <c r="Q7" s="164"/>
      <c r="R7" s="164"/>
      <c r="S7" s="164"/>
      <c r="T7" s="18" t="s">
        <v>36</v>
      </c>
      <c r="U7" s="18" t="s">
        <v>37</v>
      </c>
      <c r="V7" s="19" t="s">
        <v>38</v>
      </c>
    </row>
    <row r="8" spans="1:22" ht="35.25" customHeight="1">
      <c r="A8" s="96">
        <v>1</v>
      </c>
      <c r="B8" s="112">
        <v>44998</v>
      </c>
      <c r="C8" s="118">
        <v>45377</v>
      </c>
      <c r="D8" s="91" t="s">
        <v>550</v>
      </c>
      <c r="E8" s="115"/>
      <c r="F8" s="115"/>
      <c r="G8" s="115" t="s">
        <v>712</v>
      </c>
      <c r="H8" s="91" t="s">
        <v>551</v>
      </c>
      <c r="I8" s="91" t="s">
        <v>71</v>
      </c>
      <c r="J8" s="122" t="s">
        <v>72</v>
      </c>
      <c r="K8" s="96" t="s">
        <v>552</v>
      </c>
      <c r="L8" s="123" t="s">
        <v>816</v>
      </c>
      <c r="M8" s="115" t="s">
        <v>817</v>
      </c>
      <c r="N8" s="112">
        <v>26621</v>
      </c>
      <c r="O8" s="96">
        <f>2023-1972</f>
        <v>51</v>
      </c>
      <c r="P8" s="95" t="s">
        <v>54</v>
      </c>
      <c r="Q8" s="115" t="s">
        <v>118</v>
      </c>
      <c r="R8" s="115" t="s">
        <v>818</v>
      </c>
      <c r="S8" s="96" t="s">
        <v>819</v>
      </c>
      <c r="T8" s="116" t="s">
        <v>536</v>
      </c>
      <c r="U8" s="116" t="s">
        <v>722</v>
      </c>
      <c r="V8" s="116" t="s">
        <v>780</v>
      </c>
    </row>
    <row r="9" spans="1:22" ht="35.25" customHeight="1">
      <c r="A9" s="96">
        <v>2</v>
      </c>
      <c r="B9" s="113">
        <v>45155</v>
      </c>
      <c r="C9" s="118">
        <v>45377</v>
      </c>
      <c r="D9" s="91" t="s">
        <v>553</v>
      </c>
      <c r="E9" s="115"/>
      <c r="F9" s="115"/>
      <c r="G9" s="115"/>
      <c r="H9" s="91" t="s">
        <v>41</v>
      </c>
      <c r="I9" s="91" t="s">
        <v>554</v>
      </c>
      <c r="J9" s="114" t="s">
        <v>700</v>
      </c>
      <c r="K9" s="96">
        <v>6383552</v>
      </c>
      <c r="L9" s="124" t="s">
        <v>962</v>
      </c>
      <c r="M9" s="115" t="s">
        <v>963</v>
      </c>
      <c r="N9" s="112">
        <v>31732</v>
      </c>
      <c r="O9" s="96">
        <f>2023-1986</f>
        <v>37</v>
      </c>
      <c r="P9" s="95" t="s">
        <v>54</v>
      </c>
      <c r="Q9" s="115" t="s">
        <v>55</v>
      </c>
      <c r="R9" s="115" t="s">
        <v>312</v>
      </c>
      <c r="S9" s="96" t="s">
        <v>836</v>
      </c>
      <c r="T9" s="116" t="s">
        <v>536</v>
      </c>
      <c r="U9" s="116" t="s">
        <v>743</v>
      </c>
      <c r="V9" s="116" t="s">
        <v>964</v>
      </c>
    </row>
    <row r="10" spans="1:22" ht="35.25" customHeight="1">
      <c r="A10" s="96">
        <v>3</v>
      </c>
      <c r="B10" s="113">
        <v>44916</v>
      </c>
      <c r="C10" s="118">
        <v>45377</v>
      </c>
      <c r="D10" s="91" t="s">
        <v>555</v>
      </c>
      <c r="E10" s="115"/>
      <c r="F10" s="115"/>
      <c r="G10" s="115" t="s">
        <v>712</v>
      </c>
      <c r="H10" s="91" t="s">
        <v>551</v>
      </c>
      <c r="I10" s="91" t="s">
        <v>556</v>
      </c>
      <c r="J10" s="114" t="s">
        <v>358</v>
      </c>
      <c r="K10" s="96" t="s">
        <v>557</v>
      </c>
      <c r="L10" s="123"/>
      <c r="M10" s="115" t="s">
        <v>910</v>
      </c>
      <c r="N10" s="112">
        <v>31926</v>
      </c>
      <c r="O10" s="96">
        <f>2023-1987</f>
        <v>36</v>
      </c>
      <c r="P10" s="95" t="s">
        <v>54</v>
      </c>
      <c r="Q10" s="115" t="s">
        <v>118</v>
      </c>
      <c r="R10" s="115" t="s">
        <v>911</v>
      </c>
      <c r="S10" s="96" t="s">
        <v>784</v>
      </c>
      <c r="T10" s="116" t="s">
        <v>788</v>
      </c>
      <c r="U10" s="116" t="s">
        <v>188</v>
      </c>
      <c r="V10" s="116" t="s">
        <v>790</v>
      </c>
    </row>
    <row r="11" spans="1:22" ht="35.25" customHeight="1">
      <c r="A11" s="96">
        <v>4</v>
      </c>
      <c r="B11" s="113">
        <v>45057</v>
      </c>
      <c r="C11" s="118">
        <v>45377</v>
      </c>
      <c r="D11" s="91" t="s">
        <v>558</v>
      </c>
      <c r="E11" s="115"/>
      <c r="F11" s="115"/>
      <c r="G11" s="115"/>
      <c r="H11" s="91" t="s">
        <v>41</v>
      </c>
      <c r="I11" s="91" t="s">
        <v>71</v>
      </c>
      <c r="J11" s="114" t="s">
        <v>72</v>
      </c>
      <c r="K11" s="96" t="s">
        <v>559</v>
      </c>
      <c r="L11" s="123" t="s">
        <v>959</v>
      </c>
      <c r="M11" s="115" t="s">
        <v>960</v>
      </c>
      <c r="N11" s="112">
        <v>33566</v>
      </c>
      <c r="O11" s="96">
        <f>2023-1991</f>
        <v>32</v>
      </c>
      <c r="P11" s="95" t="s">
        <v>43</v>
      </c>
      <c r="Q11" s="115" t="s">
        <v>44</v>
      </c>
      <c r="R11" s="115" t="s">
        <v>904</v>
      </c>
      <c r="S11" s="96" t="s">
        <v>804</v>
      </c>
      <c r="T11" s="116" t="s">
        <v>536</v>
      </c>
      <c r="U11" s="116" t="s">
        <v>722</v>
      </c>
      <c r="V11" s="116" t="s">
        <v>961</v>
      </c>
    </row>
    <row r="12" spans="1:22" ht="35.25" customHeight="1">
      <c r="A12" s="96">
        <v>5</v>
      </c>
      <c r="B12" s="113">
        <v>44998</v>
      </c>
      <c r="C12" s="118">
        <v>45377</v>
      </c>
      <c r="D12" s="91" t="s">
        <v>560</v>
      </c>
      <c r="E12" s="115"/>
      <c r="F12" s="115"/>
      <c r="G12" s="115" t="s">
        <v>712</v>
      </c>
      <c r="H12" s="91" t="s">
        <v>551</v>
      </c>
      <c r="I12" s="91" t="s">
        <v>71</v>
      </c>
      <c r="J12" s="114" t="s">
        <v>72</v>
      </c>
      <c r="K12" s="96" t="s">
        <v>561</v>
      </c>
      <c r="L12" s="123" t="s">
        <v>820</v>
      </c>
      <c r="M12" s="115" t="s">
        <v>821</v>
      </c>
      <c r="N12" s="112">
        <v>19803</v>
      </c>
      <c r="O12" s="96">
        <f>2023-1954</f>
        <v>69</v>
      </c>
      <c r="P12" s="95" t="s">
        <v>43</v>
      </c>
      <c r="Q12" s="115" t="s">
        <v>720</v>
      </c>
      <c r="R12" s="115" t="s">
        <v>165</v>
      </c>
      <c r="S12" s="96" t="s">
        <v>822</v>
      </c>
      <c r="T12" s="116" t="s">
        <v>536</v>
      </c>
      <c r="U12" s="116" t="s">
        <v>722</v>
      </c>
      <c r="V12" s="116" t="s">
        <v>780</v>
      </c>
    </row>
    <row r="13" spans="1:22" ht="35.25" customHeight="1">
      <c r="A13" s="96">
        <v>6</v>
      </c>
      <c r="B13" s="113">
        <v>44978</v>
      </c>
      <c r="C13" s="118">
        <v>45377</v>
      </c>
      <c r="D13" s="91" t="s">
        <v>562</v>
      </c>
      <c r="E13" s="115"/>
      <c r="F13" s="115"/>
      <c r="G13" s="115" t="s">
        <v>712</v>
      </c>
      <c r="H13" s="91" t="s">
        <v>551</v>
      </c>
      <c r="I13" s="91" t="s">
        <v>563</v>
      </c>
      <c r="J13" s="114" t="s">
        <v>701</v>
      </c>
      <c r="K13" s="96" t="s">
        <v>564</v>
      </c>
      <c r="L13" s="123" t="s">
        <v>990</v>
      </c>
      <c r="M13" s="115" t="s">
        <v>991</v>
      </c>
      <c r="N13" s="112">
        <v>27004</v>
      </c>
      <c r="O13" s="96">
        <f>2023-1973</f>
        <v>50</v>
      </c>
      <c r="P13" s="95" t="s">
        <v>43</v>
      </c>
      <c r="Q13" s="115" t="s">
        <v>44</v>
      </c>
      <c r="R13" s="115" t="s">
        <v>762</v>
      </c>
      <c r="S13" s="96" t="s">
        <v>826</v>
      </c>
      <c r="T13" s="116" t="s">
        <v>536</v>
      </c>
      <c r="U13" s="116" t="s">
        <v>722</v>
      </c>
      <c r="V13" s="116" t="s">
        <v>992</v>
      </c>
    </row>
    <row r="14" spans="1:22" ht="30.75" customHeight="1">
      <c r="A14" s="96">
        <v>7</v>
      </c>
      <c r="B14" s="112">
        <v>45096</v>
      </c>
      <c r="C14" s="118">
        <v>45377</v>
      </c>
      <c r="D14" s="97" t="s">
        <v>565</v>
      </c>
      <c r="E14" s="115"/>
      <c r="F14" s="115"/>
      <c r="G14" s="115"/>
      <c r="H14" s="92" t="s">
        <v>41</v>
      </c>
      <c r="I14" s="91" t="s">
        <v>358</v>
      </c>
      <c r="J14" s="114" t="s">
        <v>358</v>
      </c>
      <c r="K14" s="96" t="s">
        <v>566</v>
      </c>
      <c r="L14" s="123" t="s">
        <v>932</v>
      </c>
      <c r="M14" s="115" t="s">
        <v>933</v>
      </c>
      <c r="N14" s="112">
        <v>31052</v>
      </c>
      <c r="O14" s="96">
        <f>2024-1985</f>
        <v>39</v>
      </c>
      <c r="P14" s="100" t="s">
        <v>43</v>
      </c>
      <c r="Q14" s="125" t="s">
        <v>44</v>
      </c>
      <c r="R14" s="115" t="s">
        <v>934</v>
      </c>
      <c r="S14" s="96" t="s">
        <v>158</v>
      </c>
      <c r="T14" s="126" t="s">
        <v>258</v>
      </c>
      <c r="U14" s="116" t="s">
        <v>416</v>
      </c>
      <c r="V14" s="116" t="s">
        <v>419</v>
      </c>
    </row>
    <row r="15" spans="1:22" ht="27" customHeight="1">
      <c r="A15" s="96">
        <v>8</v>
      </c>
      <c r="B15" s="112">
        <v>45006</v>
      </c>
      <c r="C15" s="118">
        <v>45377</v>
      </c>
      <c r="D15" s="91" t="s">
        <v>567</v>
      </c>
      <c r="E15" s="115"/>
      <c r="F15" s="115"/>
      <c r="G15" s="115" t="s">
        <v>712</v>
      </c>
      <c r="H15" s="91" t="s">
        <v>551</v>
      </c>
      <c r="I15" s="91" t="s">
        <v>568</v>
      </c>
      <c r="J15" s="114" t="s">
        <v>702</v>
      </c>
      <c r="K15" s="96" t="s">
        <v>569</v>
      </c>
      <c r="L15" s="127"/>
      <c r="M15" s="115" t="s">
        <v>995</v>
      </c>
      <c r="N15" s="113">
        <v>20549</v>
      </c>
      <c r="O15" s="96">
        <f>2023-1956</f>
        <v>67</v>
      </c>
      <c r="P15" s="95" t="s">
        <v>54</v>
      </c>
      <c r="Q15" s="115" t="s">
        <v>118</v>
      </c>
      <c r="R15" s="115" t="s">
        <v>996</v>
      </c>
      <c r="S15" s="96" t="s">
        <v>826</v>
      </c>
      <c r="T15" s="116" t="s">
        <v>258</v>
      </c>
      <c r="U15" s="116" t="s">
        <v>884</v>
      </c>
      <c r="V15" s="116" t="s">
        <v>419</v>
      </c>
    </row>
    <row r="16" spans="1:22" s="50" customFormat="1" ht="25.5" customHeight="1">
      <c r="A16" s="96">
        <v>9</v>
      </c>
      <c r="B16" s="112">
        <v>44973</v>
      </c>
      <c r="C16" s="118">
        <v>45377</v>
      </c>
      <c r="D16" s="91" t="s">
        <v>570</v>
      </c>
      <c r="E16" s="115"/>
      <c r="F16" s="115"/>
      <c r="G16" s="115" t="s">
        <v>712</v>
      </c>
      <c r="H16" s="91" t="s">
        <v>571</v>
      </c>
      <c r="I16" s="91" t="s">
        <v>568</v>
      </c>
      <c r="J16" s="114" t="s">
        <v>702</v>
      </c>
      <c r="K16" s="96" t="s">
        <v>572</v>
      </c>
      <c r="L16" s="123" t="s">
        <v>785</v>
      </c>
      <c r="M16" s="115" t="s">
        <v>786</v>
      </c>
      <c r="N16" s="113">
        <v>38565</v>
      </c>
      <c r="O16" s="96">
        <f>2023-2005</f>
        <v>18</v>
      </c>
      <c r="P16" s="95" t="s">
        <v>54</v>
      </c>
      <c r="Q16" s="115" t="s">
        <v>118</v>
      </c>
      <c r="R16" s="115" t="s">
        <v>186</v>
      </c>
      <c r="S16" s="96" t="s">
        <v>791</v>
      </c>
      <c r="T16" s="116" t="s">
        <v>788</v>
      </c>
      <c r="U16" s="116" t="s">
        <v>789</v>
      </c>
      <c r="V16" s="116" t="s">
        <v>790</v>
      </c>
    </row>
    <row r="17" spans="1:22" s="55" customFormat="1" ht="50.25" customHeight="1">
      <c r="A17" s="96">
        <v>10</v>
      </c>
      <c r="B17" s="112">
        <v>45176</v>
      </c>
      <c r="C17" s="118">
        <v>45377</v>
      </c>
      <c r="D17" s="91" t="s">
        <v>573</v>
      </c>
      <c r="E17" s="115"/>
      <c r="F17" s="115"/>
      <c r="G17" s="115"/>
      <c r="H17" s="91" t="s">
        <v>41</v>
      </c>
      <c r="I17" s="91" t="s">
        <v>42</v>
      </c>
      <c r="J17" s="114" t="s">
        <v>703</v>
      </c>
      <c r="K17" s="96">
        <v>174789677</v>
      </c>
      <c r="L17" s="123" t="s">
        <v>965</v>
      </c>
      <c r="M17" s="115" t="s">
        <v>966</v>
      </c>
      <c r="N17" s="113">
        <v>33925</v>
      </c>
      <c r="O17" s="96">
        <f>2023-1992</f>
        <v>31</v>
      </c>
      <c r="P17" s="95" t="s">
        <v>43</v>
      </c>
      <c r="Q17" s="115" t="s">
        <v>44</v>
      </c>
      <c r="R17" s="115" t="s">
        <v>957</v>
      </c>
      <c r="S17" s="96" t="s">
        <v>178</v>
      </c>
      <c r="T17" s="116" t="s">
        <v>536</v>
      </c>
      <c r="U17" s="116" t="s">
        <v>722</v>
      </c>
      <c r="V17" s="116" t="s">
        <v>763</v>
      </c>
    </row>
    <row r="18" spans="1:22" s="55" customFormat="1" ht="25.5" customHeight="1">
      <c r="A18" s="96">
        <v>11</v>
      </c>
      <c r="B18" s="112">
        <v>45174</v>
      </c>
      <c r="C18" s="118">
        <v>45377</v>
      </c>
      <c r="D18" s="91" t="s">
        <v>574</v>
      </c>
      <c r="E18" s="115"/>
      <c r="F18" s="115"/>
      <c r="G18" s="115"/>
      <c r="H18" s="91" t="s">
        <v>41</v>
      </c>
      <c r="I18" s="91" t="s">
        <v>42</v>
      </c>
      <c r="J18" s="114" t="s">
        <v>703</v>
      </c>
      <c r="K18" s="96" t="s">
        <v>575</v>
      </c>
      <c r="L18" s="123" t="s">
        <v>948</v>
      </c>
      <c r="M18" s="115" t="s">
        <v>950</v>
      </c>
      <c r="N18" s="113">
        <v>31298</v>
      </c>
      <c r="O18" s="96">
        <f>2023-1985</f>
        <v>38</v>
      </c>
      <c r="P18" s="95" t="s">
        <v>43</v>
      </c>
      <c r="Q18" s="115" t="s">
        <v>44</v>
      </c>
      <c r="R18" s="115" t="s">
        <v>951</v>
      </c>
      <c r="S18" s="96" t="s">
        <v>826</v>
      </c>
      <c r="T18" s="116" t="s">
        <v>536</v>
      </c>
      <c r="U18" s="116" t="s">
        <v>722</v>
      </c>
      <c r="V18" s="116" t="s">
        <v>949</v>
      </c>
    </row>
    <row r="19" spans="1:22" s="55" customFormat="1" ht="23.25" customHeight="1">
      <c r="A19" s="96">
        <v>12</v>
      </c>
      <c r="B19" s="112">
        <v>45152</v>
      </c>
      <c r="C19" s="118">
        <v>45377</v>
      </c>
      <c r="D19" s="91" t="s">
        <v>576</v>
      </c>
      <c r="E19" s="115"/>
      <c r="F19" s="115"/>
      <c r="G19" s="115"/>
      <c r="H19" s="91" t="s">
        <v>41</v>
      </c>
      <c r="I19" s="91" t="s">
        <v>577</v>
      </c>
      <c r="J19" s="114" t="s">
        <v>430</v>
      </c>
      <c r="K19" s="96" t="s">
        <v>578</v>
      </c>
      <c r="L19" s="127" t="s">
        <v>974</v>
      </c>
      <c r="M19" s="116" t="s">
        <v>975</v>
      </c>
      <c r="N19" s="113">
        <v>30081</v>
      </c>
      <c r="O19" s="96">
        <f>2023-1982</f>
        <v>41</v>
      </c>
      <c r="P19" s="95" t="s">
        <v>43</v>
      </c>
      <c r="Q19" s="115" t="s">
        <v>44</v>
      </c>
      <c r="R19" s="115" t="s">
        <v>978</v>
      </c>
      <c r="S19" s="96" t="s">
        <v>881</v>
      </c>
      <c r="T19" s="116" t="s">
        <v>258</v>
      </c>
      <c r="U19" s="116" t="s">
        <v>976</v>
      </c>
      <c r="V19" s="116" t="s">
        <v>977</v>
      </c>
    </row>
    <row r="20" spans="1:22" s="55" customFormat="1" ht="22.5" customHeight="1">
      <c r="A20" s="96">
        <v>13</v>
      </c>
      <c r="B20" s="112">
        <v>45226</v>
      </c>
      <c r="C20" s="118">
        <v>45377</v>
      </c>
      <c r="D20" s="91" t="s">
        <v>579</v>
      </c>
      <c r="E20" s="115"/>
      <c r="F20" s="115"/>
      <c r="G20" s="115"/>
      <c r="H20" s="91" t="s">
        <v>41</v>
      </c>
      <c r="I20" s="91" t="s">
        <v>42</v>
      </c>
      <c r="J20" s="114" t="s">
        <v>703</v>
      </c>
      <c r="K20" s="96">
        <v>173011063</v>
      </c>
      <c r="L20" s="123" t="s">
        <v>919</v>
      </c>
      <c r="M20" s="115" t="s">
        <v>920</v>
      </c>
      <c r="N20" s="113">
        <v>31030</v>
      </c>
      <c r="O20" s="96">
        <f>2023-1984</f>
        <v>39</v>
      </c>
      <c r="P20" s="95" t="s">
        <v>43</v>
      </c>
      <c r="Q20" s="115" t="s">
        <v>44</v>
      </c>
      <c r="R20" s="115" t="s">
        <v>360</v>
      </c>
      <c r="S20" s="96" t="s">
        <v>921</v>
      </c>
      <c r="T20" s="116" t="s">
        <v>922</v>
      </c>
      <c r="U20" s="116" t="s">
        <v>922</v>
      </c>
      <c r="V20" s="116" t="s">
        <v>923</v>
      </c>
    </row>
    <row r="21" spans="1:22" s="50" customFormat="1" ht="21" customHeight="1">
      <c r="A21" s="96">
        <v>14</v>
      </c>
      <c r="B21" s="112">
        <v>45163</v>
      </c>
      <c r="C21" s="118">
        <v>45377</v>
      </c>
      <c r="D21" s="91" t="s">
        <v>580</v>
      </c>
      <c r="E21" s="115"/>
      <c r="F21" s="115"/>
      <c r="G21" s="115"/>
      <c r="H21" s="91" t="s">
        <v>41</v>
      </c>
      <c r="I21" s="91" t="s">
        <v>463</v>
      </c>
      <c r="J21" s="114" t="s">
        <v>464</v>
      </c>
      <c r="K21" s="96" t="s">
        <v>581</v>
      </c>
      <c r="L21" s="123" t="s">
        <v>971</v>
      </c>
      <c r="M21" s="115" t="s">
        <v>972</v>
      </c>
      <c r="N21" s="113">
        <v>32228</v>
      </c>
      <c r="O21" s="96">
        <f>2023-1988</f>
        <v>35</v>
      </c>
      <c r="P21" s="95" t="s">
        <v>54</v>
      </c>
      <c r="Q21" s="115" t="s">
        <v>55</v>
      </c>
      <c r="R21" s="115" t="s">
        <v>973</v>
      </c>
      <c r="S21" s="96" t="s">
        <v>881</v>
      </c>
      <c r="T21" s="116" t="s">
        <v>536</v>
      </c>
      <c r="U21" s="116" t="s">
        <v>722</v>
      </c>
      <c r="V21" s="116" t="s">
        <v>457</v>
      </c>
    </row>
    <row r="22" spans="1:22" s="50" customFormat="1" ht="18.75" customHeight="1">
      <c r="A22" s="96">
        <v>15</v>
      </c>
      <c r="B22" s="112">
        <v>45231</v>
      </c>
      <c r="C22" s="118">
        <v>45377</v>
      </c>
      <c r="D22" s="91" t="s">
        <v>582</v>
      </c>
      <c r="E22" s="115"/>
      <c r="F22" s="115"/>
      <c r="G22" s="115"/>
      <c r="H22" s="91" t="s">
        <v>41</v>
      </c>
      <c r="I22" s="91" t="s">
        <v>237</v>
      </c>
      <c r="J22" s="114" t="s">
        <v>276</v>
      </c>
      <c r="K22" s="96" t="s">
        <v>583</v>
      </c>
      <c r="L22" s="123" t="s">
        <v>979</v>
      </c>
      <c r="M22" s="115" t="s">
        <v>980</v>
      </c>
      <c r="N22" s="113">
        <v>35327</v>
      </c>
      <c r="O22" s="96">
        <f>2023-1996</f>
        <v>27</v>
      </c>
      <c r="P22" s="95" t="s">
        <v>43</v>
      </c>
      <c r="Q22" s="115" t="s">
        <v>44</v>
      </c>
      <c r="R22" s="116" t="s">
        <v>844</v>
      </c>
      <c r="S22" s="96" t="s">
        <v>95</v>
      </c>
      <c r="T22" s="116" t="s">
        <v>536</v>
      </c>
      <c r="U22" s="116" t="s">
        <v>871</v>
      </c>
      <c r="V22" s="116" t="s">
        <v>981</v>
      </c>
    </row>
    <row r="23" spans="1:22" s="55" customFormat="1" ht="48.75" customHeight="1">
      <c r="A23" s="96">
        <v>16</v>
      </c>
      <c r="B23" s="112">
        <v>45253</v>
      </c>
      <c r="C23" s="118">
        <v>45377</v>
      </c>
      <c r="D23" s="91" t="s">
        <v>584</v>
      </c>
      <c r="E23" s="115"/>
      <c r="F23" s="115"/>
      <c r="G23" s="115"/>
      <c r="H23" s="91" t="s">
        <v>41</v>
      </c>
      <c r="I23" s="91" t="s">
        <v>585</v>
      </c>
      <c r="J23" s="114" t="s">
        <v>704</v>
      </c>
      <c r="K23" s="96">
        <v>562847839</v>
      </c>
      <c r="L23" s="123" t="s">
        <v>859</v>
      </c>
      <c r="M23" s="115" t="s">
        <v>857</v>
      </c>
      <c r="N23" s="113">
        <v>32426</v>
      </c>
      <c r="O23" s="96">
        <f>2023-1988</f>
        <v>35</v>
      </c>
      <c r="P23" s="95" t="s">
        <v>43</v>
      </c>
      <c r="Q23" s="115" t="s">
        <v>44</v>
      </c>
      <c r="R23" s="116" t="s">
        <v>861</v>
      </c>
      <c r="S23" s="96" t="s">
        <v>158</v>
      </c>
      <c r="T23" s="116" t="s">
        <v>536</v>
      </c>
      <c r="U23" s="116" t="s">
        <v>722</v>
      </c>
      <c r="V23" s="116" t="s">
        <v>860</v>
      </c>
    </row>
    <row r="24" spans="1:22" s="50" customFormat="1" ht="18.75" customHeight="1">
      <c r="A24" s="96">
        <v>17</v>
      </c>
      <c r="B24" s="112">
        <v>45218</v>
      </c>
      <c r="C24" s="118">
        <v>45377</v>
      </c>
      <c r="D24" s="91" t="s">
        <v>586</v>
      </c>
      <c r="E24" s="115"/>
      <c r="F24" s="115"/>
      <c r="G24" s="115"/>
      <c r="H24" s="91" t="s">
        <v>41</v>
      </c>
      <c r="I24" s="91" t="s">
        <v>401</v>
      </c>
      <c r="J24" s="114" t="s">
        <v>705</v>
      </c>
      <c r="K24" s="96">
        <v>351357869</v>
      </c>
      <c r="L24" s="123" t="s">
        <v>945</v>
      </c>
      <c r="M24" s="115" t="s">
        <v>946</v>
      </c>
      <c r="N24" s="113">
        <v>30151</v>
      </c>
      <c r="O24" s="96">
        <f>2023-1982</f>
        <v>41</v>
      </c>
      <c r="P24" s="95" t="s">
        <v>43</v>
      </c>
      <c r="Q24" s="115" t="s">
        <v>44</v>
      </c>
      <c r="R24" s="115" t="s">
        <v>844</v>
      </c>
      <c r="S24" s="96" t="s">
        <v>826</v>
      </c>
      <c r="T24" s="116" t="s">
        <v>947</v>
      </c>
      <c r="U24" s="116" t="s">
        <v>947</v>
      </c>
      <c r="V24" s="116" t="s">
        <v>59</v>
      </c>
    </row>
    <row r="25" spans="1:22" s="50" customFormat="1" ht="18.75" customHeight="1">
      <c r="A25" s="96">
        <v>18</v>
      </c>
      <c r="B25" s="112">
        <v>45058</v>
      </c>
      <c r="C25" s="118">
        <v>45377</v>
      </c>
      <c r="D25" s="91" t="s">
        <v>587</v>
      </c>
      <c r="E25" s="115"/>
      <c r="F25" s="115"/>
      <c r="G25" s="115" t="s">
        <v>712</v>
      </c>
      <c r="H25" s="91" t="s">
        <v>551</v>
      </c>
      <c r="I25" s="91" t="s">
        <v>237</v>
      </c>
      <c r="J25" s="114" t="s">
        <v>276</v>
      </c>
      <c r="K25" s="96" t="s">
        <v>588</v>
      </c>
      <c r="L25" s="123" t="s">
        <v>906</v>
      </c>
      <c r="M25" s="115" t="s">
        <v>902</v>
      </c>
      <c r="N25" s="113">
        <v>28083</v>
      </c>
      <c r="O25" s="96">
        <f>2023-1976</f>
        <v>47</v>
      </c>
      <c r="P25" s="95" t="s">
        <v>43</v>
      </c>
      <c r="Q25" s="115" t="s">
        <v>44</v>
      </c>
      <c r="R25" s="115" t="s">
        <v>904</v>
      </c>
      <c r="S25" s="96" t="s">
        <v>779</v>
      </c>
      <c r="T25" s="116" t="s">
        <v>258</v>
      </c>
      <c r="U25" s="116" t="s">
        <v>884</v>
      </c>
      <c r="V25" s="116" t="s">
        <v>905</v>
      </c>
    </row>
    <row r="26" spans="1:22" s="55" customFormat="1" ht="22.5" customHeight="1">
      <c r="A26" s="96">
        <v>19</v>
      </c>
      <c r="B26" s="112">
        <v>45217</v>
      </c>
      <c r="C26" s="118">
        <v>45377</v>
      </c>
      <c r="D26" s="98" t="s">
        <v>589</v>
      </c>
      <c r="E26" s="115"/>
      <c r="F26" s="115"/>
      <c r="G26" s="115"/>
      <c r="H26" s="120" t="s">
        <v>41</v>
      </c>
      <c r="I26" s="99" t="s">
        <v>42</v>
      </c>
      <c r="J26" s="114" t="s">
        <v>42</v>
      </c>
      <c r="K26" s="96">
        <v>160887963</v>
      </c>
      <c r="L26" s="123"/>
      <c r="M26" s="115" t="s">
        <v>912</v>
      </c>
      <c r="N26" s="113">
        <v>29645</v>
      </c>
      <c r="O26" s="96">
        <f>2024-1981</f>
        <v>43</v>
      </c>
      <c r="P26" s="95" t="s">
        <v>43</v>
      </c>
      <c r="Q26" s="115" t="s">
        <v>44</v>
      </c>
      <c r="R26" s="116" t="s">
        <v>913</v>
      </c>
      <c r="S26" s="96" t="s">
        <v>102</v>
      </c>
      <c r="T26" s="116" t="s">
        <v>914</v>
      </c>
      <c r="U26" s="116" t="s">
        <v>915</v>
      </c>
      <c r="V26" s="116" t="s">
        <v>905</v>
      </c>
    </row>
    <row r="27" spans="1:22" s="55" customFormat="1" ht="15.75">
      <c r="A27" s="96">
        <v>20</v>
      </c>
      <c r="B27" s="112">
        <v>45224</v>
      </c>
      <c r="C27" s="118">
        <v>45377</v>
      </c>
      <c r="D27" s="91" t="s">
        <v>590</v>
      </c>
      <c r="E27" s="115"/>
      <c r="F27" s="115"/>
      <c r="G27" s="115"/>
      <c r="H27" s="91" t="s">
        <v>41</v>
      </c>
      <c r="I27" s="91" t="s">
        <v>591</v>
      </c>
      <c r="J27" s="114" t="s">
        <v>704</v>
      </c>
      <c r="K27" s="96">
        <v>506139962</v>
      </c>
      <c r="L27" s="123" t="s">
        <v>967</v>
      </c>
      <c r="M27" s="115"/>
      <c r="N27" s="112">
        <v>32467</v>
      </c>
      <c r="O27" s="96">
        <f>2023-1988</f>
        <v>35</v>
      </c>
      <c r="P27" s="95" t="s">
        <v>54</v>
      </c>
      <c r="Q27" s="115" t="s">
        <v>55</v>
      </c>
      <c r="R27" s="115" t="s">
        <v>970</v>
      </c>
      <c r="S27" s="96" t="s">
        <v>784</v>
      </c>
      <c r="T27" s="116" t="s">
        <v>968</v>
      </c>
      <c r="U27" s="116" t="s">
        <v>968</v>
      </c>
      <c r="V27" s="116" t="s">
        <v>969</v>
      </c>
    </row>
    <row r="28" spans="1:22" ht="18.75" customHeight="1">
      <c r="A28" s="96">
        <v>21</v>
      </c>
      <c r="B28" s="112">
        <v>45240</v>
      </c>
      <c r="C28" s="118">
        <v>45377</v>
      </c>
      <c r="D28" s="97" t="s">
        <v>592</v>
      </c>
      <c r="E28" s="115"/>
      <c r="F28" s="115"/>
      <c r="G28" s="115"/>
      <c r="H28" s="92" t="s">
        <v>41</v>
      </c>
      <c r="I28" s="97" t="s">
        <v>237</v>
      </c>
      <c r="J28" s="114" t="s">
        <v>276</v>
      </c>
      <c r="K28" s="96" t="s">
        <v>593</v>
      </c>
      <c r="L28" s="123" t="s">
        <v>955</v>
      </c>
      <c r="M28" s="115" t="s">
        <v>958</v>
      </c>
      <c r="N28" s="112">
        <v>34917</v>
      </c>
      <c r="O28" s="96">
        <f>2023-1995</f>
        <v>28</v>
      </c>
      <c r="P28" s="100" t="s">
        <v>43</v>
      </c>
      <c r="Q28" s="115" t="s">
        <v>44</v>
      </c>
      <c r="R28" s="115" t="s">
        <v>957</v>
      </c>
      <c r="S28" s="96" t="s">
        <v>881</v>
      </c>
      <c r="T28" s="116" t="s">
        <v>536</v>
      </c>
      <c r="U28" s="116" t="s">
        <v>722</v>
      </c>
      <c r="V28" s="116" t="s">
        <v>956</v>
      </c>
    </row>
    <row r="29" spans="1:22" ht="30">
      <c r="A29" s="96">
        <v>22</v>
      </c>
      <c r="B29" s="112">
        <v>44272</v>
      </c>
      <c r="C29" s="118">
        <v>45377</v>
      </c>
      <c r="D29" s="91" t="s">
        <v>594</v>
      </c>
      <c r="E29" s="115"/>
      <c r="F29" s="115"/>
      <c r="G29" s="115" t="s">
        <v>712</v>
      </c>
      <c r="H29" s="91" t="s">
        <v>571</v>
      </c>
      <c r="I29" s="91" t="s">
        <v>237</v>
      </c>
      <c r="J29" s="114" t="s">
        <v>276</v>
      </c>
      <c r="K29" s="96" t="s">
        <v>595</v>
      </c>
      <c r="L29" s="123" t="s">
        <v>848</v>
      </c>
      <c r="M29" s="115" t="s">
        <v>849</v>
      </c>
      <c r="N29" s="112">
        <v>36808</v>
      </c>
      <c r="O29" s="96">
        <f>2023-2000</f>
        <v>23</v>
      </c>
      <c r="P29" s="95" t="s">
        <v>43</v>
      </c>
      <c r="Q29" s="115" t="s">
        <v>720</v>
      </c>
      <c r="R29" s="115" t="s">
        <v>186</v>
      </c>
      <c r="S29" s="96" t="s">
        <v>841</v>
      </c>
      <c r="T29" s="116" t="s">
        <v>536</v>
      </c>
      <c r="U29" s="116" t="s">
        <v>722</v>
      </c>
      <c r="V29" s="116" t="s">
        <v>840</v>
      </c>
    </row>
    <row r="30" spans="1:22" ht="15.75">
      <c r="A30" s="96">
        <v>23</v>
      </c>
      <c r="B30" s="112">
        <v>44853</v>
      </c>
      <c r="C30" s="118">
        <v>45377</v>
      </c>
      <c r="D30" s="91" t="s">
        <v>596</v>
      </c>
      <c r="E30" s="115"/>
      <c r="F30" s="115"/>
      <c r="G30" s="115" t="s">
        <v>712</v>
      </c>
      <c r="H30" s="91" t="s">
        <v>551</v>
      </c>
      <c r="I30" s="91" t="s">
        <v>71</v>
      </c>
      <c r="J30" s="114" t="s">
        <v>72</v>
      </c>
      <c r="K30" s="96" t="s">
        <v>597</v>
      </c>
      <c r="L30" s="123" t="s">
        <v>1005</v>
      </c>
      <c r="M30" s="115" t="s">
        <v>1006</v>
      </c>
      <c r="N30" s="112">
        <v>23354</v>
      </c>
      <c r="O30" s="96">
        <f>2023-1963</f>
        <v>60</v>
      </c>
      <c r="P30" s="95" t="s">
        <v>43</v>
      </c>
      <c r="Q30" s="115" t="s">
        <v>44</v>
      </c>
      <c r="R30" s="115" t="s">
        <v>1007</v>
      </c>
      <c r="S30" s="96" t="s">
        <v>784</v>
      </c>
      <c r="T30" s="116" t="s">
        <v>536</v>
      </c>
      <c r="U30" s="116" t="s">
        <v>722</v>
      </c>
      <c r="V30" s="116" t="s">
        <v>96</v>
      </c>
    </row>
    <row r="31" spans="1:22" ht="15.75">
      <c r="A31" s="96">
        <v>24</v>
      </c>
      <c r="B31" s="128">
        <v>44617</v>
      </c>
      <c r="C31" s="118">
        <v>45377</v>
      </c>
      <c r="D31" s="91" t="s">
        <v>598</v>
      </c>
      <c r="E31" s="115"/>
      <c r="F31" s="115"/>
      <c r="G31" s="115" t="s">
        <v>712</v>
      </c>
      <c r="H31" s="91" t="s">
        <v>551</v>
      </c>
      <c r="I31" s="91" t="s">
        <v>554</v>
      </c>
      <c r="J31" s="114" t="s">
        <v>700</v>
      </c>
      <c r="K31" s="96" t="s">
        <v>599</v>
      </c>
      <c r="L31" s="129" t="s">
        <v>907</v>
      </c>
      <c r="M31" s="130" t="s">
        <v>908</v>
      </c>
      <c r="N31" s="112">
        <v>26777</v>
      </c>
      <c r="O31" s="96">
        <f>2023-1973</f>
        <v>50</v>
      </c>
      <c r="P31" s="95" t="s">
        <v>43</v>
      </c>
      <c r="Q31" s="115" t="s">
        <v>720</v>
      </c>
      <c r="R31" s="115" t="s">
        <v>909</v>
      </c>
      <c r="S31" s="96" t="s">
        <v>889</v>
      </c>
      <c r="T31" s="130" t="s">
        <v>536</v>
      </c>
      <c r="U31" s="130" t="s">
        <v>722</v>
      </c>
      <c r="V31" s="130" t="s">
        <v>367</v>
      </c>
    </row>
    <row r="32" spans="1:22" ht="15.75">
      <c r="A32" s="96">
        <v>25</v>
      </c>
      <c r="B32" s="112">
        <v>44900</v>
      </c>
      <c r="C32" s="118">
        <v>45377</v>
      </c>
      <c r="D32" s="91" t="s">
        <v>600</v>
      </c>
      <c r="E32" s="115"/>
      <c r="F32" s="115"/>
      <c r="G32" s="115" t="s">
        <v>712</v>
      </c>
      <c r="H32" s="91" t="s">
        <v>551</v>
      </c>
      <c r="I32" s="91" t="s">
        <v>369</v>
      </c>
      <c r="J32" s="114" t="s">
        <v>706</v>
      </c>
      <c r="K32" s="96" t="s">
        <v>601</v>
      </c>
      <c r="L32" s="123" t="s">
        <v>750</v>
      </c>
      <c r="M32" s="115" t="s">
        <v>751</v>
      </c>
      <c r="N32" s="112">
        <v>26248</v>
      </c>
      <c r="O32" s="96">
        <f>2023-1971</f>
        <v>52</v>
      </c>
      <c r="P32" s="95" t="s">
        <v>43</v>
      </c>
      <c r="Q32" s="115" t="s">
        <v>44</v>
      </c>
      <c r="R32" s="115" t="s">
        <v>752</v>
      </c>
      <c r="S32" s="96" t="s">
        <v>95</v>
      </c>
      <c r="T32" s="116" t="s">
        <v>753</v>
      </c>
      <c r="U32" s="116" t="s">
        <v>754</v>
      </c>
      <c r="V32" s="116" t="s">
        <v>59</v>
      </c>
    </row>
    <row r="33" spans="1:22" ht="15.75">
      <c r="A33" s="96">
        <v>26</v>
      </c>
      <c r="B33" s="112">
        <v>45119</v>
      </c>
      <c r="C33" s="118">
        <v>45377</v>
      </c>
      <c r="D33" s="91" t="s">
        <v>602</v>
      </c>
      <c r="E33" s="115"/>
      <c r="F33" s="115"/>
      <c r="G33" s="115" t="s">
        <v>712</v>
      </c>
      <c r="H33" s="91" t="s">
        <v>551</v>
      </c>
      <c r="I33" s="91" t="s">
        <v>563</v>
      </c>
      <c r="J33" s="114" t="s">
        <v>701</v>
      </c>
      <c r="K33" s="96">
        <v>221069222</v>
      </c>
      <c r="L33" s="123" t="s">
        <v>853</v>
      </c>
      <c r="M33" s="115" t="s">
        <v>854</v>
      </c>
      <c r="N33" s="112">
        <v>26984</v>
      </c>
      <c r="O33" s="96">
        <f>2023-1973</f>
        <v>50</v>
      </c>
      <c r="P33" s="95" t="s">
        <v>54</v>
      </c>
      <c r="Q33" s="115" t="s">
        <v>118</v>
      </c>
      <c r="R33" s="115" t="s">
        <v>293</v>
      </c>
      <c r="S33" s="96" t="s">
        <v>187</v>
      </c>
      <c r="T33" s="116" t="s">
        <v>536</v>
      </c>
      <c r="U33" s="116" t="s">
        <v>79</v>
      </c>
      <c r="V33" s="116" t="s">
        <v>855</v>
      </c>
    </row>
    <row r="34" spans="1:22" ht="30.75">
      <c r="A34" s="96">
        <v>27</v>
      </c>
      <c r="B34" s="112">
        <v>45033</v>
      </c>
      <c r="C34" s="118">
        <v>45377</v>
      </c>
      <c r="D34" s="91" t="s">
        <v>603</v>
      </c>
      <c r="E34" s="115"/>
      <c r="F34" s="115"/>
      <c r="G34" s="115" t="s">
        <v>712</v>
      </c>
      <c r="H34" s="91" t="s">
        <v>551</v>
      </c>
      <c r="I34" s="91" t="s">
        <v>237</v>
      </c>
      <c r="J34" s="114" t="s">
        <v>276</v>
      </c>
      <c r="K34" s="96" t="s">
        <v>604</v>
      </c>
      <c r="L34" s="123" t="s">
        <v>874</v>
      </c>
      <c r="M34" s="115" t="s">
        <v>875</v>
      </c>
      <c r="N34" s="112">
        <v>29435</v>
      </c>
      <c r="O34" s="96">
        <f>2023-1980</f>
        <v>43</v>
      </c>
      <c r="P34" s="95" t="s">
        <v>43</v>
      </c>
      <c r="Q34" s="115" t="s">
        <v>720</v>
      </c>
      <c r="R34" s="115" t="s">
        <v>312</v>
      </c>
      <c r="S34" s="96" t="s">
        <v>822</v>
      </c>
      <c r="T34" s="116" t="s">
        <v>308</v>
      </c>
      <c r="U34" s="116" t="s">
        <v>771</v>
      </c>
      <c r="V34" s="116" t="s">
        <v>876</v>
      </c>
    </row>
    <row r="35" spans="1:22" ht="15.75">
      <c r="A35" s="96">
        <v>28</v>
      </c>
      <c r="B35" s="112">
        <v>45140</v>
      </c>
      <c r="C35" s="118">
        <v>45377</v>
      </c>
      <c r="D35" s="97" t="s">
        <v>605</v>
      </c>
      <c r="E35" s="115"/>
      <c r="F35" s="115"/>
      <c r="G35" s="115"/>
      <c r="H35" s="92" t="s">
        <v>41</v>
      </c>
      <c r="I35" s="97" t="s">
        <v>252</v>
      </c>
      <c r="J35" s="114" t="s">
        <v>415</v>
      </c>
      <c r="K35" s="96" t="s">
        <v>606</v>
      </c>
      <c r="L35" s="123" t="s">
        <v>886</v>
      </c>
      <c r="M35" s="115" t="s">
        <v>887</v>
      </c>
      <c r="N35" s="112">
        <v>33027</v>
      </c>
      <c r="O35" s="96">
        <f>2023-1990</f>
        <v>33</v>
      </c>
      <c r="P35" s="100" t="s">
        <v>54</v>
      </c>
      <c r="Q35" s="115" t="s">
        <v>55</v>
      </c>
      <c r="R35" s="115" t="s">
        <v>293</v>
      </c>
      <c r="S35" s="96" t="s">
        <v>889</v>
      </c>
      <c r="T35" s="116" t="s">
        <v>753</v>
      </c>
      <c r="U35" s="116" t="s">
        <v>888</v>
      </c>
      <c r="V35" s="116" t="s">
        <v>59</v>
      </c>
    </row>
    <row r="36" spans="1:22" ht="15.75">
      <c r="A36" s="96">
        <v>29</v>
      </c>
      <c r="B36" s="112">
        <v>44392</v>
      </c>
      <c r="C36" s="118">
        <v>45377</v>
      </c>
      <c r="D36" s="91" t="s">
        <v>607</v>
      </c>
      <c r="E36" s="115"/>
      <c r="F36" s="115"/>
      <c r="G36" s="115" t="s">
        <v>712</v>
      </c>
      <c r="H36" s="91" t="s">
        <v>551</v>
      </c>
      <c r="I36" s="91" t="s">
        <v>252</v>
      </c>
      <c r="J36" s="114" t="s">
        <v>415</v>
      </c>
      <c r="K36" s="96">
        <v>221069222</v>
      </c>
      <c r="L36" s="123"/>
      <c r="M36" s="115" t="s">
        <v>832</v>
      </c>
      <c r="N36" s="112">
        <v>26869</v>
      </c>
      <c r="O36" s="96">
        <f>2023-1973</f>
        <v>50</v>
      </c>
      <c r="P36" s="95" t="s">
        <v>54</v>
      </c>
      <c r="Q36" s="115" t="s">
        <v>55</v>
      </c>
      <c r="R36" s="115" t="s">
        <v>312</v>
      </c>
      <c r="S36" s="96" t="s">
        <v>784</v>
      </c>
      <c r="T36" s="116" t="s">
        <v>788</v>
      </c>
      <c r="U36" s="116" t="s">
        <v>789</v>
      </c>
      <c r="V36" s="116" t="s">
        <v>790</v>
      </c>
    </row>
    <row r="37" spans="1:22" ht="15.75">
      <c r="A37" s="96">
        <v>30</v>
      </c>
      <c r="B37" s="112">
        <v>45078</v>
      </c>
      <c r="C37" s="118">
        <v>45377</v>
      </c>
      <c r="D37" s="98" t="s">
        <v>608</v>
      </c>
      <c r="E37" s="115"/>
      <c r="F37" s="115"/>
      <c r="G37" s="115" t="s">
        <v>713</v>
      </c>
      <c r="H37" s="94" t="s">
        <v>551</v>
      </c>
      <c r="I37" s="99" t="s">
        <v>71</v>
      </c>
      <c r="J37" s="114" t="s">
        <v>72</v>
      </c>
      <c r="K37" s="96" t="s">
        <v>609</v>
      </c>
      <c r="L37" s="117" t="s">
        <v>718</v>
      </c>
      <c r="M37" s="115" t="s">
        <v>719</v>
      </c>
      <c r="N37" s="112">
        <v>29210</v>
      </c>
      <c r="O37" s="96">
        <f>2023-1979</f>
        <v>44</v>
      </c>
      <c r="P37" s="95" t="s">
        <v>43</v>
      </c>
      <c r="Q37" s="115" t="s">
        <v>720</v>
      </c>
      <c r="R37" s="115" t="s">
        <v>721</v>
      </c>
      <c r="S37" s="96" t="s">
        <v>724</v>
      </c>
      <c r="T37" s="116" t="s">
        <v>536</v>
      </c>
      <c r="U37" s="116" t="s">
        <v>722</v>
      </c>
      <c r="V37" s="116" t="s">
        <v>723</v>
      </c>
    </row>
    <row r="38" spans="1:22" ht="30.75">
      <c r="A38" s="96">
        <v>31</v>
      </c>
      <c r="B38" s="112">
        <v>45243</v>
      </c>
      <c r="C38" s="118">
        <v>45377</v>
      </c>
      <c r="D38" s="97" t="s">
        <v>610</v>
      </c>
      <c r="E38" s="115"/>
      <c r="F38" s="115"/>
      <c r="G38" s="115"/>
      <c r="H38" s="92" t="s">
        <v>41</v>
      </c>
      <c r="I38" s="97" t="s">
        <v>42</v>
      </c>
      <c r="J38" s="114" t="s">
        <v>703</v>
      </c>
      <c r="K38" s="96">
        <v>145981879</v>
      </c>
      <c r="L38" s="123" t="s">
        <v>894</v>
      </c>
      <c r="M38" s="115" t="s">
        <v>895</v>
      </c>
      <c r="N38" s="112">
        <v>29222</v>
      </c>
      <c r="O38" s="96">
        <f>2023-1980</f>
        <v>43</v>
      </c>
      <c r="P38" s="100" t="s">
        <v>54</v>
      </c>
      <c r="Q38" s="115" t="s">
        <v>55</v>
      </c>
      <c r="R38" s="115" t="s">
        <v>896</v>
      </c>
      <c r="S38" s="96" t="s">
        <v>826</v>
      </c>
      <c r="T38" s="116" t="s">
        <v>536</v>
      </c>
      <c r="U38" s="116" t="s">
        <v>722</v>
      </c>
      <c r="V38" s="116" t="s">
        <v>763</v>
      </c>
    </row>
    <row r="39" spans="1:22" ht="30.75">
      <c r="A39" s="96">
        <v>32</v>
      </c>
      <c r="B39" s="112">
        <v>45216</v>
      </c>
      <c r="C39" s="118">
        <v>45377</v>
      </c>
      <c r="D39" s="97" t="s">
        <v>611</v>
      </c>
      <c r="E39" s="115"/>
      <c r="F39" s="115"/>
      <c r="G39" s="115"/>
      <c r="H39" s="92" t="s">
        <v>41</v>
      </c>
      <c r="I39" s="97" t="s">
        <v>42</v>
      </c>
      <c r="J39" s="114" t="s">
        <v>703</v>
      </c>
      <c r="K39" s="96">
        <v>167249104</v>
      </c>
      <c r="L39" s="123" t="s">
        <v>877</v>
      </c>
      <c r="M39" s="115" t="s">
        <v>878</v>
      </c>
      <c r="N39" s="112">
        <v>33519</v>
      </c>
      <c r="O39" s="96">
        <f>2023-1991</f>
        <v>32</v>
      </c>
      <c r="P39" s="100" t="s">
        <v>43</v>
      </c>
      <c r="Q39" s="115" t="s">
        <v>44</v>
      </c>
      <c r="R39" s="115" t="s">
        <v>844</v>
      </c>
      <c r="S39" s="96" t="s">
        <v>881</v>
      </c>
      <c r="T39" s="116" t="s">
        <v>880</v>
      </c>
      <c r="U39" s="116" t="s">
        <v>722</v>
      </c>
      <c r="V39" s="116" t="s">
        <v>879</v>
      </c>
    </row>
    <row r="40" spans="1:22" ht="15.75">
      <c r="A40" s="96">
        <v>33</v>
      </c>
      <c r="B40" s="112">
        <v>45132</v>
      </c>
      <c r="C40" s="118">
        <v>45377</v>
      </c>
      <c r="D40" s="98" t="s">
        <v>612</v>
      </c>
      <c r="E40" s="115"/>
      <c r="F40" s="115"/>
      <c r="G40" s="115" t="s">
        <v>713</v>
      </c>
      <c r="H40" s="94" t="s">
        <v>551</v>
      </c>
      <c r="I40" s="99" t="s">
        <v>71</v>
      </c>
      <c r="J40" s="114" t="s">
        <v>72</v>
      </c>
      <c r="K40" s="96" t="s">
        <v>613</v>
      </c>
      <c r="L40" s="123" t="s">
        <v>737</v>
      </c>
      <c r="M40" s="115" t="s">
        <v>738</v>
      </c>
      <c r="N40" s="112">
        <v>20095</v>
      </c>
      <c r="O40" s="96">
        <f>2023-1955</f>
        <v>68</v>
      </c>
      <c r="P40" s="95" t="s">
        <v>54</v>
      </c>
      <c r="Q40" s="115" t="s">
        <v>118</v>
      </c>
      <c r="R40" s="115" t="s">
        <v>739</v>
      </c>
      <c r="S40" s="96" t="s">
        <v>724</v>
      </c>
      <c r="T40" s="116" t="s">
        <v>536</v>
      </c>
      <c r="U40" s="116" t="s">
        <v>722</v>
      </c>
      <c r="V40" s="116" t="s">
        <v>321</v>
      </c>
    </row>
    <row r="41" spans="1:22" ht="30.75">
      <c r="A41" s="96">
        <v>34</v>
      </c>
      <c r="B41" s="112">
        <v>45141</v>
      </c>
      <c r="C41" s="118">
        <v>45377</v>
      </c>
      <c r="D41" s="97" t="s">
        <v>614</v>
      </c>
      <c r="E41" s="115"/>
      <c r="F41" s="115"/>
      <c r="G41" s="115"/>
      <c r="H41" s="92" t="s">
        <v>41</v>
      </c>
      <c r="I41" s="97" t="s">
        <v>316</v>
      </c>
      <c r="J41" s="114" t="s">
        <v>317</v>
      </c>
      <c r="K41" s="96" t="s">
        <v>615</v>
      </c>
      <c r="L41" s="123" t="s">
        <v>941</v>
      </c>
      <c r="M41" s="115" t="s">
        <v>942</v>
      </c>
      <c r="N41" s="112">
        <v>23870</v>
      </c>
      <c r="O41" s="96">
        <f>2023-1965</f>
        <v>58</v>
      </c>
      <c r="P41" s="100" t="s">
        <v>54</v>
      </c>
      <c r="Q41" s="115" t="s">
        <v>55</v>
      </c>
      <c r="R41" s="115" t="s">
        <v>752</v>
      </c>
      <c r="S41" s="96" t="s">
        <v>784</v>
      </c>
      <c r="T41" s="116" t="s">
        <v>258</v>
      </c>
      <c r="U41" s="116" t="s">
        <v>884</v>
      </c>
      <c r="V41" s="116" t="s">
        <v>943</v>
      </c>
    </row>
    <row r="42" spans="1:22" ht="45.75">
      <c r="A42" s="96">
        <v>35</v>
      </c>
      <c r="B42" s="112">
        <v>45225</v>
      </c>
      <c r="C42" s="118">
        <v>45377</v>
      </c>
      <c r="D42" s="97" t="s">
        <v>616</v>
      </c>
      <c r="E42" s="115"/>
      <c r="F42" s="115"/>
      <c r="G42" s="115"/>
      <c r="H42" s="92" t="s">
        <v>41</v>
      </c>
      <c r="I42" s="97" t="s">
        <v>71</v>
      </c>
      <c r="J42" s="114" t="s">
        <v>72</v>
      </c>
      <c r="K42" s="96" t="s">
        <v>617</v>
      </c>
      <c r="L42" s="123" t="s">
        <v>768</v>
      </c>
      <c r="M42" s="115" t="s">
        <v>769</v>
      </c>
      <c r="N42" s="112">
        <v>29112</v>
      </c>
      <c r="O42" s="96">
        <f>2023-1979</f>
        <v>44</v>
      </c>
      <c r="P42" s="100" t="s">
        <v>43</v>
      </c>
      <c r="Q42" s="115" t="s">
        <v>44</v>
      </c>
      <c r="R42" s="116" t="s">
        <v>770</v>
      </c>
      <c r="S42" s="96" t="s">
        <v>102</v>
      </c>
      <c r="T42" s="116" t="s">
        <v>308</v>
      </c>
      <c r="U42" s="116" t="s">
        <v>771</v>
      </c>
      <c r="V42" s="116" t="s">
        <v>772</v>
      </c>
    </row>
    <row r="43" spans="1:22" ht="30.75">
      <c r="A43" s="96">
        <v>36</v>
      </c>
      <c r="B43" s="112">
        <v>45132</v>
      </c>
      <c r="C43" s="118">
        <v>45377</v>
      </c>
      <c r="D43" s="97" t="s">
        <v>618</v>
      </c>
      <c r="E43" s="115"/>
      <c r="F43" s="115"/>
      <c r="G43" s="115"/>
      <c r="H43" s="92" t="s">
        <v>41</v>
      </c>
      <c r="I43" s="97" t="s">
        <v>42</v>
      </c>
      <c r="J43" s="114" t="s">
        <v>703</v>
      </c>
      <c r="K43" s="96">
        <v>178041232</v>
      </c>
      <c r="L43" s="123" t="s">
        <v>890</v>
      </c>
      <c r="M43" s="115" t="s">
        <v>891</v>
      </c>
      <c r="N43" s="112">
        <v>33518</v>
      </c>
      <c r="O43" s="96">
        <f>2023-1991</f>
        <v>32</v>
      </c>
      <c r="P43" s="100" t="s">
        <v>43</v>
      </c>
      <c r="Q43" s="115" t="s">
        <v>44</v>
      </c>
      <c r="R43" s="115" t="s">
        <v>893</v>
      </c>
      <c r="S43" s="96" t="s">
        <v>102</v>
      </c>
      <c r="T43" s="116" t="s">
        <v>536</v>
      </c>
      <c r="U43" s="116" t="s">
        <v>871</v>
      </c>
      <c r="V43" s="116" t="s">
        <v>892</v>
      </c>
    </row>
    <row r="44" spans="1:22" ht="30.75">
      <c r="A44" s="96">
        <v>37</v>
      </c>
      <c r="B44" s="112">
        <v>45029</v>
      </c>
      <c r="C44" s="118">
        <v>45377</v>
      </c>
      <c r="D44" s="97" t="s">
        <v>619</v>
      </c>
      <c r="E44" s="115"/>
      <c r="F44" s="115"/>
      <c r="G44" s="115" t="s">
        <v>712</v>
      </c>
      <c r="H44" s="91" t="s">
        <v>551</v>
      </c>
      <c r="I44" s="97" t="s">
        <v>358</v>
      </c>
      <c r="J44" s="114" t="s">
        <v>358</v>
      </c>
      <c r="K44" s="96" t="s">
        <v>620</v>
      </c>
      <c r="L44" s="123" t="s">
        <v>1000</v>
      </c>
      <c r="M44" s="115" t="s">
        <v>1001</v>
      </c>
      <c r="N44" s="112">
        <v>31913</v>
      </c>
      <c r="O44" s="96">
        <f>2023-1987</f>
        <v>36</v>
      </c>
      <c r="P44" s="100" t="s">
        <v>54</v>
      </c>
      <c r="Q44" s="115" t="s">
        <v>55</v>
      </c>
      <c r="R44" s="115" t="s">
        <v>293</v>
      </c>
      <c r="S44" s="96" t="s">
        <v>102</v>
      </c>
      <c r="T44" s="116" t="s">
        <v>788</v>
      </c>
      <c r="U44" s="116" t="s">
        <v>789</v>
      </c>
      <c r="V44" s="116" t="s">
        <v>1002</v>
      </c>
    </row>
    <row r="45" spans="1:22" ht="30">
      <c r="A45" s="96">
        <v>38</v>
      </c>
      <c r="B45" s="128">
        <v>45002</v>
      </c>
      <c r="C45" s="118">
        <v>45377</v>
      </c>
      <c r="D45" s="91" t="s">
        <v>944</v>
      </c>
      <c r="E45" s="115"/>
      <c r="F45" s="115"/>
      <c r="G45" s="115" t="s">
        <v>712</v>
      </c>
      <c r="H45" s="91" t="s">
        <v>571</v>
      </c>
      <c r="I45" s="91" t="s">
        <v>237</v>
      </c>
      <c r="J45" s="131" t="s">
        <v>276</v>
      </c>
      <c r="K45" s="96" t="s">
        <v>621</v>
      </c>
      <c r="L45" s="129" t="s">
        <v>846</v>
      </c>
      <c r="M45" s="130" t="s">
        <v>847</v>
      </c>
      <c r="N45" s="128">
        <v>35290</v>
      </c>
      <c r="O45" s="130">
        <f>2023-1996</f>
        <v>27</v>
      </c>
      <c r="P45" s="95" t="s">
        <v>54</v>
      </c>
      <c r="Q45" s="132" t="s">
        <v>118</v>
      </c>
      <c r="R45" s="130" t="s">
        <v>845</v>
      </c>
      <c r="S45" s="130" t="s">
        <v>841</v>
      </c>
      <c r="T45" s="130" t="s">
        <v>536</v>
      </c>
      <c r="U45" s="130" t="s">
        <v>722</v>
      </c>
      <c r="V45" s="130" t="s">
        <v>840</v>
      </c>
    </row>
    <row r="46" spans="1:22" ht="15.75">
      <c r="A46" s="96">
        <v>39</v>
      </c>
      <c r="B46" s="112">
        <v>44979</v>
      </c>
      <c r="C46" s="118">
        <v>45377</v>
      </c>
      <c r="D46" s="91" t="s">
        <v>622</v>
      </c>
      <c r="E46" s="115"/>
      <c r="F46" s="115"/>
      <c r="G46" s="115" t="s">
        <v>712</v>
      </c>
      <c r="H46" s="91" t="s">
        <v>551</v>
      </c>
      <c r="I46" s="91" t="s">
        <v>623</v>
      </c>
      <c r="J46" s="114" t="s">
        <v>703</v>
      </c>
      <c r="K46" s="96">
        <v>169648271</v>
      </c>
      <c r="L46" s="123" t="s">
        <v>827</v>
      </c>
      <c r="M46" s="115" t="s">
        <v>828</v>
      </c>
      <c r="N46" s="112">
        <v>23495</v>
      </c>
      <c r="O46" s="96">
        <f>2023-1964</f>
        <v>59</v>
      </c>
      <c r="P46" s="95" t="s">
        <v>54</v>
      </c>
      <c r="Q46" s="115" t="s">
        <v>44</v>
      </c>
      <c r="R46" s="115" t="s">
        <v>829</v>
      </c>
      <c r="S46" s="96" t="s">
        <v>95</v>
      </c>
      <c r="T46" s="116" t="s">
        <v>536</v>
      </c>
      <c r="U46" s="116" t="s">
        <v>722</v>
      </c>
      <c r="V46" s="116" t="s">
        <v>723</v>
      </c>
    </row>
    <row r="47" spans="1:22" ht="15.75">
      <c r="A47" s="96">
        <v>40</v>
      </c>
      <c r="B47" s="112">
        <v>45062</v>
      </c>
      <c r="C47" s="118">
        <v>45377</v>
      </c>
      <c r="D47" s="91" t="s">
        <v>624</v>
      </c>
      <c r="E47" s="115"/>
      <c r="F47" s="115"/>
      <c r="G47" s="115" t="s">
        <v>712</v>
      </c>
      <c r="H47" s="91" t="s">
        <v>551</v>
      </c>
      <c r="I47" s="91" t="s">
        <v>623</v>
      </c>
      <c r="J47" s="114" t="s">
        <v>703</v>
      </c>
      <c r="K47" s="96">
        <v>65900967</v>
      </c>
      <c r="L47" s="123" t="s">
        <v>935</v>
      </c>
      <c r="M47" s="115" t="s">
        <v>936</v>
      </c>
      <c r="N47" s="112">
        <v>26353</v>
      </c>
      <c r="O47" s="96">
        <f>2023-1972</f>
        <v>51</v>
      </c>
      <c r="P47" s="95" t="s">
        <v>54</v>
      </c>
      <c r="Q47" s="115" t="s">
        <v>118</v>
      </c>
      <c r="R47" s="115" t="s">
        <v>937</v>
      </c>
      <c r="S47" s="96" t="s">
        <v>102</v>
      </c>
      <c r="T47" s="116" t="s">
        <v>536</v>
      </c>
      <c r="U47" s="116" t="s">
        <v>722</v>
      </c>
      <c r="V47" s="116" t="s">
        <v>159</v>
      </c>
    </row>
    <row r="48" spans="1:22" ht="15.75">
      <c r="A48" s="96">
        <v>41</v>
      </c>
      <c r="B48" s="112">
        <v>44973</v>
      </c>
      <c r="C48" s="118">
        <v>45377</v>
      </c>
      <c r="D48" s="98" t="s">
        <v>625</v>
      </c>
      <c r="E48" s="115"/>
      <c r="F48" s="115"/>
      <c r="G48" s="115" t="s">
        <v>713</v>
      </c>
      <c r="H48" s="94" t="s">
        <v>551</v>
      </c>
      <c r="I48" s="99" t="s">
        <v>358</v>
      </c>
      <c r="J48" s="114" t="s">
        <v>358</v>
      </c>
      <c r="K48" s="96">
        <v>730974314</v>
      </c>
      <c r="L48" s="123" t="s">
        <v>938</v>
      </c>
      <c r="M48" s="115" t="s">
        <v>939</v>
      </c>
      <c r="N48" s="112">
        <v>27114</v>
      </c>
      <c r="O48" s="96">
        <f>2023-1974</f>
        <v>49</v>
      </c>
      <c r="P48" s="95" t="s">
        <v>43</v>
      </c>
      <c r="Q48" s="115" t="s">
        <v>44</v>
      </c>
      <c r="R48" s="115" t="s">
        <v>787</v>
      </c>
      <c r="S48" s="96" t="s">
        <v>779</v>
      </c>
      <c r="T48" s="116" t="s">
        <v>788</v>
      </c>
      <c r="U48" s="116" t="s">
        <v>789</v>
      </c>
      <c r="V48" s="116" t="s">
        <v>940</v>
      </c>
    </row>
    <row r="49" spans="1:22" ht="15.75">
      <c r="A49" s="96">
        <v>42</v>
      </c>
      <c r="B49" s="112">
        <v>45062</v>
      </c>
      <c r="C49" s="118">
        <v>45377</v>
      </c>
      <c r="D49" s="91" t="s">
        <v>626</v>
      </c>
      <c r="E49" s="115"/>
      <c r="F49" s="115"/>
      <c r="G49" s="115"/>
      <c r="H49" s="91" t="s">
        <v>41</v>
      </c>
      <c r="I49" s="91" t="s">
        <v>369</v>
      </c>
      <c r="J49" s="114" t="s">
        <v>706</v>
      </c>
      <c r="K49" s="96" t="s">
        <v>627</v>
      </c>
      <c r="L49" s="123" t="s">
        <v>830</v>
      </c>
      <c r="M49" s="115" t="s">
        <v>831</v>
      </c>
      <c r="N49" s="112">
        <v>28756</v>
      </c>
      <c r="O49" s="96">
        <f>2023-1978</f>
        <v>45</v>
      </c>
      <c r="P49" s="95" t="s">
        <v>54</v>
      </c>
      <c r="Q49" s="115" t="s">
        <v>44</v>
      </c>
      <c r="R49" s="115" t="s">
        <v>248</v>
      </c>
      <c r="S49" s="96" t="s">
        <v>158</v>
      </c>
      <c r="T49" s="116" t="s">
        <v>536</v>
      </c>
      <c r="U49" s="116" t="s">
        <v>722</v>
      </c>
      <c r="V49" s="116" t="s">
        <v>297</v>
      </c>
    </row>
    <row r="50" spans="1:22" ht="30.75">
      <c r="A50" s="96">
        <v>43</v>
      </c>
      <c r="B50" s="112">
        <v>45211</v>
      </c>
      <c r="C50" s="118">
        <v>45377</v>
      </c>
      <c r="D50" s="97" t="s">
        <v>628</v>
      </c>
      <c r="E50" s="115"/>
      <c r="F50" s="115"/>
      <c r="G50" s="115"/>
      <c r="H50" s="92" t="s">
        <v>41</v>
      </c>
      <c r="I50" s="91" t="s">
        <v>42</v>
      </c>
      <c r="J50" s="114" t="s">
        <v>703</v>
      </c>
      <c r="K50" s="96">
        <v>144127249</v>
      </c>
      <c r="L50" s="123" t="s">
        <v>869</v>
      </c>
      <c r="M50" s="115" t="s">
        <v>870</v>
      </c>
      <c r="N50" s="112">
        <v>31260</v>
      </c>
      <c r="O50" s="96">
        <f>2023-1985</f>
        <v>38</v>
      </c>
      <c r="P50" s="100" t="s">
        <v>43</v>
      </c>
      <c r="Q50" s="115" t="s">
        <v>44</v>
      </c>
      <c r="R50" s="115" t="s">
        <v>873</v>
      </c>
      <c r="S50" s="96" t="s">
        <v>102</v>
      </c>
      <c r="T50" s="116" t="s">
        <v>536</v>
      </c>
      <c r="U50" s="116" t="s">
        <v>871</v>
      </c>
      <c r="V50" s="116" t="s">
        <v>872</v>
      </c>
    </row>
    <row r="51" spans="1:22" ht="30">
      <c r="A51" s="96">
        <v>44</v>
      </c>
      <c r="B51" s="112">
        <v>45252</v>
      </c>
      <c r="C51" s="118">
        <v>45377</v>
      </c>
      <c r="D51" s="97" t="s">
        <v>629</v>
      </c>
      <c r="E51" s="115"/>
      <c r="F51" s="115"/>
      <c r="G51" s="115"/>
      <c r="H51" s="92" t="s">
        <v>41</v>
      </c>
      <c r="I51" s="91" t="s">
        <v>585</v>
      </c>
      <c r="J51" s="114" t="s">
        <v>704</v>
      </c>
      <c r="K51" s="96">
        <v>565498904</v>
      </c>
      <c r="L51" s="123" t="s">
        <v>856</v>
      </c>
      <c r="M51" s="115" t="s">
        <v>857</v>
      </c>
      <c r="N51" s="112">
        <v>32029</v>
      </c>
      <c r="O51" s="96">
        <f>2023-1987</f>
        <v>36</v>
      </c>
      <c r="P51" s="100" t="s">
        <v>43</v>
      </c>
      <c r="Q51" s="115" t="s">
        <v>44</v>
      </c>
      <c r="R51" s="115" t="s">
        <v>858</v>
      </c>
      <c r="S51" s="96" t="s">
        <v>784</v>
      </c>
      <c r="T51" s="116" t="s">
        <v>536</v>
      </c>
      <c r="U51" s="116" t="s">
        <v>722</v>
      </c>
      <c r="V51" s="116" t="s">
        <v>840</v>
      </c>
    </row>
    <row r="52" spans="1:22" ht="36" customHeight="1">
      <c r="A52" s="96">
        <v>45</v>
      </c>
      <c r="B52" s="112">
        <v>45146</v>
      </c>
      <c r="C52" s="118">
        <v>45377</v>
      </c>
      <c r="D52" s="97" t="s">
        <v>630</v>
      </c>
      <c r="E52" s="115"/>
      <c r="F52" s="115"/>
      <c r="G52" s="115"/>
      <c r="H52" s="92" t="s">
        <v>41</v>
      </c>
      <c r="I52" s="97" t="s">
        <v>42</v>
      </c>
      <c r="J52" s="114" t="s">
        <v>703</v>
      </c>
      <c r="K52" s="96">
        <v>174890458</v>
      </c>
      <c r="L52" s="123" t="s">
        <v>740</v>
      </c>
      <c r="M52" s="116" t="s">
        <v>741</v>
      </c>
      <c r="N52" s="112">
        <v>34267</v>
      </c>
      <c r="O52" s="96">
        <f>2023-1993</f>
        <v>30</v>
      </c>
      <c r="P52" s="100" t="s">
        <v>43</v>
      </c>
      <c r="Q52" s="115" t="s">
        <v>44</v>
      </c>
      <c r="R52" s="115" t="s">
        <v>742</v>
      </c>
      <c r="S52" s="96" t="s">
        <v>102</v>
      </c>
      <c r="T52" s="116" t="s">
        <v>536</v>
      </c>
      <c r="U52" s="116" t="s">
        <v>743</v>
      </c>
      <c r="V52" s="116" t="s">
        <v>744</v>
      </c>
    </row>
    <row r="53" spans="1:22" ht="15.75">
      <c r="A53" s="96">
        <v>46</v>
      </c>
      <c r="B53" s="112">
        <v>45166</v>
      </c>
      <c r="C53" s="118">
        <v>45377</v>
      </c>
      <c r="D53" s="97" t="s">
        <v>631</v>
      </c>
      <c r="E53" s="115"/>
      <c r="F53" s="115"/>
      <c r="G53" s="115"/>
      <c r="H53" s="92" t="s">
        <v>41</v>
      </c>
      <c r="I53" s="97" t="s">
        <v>71</v>
      </c>
      <c r="J53" s="114" t="s">
        <v>72</v>
      </c>
      <c r="K53" s="96" t="s">
        <v>632</v>
      </c>
      <c r="L53" s="123" t="s">
        <v>866</v>
      </c>
      <c r="M53" s="115" t="s">
        <v>867</v>
      </c>
      <c r="N53" s="112">
        <v>23267</v>
      </c>
      <c r="O53" s="96">
        <f>2023-1963</f>
        <v>60</v>
      </c>
      <c r="P53" s="100" t="s">
        <v>43</v>
      </c>
      <c r="Q53" s="115" t="s">
        <v>44</v>
      </c>
      <c r="R53" s="115" t="s">
        <v>868</v>
      </c>
      <c r="S53" s="96" t="s">
        <v>178</v>
      </c>
      <c r="T53" s="116" t="s">
        <v>536</v>
      </c>
      <c r="U53" s="116" t="s">
        <v>722</v>
      </c>
      <c r="V53" s="116" t="s">
        <v>96</v>
      </c>
    </row>
    <row r="54" spans="1:22" ht="15.75">
      <c r="A54" s="96">
        <v>47</v>
      </c>
      <c r="B54" s="112">
        <v>44914</v>
      </c>
      <c r="C54" s="118">
        <v>45377</v>
      </c>
      <c r="D54" s="91" t="s">
        <v>633</v>
      </c>
      <c r="E54" s="115"/>
      <c r="F54" s="115"/>
      <c r="G54" s="115" t="s">
        <v>712</v>
      </c>
      <c r="H54" s="91" t="s">
        <v>551</v>
      </c>
      <c r="I54" s="91" t="s">
        <v>252</v>
      </c>
      <c r="J54" s="114" t="s">
        <v>415</v>
      </c>
      <c r="K54" s="96" t="s">
        <v>634</v>
      </c>
      <c r="L54" s="123" t="s">
        <v>850</v>
      </c>
      <c r="M54" s="115" t="s">
        <v>851</v>
      </c>
      <c r="N54" s="112">
        <v>23021</v>
      </c>
      <c r="O54" s="96">
        <f>2023-1963</f>
        <v>60</v>
      </c>
      <c r="P54" s="95" t="s">
        <v>54</v>
      </c>
      <c r="Q54" s="115" t="s">
        <v>118</v>
      </c>
      <c r="R54" s="115" t="s">
        <v>312</v>
      </c>
      <c r="S54" s="96" t="s">
        <v>791</v>
      </c>
      <c r="T54" s="116" t="s">
        <v>329</v>
      </c>
      <c r="U54" s="116" t="s">
        <v>329</v>
      </c>
      <c r="V54" s="116" t="s">
        <v>852</v>
      </c>
    </row>
    <row r="55" spans="1:22" ht="30.75">
      <c r="A55" s="96">
        <v>48</v>
      </c>
      <c r="B55" s="112">
        <v>45021</v>
      </c>
      <c r="C55" s="118">
        <v>45377</v>
      </c>
      <c r="D55" s="97" t="s">
        <v>635</v>
      </c>
      <c r="E55" s="115"/>
      <c r="F55" s="115"/>
      <c r="G55" s="115" t="s">
        <v>712</v>
      </c>
      <c r="H55" s="91" t="s">
        <v>551</v>
      </c>
      <c r="I55" s="97" t="s">
        <v>237</v>
      </c>
      <c r="J55" s="114" t="s">
        <v>276</v>
      </c>
      <c r="K55" s="96" t="s">
        <v>636</v>
      </c>
      <c r="L55" s="123" t="s">
        <v>773</v>
      </c>
      <c r="M55" s="115" t="s">
        <v>774</v>
      </c>
      <c r="N55" s="112">
        <v>21218</v>
      </c>
      <c r="O55" s="96">
        <f>2023-1958</f>
        <v>65</v>
      </c>
      <c r="P55" s="100" t="s">
        <v>43</v>
      </c>
      <c r="Q55" s="115" t="s">
        <v>720</v>
      </c>
      <c r="R55" s="116" t="s">
        <v>775</v>
      </c>
      <c r="S55" s="96" t="s">
        <v>776</v>
      </c>
      <c r="T55" s="116" t="s">
        <v>536</v>
      </c>
      <c r="U55" s="116" t="s">
        <v>722</v>
      </c>
      <c r="V55" s="116" t="s">
        <v>318</v>
      </c>
    </row>
    <row r="56" spans="1:22" ht="15.75">
      <c r="A56" s="96">
        <v>49</v>
      </c>
      <c r="B56" s="112">
        <v>44937</v>
      </c>
      <c r="C56" s="118">
        <v>45377</v>
      </c>
      <c r="D56" s="97" t="s">
        <v>637</v>
      </c>
      <c r="E56" s="115"/>
      <c r="F56" s="115"/>
      <c r="G56" s="115" t="s">
        <v>712</v>
      </c>
      <c r="H56" s="91" t="s">
        <v>551</v>
      </c>
      <c r="I56" s="97" t="s">
        <v>556</v>
      </c>
      <c r="J56" s="114" t="s">
        <v>358</v>
      </c>
      <c r="K56" s="96">
        <v>736457180</v>
      </c>
      <c r="L56" s="123" t="s">
        <v>916</v>
      </c>
      <c r="M56" s="115" t="s">
        <v>917</v>
      </c>
      <c r="N56" s="112">
        <v>35632</v>
      </c>
      <c r="O56" s="96">
        <f>2023-1997</f>
        <v>26</v>
      </c>
      <c r="P56" s="100" t="s">
        <v>54</v>
      </c>
      <c r="Q56" s="115" t="s">
        <v>118</v>
      </c>
      <c r="R56" s="115" t="s">
        <v>918</v>
      </c>
      <c r="S56" s="96" t="s">
        <v>187</v>
      </c>
      <c r="T56" s="116" t="s">
        <v>329</v>
      </c>
      <c r="U56" s="116" t="s">
        <v>329</v>
      </c>
      <c r="V56" s="116" t="s">
        <v>852</v>
      </c>
    </row>
    <row r="57" spans="1:22" ht="15.75">
      <c r="A57" s="96">
        <v>50</v>
      </c>
      <c r="B57" s="112">
        <v>44853</v>
      </c>
      <c r="C57" s="118">
        <v>45377</v>
      </c>
      <c r="D57" s="97" t="s">
        <v>638</v>
      </c>
      <c r="E57" s="115"/>
      <c r="F57" s="115"/>
      <c r="G57" s="115" t="s">
        <v>712</v>
      </c>
      <c r="H57" s="91" t="s">
        <v>551</v>
      </c>
      <c r="I57" s="97" t="s">
        <v>71</v>
      </c>
      <c r="J57" s="114" t="s">
        <v>72</v>
      </c>
      <c r="K57" s="96" t="s">
        <v>639</v>
      </c>
      <c r="L57" s="123" t="s">
        <v>781</v>
      </c>
      <c r="M57" s="115" t="s">
        <v>782</v>
      </c>
      <c r="N57" s="112">
        <v>23568</v>
      </c>
      <c r="O57" s="96">
        <f>2023-1964</f>
        <v>59</v>
      </c>
      <c r="P57" s="100" t="s">
        <v>54</v>
      </c>
      <c r="Q57" s="115" t="s">
        <v>55</v>
      </c>
      <c r="R57" s="115" t="s">
        <v>783</v>
      </c>
      <c r="S57" s="96" t="s">
        <v>784</v>
      </c>
      <c r="T57" s="116" t="s">
        <v>536</v>
      </c>
      <c r="U57" s="116" t="s">
        <v>722</v>
      </c>
      <c r="V57" s="116" t="s">
        <v>96</v>
      </c>
    </row>
    <row r="58" spans="1:22" ht="15.75">
      <c r="A58" s="96">
        <v>51</v>
      </c>
      <c r="B58" s="112">
        <v>45091</v>
      </c>
      <c r="C58" s="118">
        <v>45377</v>
      </c>
      <c r="D58" s="97" t="s">
        <v>640</v>
      </c>
      <c r="E58" s="115"/>
      <c r="F58" s="115"/>
      <c r="G58" s="115" t="s">
        <v>712</v>
      </c>
      <c r="H58" s="97" t="s">
        <v>113</v>
      </c>
      <c r="I58" s="91" t="s">
        <v>563</v>
      </c>
      <c r="J58" s="114" t="s">
        <v>707</v>
      </c>
      <c r="K58" s="133">
        <v>220022489</v>
      </c>
      <c r="L58" s="123" t="s">
        <v>862</v>
      </c>
      <c r="M58" s="115" t="s">
        <v>863</v>
      </c>
      <c r="N58" s="112">
        <v>25865</v>
      </c>
      <c r="O58" s="96">
        <f>2023-1970</f>
        <v>53</v>
      </c>
      <c r="P58" s="100" t="s">
        <v>54</v>
      </c>
      <c r="Q58" s="115" t="s">
        <v>118</v>
      </c>
      <c r="R58" s="115" t="s">
        <v>293</v>
      </c>
      <c r="S58" s="96" t="s">
        <v>841</v>
      </c>
      <c r="T58" s="116" t="s">
        <v>536</v>
      </c>
      <c r="U58" s="116" t="s">
        <v>722</v>
      </c>
      <c r="V58" s="116" t="s">
        <v>274</v>
      </c>
    </row>
    <row r="59" spans="1:22" ht="30.75">
      <c r="A59" s="96">
        <v>52</v>
      </c>
      <c r="B59" s="112">
        <v>45211</v>
      </c>
      <c r="C59" s="118">
        <v>45377</v>
      </c>
      <c r="D59" s="97" t="s">
        <v>641</v>
      </c>
      <c r="E59" s="115"/>
      <c r="F59" s="115"/>
      <c r="G59" s="115"/>
      <c r="H59" s="92" t="s">
        <v>41</v>
      </c>
      <c r="I59" s="91" t="s">
        <v>585</v>
      </c>
      <c r="J59" s="114" t="s">
        <v>704</v>
      </c>
      <c r="K59" s="96">
        <v>524492711</v>
      </c>
      <c r="L59" s="123" t="s">
        <v>865</v>
      </c>
      <c r="M59" s="115" t="s">
        <v>864</v>
      </c>
      <c r="N59" s="112">
        <v>34169</v>
      </c>
      <c r="O59" s="96">
        <f>2023-1993</f>
        <v>30</v>
      </c>
      <c r="P59" s="100" t="s">
        <v>43</v>
      </c>
      <c r="Q59" s="115" t="s">
        <v>44</v>
      </c>
      <c r="R59" s="115" t="s">
        <v>844</v>
      </c>
      <c r="S59" s="96" t="s">
        <v>836</v>
      </c>
      <c r="T59" s="116" t="s">
        <v>536</v>
      </c>
      <c r="U59" s="116" t="s">
        <v>722</v>
      </c>
      <c r="V59" s="116" t="s">
        <v>736</v>
      </c>
    </row>
    <row r="60" spans="1:22" ht="15.75">
      <c r="A60" s="96">
        <v>53</v>
      </c>
      <c r="B60" s="112">
        <v>45028</v>
      </c>
      <c r="C60" s="118">
        <v>45377</v>
      </c>
      <c r="D60" s="98" t="s">
        <v>642</v>
      </c>
      <c r="E60" s="115"/>
      <c r="F60" s="115"/>
      <c r="G60" s="115" t="s">
        <v>713</v>
      </c>
      <c r="H60" s="94" t="s">
        <v>551</v>
      </c>
      <c r="I60" s="99" t="s">
        <v>643</v>
      </c>
      <c r="J60" s="114" t="s">
        <v>708</v>
      </c>
      <c r="K60" s="96">
        <v>388622013</v>
      </c>
      <c r="L60" s="123" t="s">
        <v>725</v>
      </c>
      <c r="M60" s="115" t="s">
        <v>726</v>
      </c>
      <c r="N60" s="112">
        <v>25881</v>
      </c>
      <c r="O60" s="96">
        <f>2023-1970</f>
        <v>53</v>
      </c>
      <c r="P60" s="95" t="s">
        <v>43</v>
      </c>
      <c r="Q60" s="115" t="s">
        <v>44</v>
      </c>
      <c r="R60" s="115" t="s">
        <v>728</v>
      </c>
      <c r="S60" s="96" t="s">
        <v>727</v>
      </c>
      <c r="T60" s="116" t="s">
        <v>536</v>
      </c>
      <c r="U60" s="116" t="s">
        <v>722</v>
      </c>
      <c r="V60" s="116" t="s">
        <v>367</v>
      </c>
    </row>
    <row r="61" spans="1:22" ht="15.75">
      <c r="A61" s="96">
        <v>54</v>
      </c>
      <c r="B61" s="112">
        <v>45002</v>
      </c>
      <c r="C61" s="118">
        <v>45377</v>
      </c>
      <c r="D61" s="97" t="s">
        <v>644</v>
      </c>
      <c r="E61" s="115"/>
      <c r="F61" s="115"/>
      <c r="G61" s="115" t="s">
        <v>712</v>
      </c>
      <c r="H61" s="91" t="s">
        <v>551</v>
      </c>
      <c r="I61" s="97" t="s">
        <v>237</v>
      </c>
      <c r="J61" s="114" t="s">
        <v>276</v>
      </c>
      <c r="K61" s="96" t="s">
        <v>645</v>
      </c>
      <c r="L61" s="123" t="s">
        <v>842</v>
      </c>
      <c r="M61" s="115" t="s">
        <v>843</v>
      </c>
      <c r="N61" s="112">
        <v>23971</v>
      </c>
      <c r="O61" s="96">
        <f>2023-1965</f>
        <v>58</v>
      </c>
      <c r="P61" s="100" t="s">
        <v>43</v>
      </c>
      <c r="Q61" s="115" t="s">
        <v>44</v>
      </c>
      <c r="R61" s="115" t="s">
        <v>844</v>
      </c>
      <c r="S61" s="96" t="s">
        <v>841</v>
      </c>
      <c r="T61" s="116" t="s">
        <v>536</v>
      </c>
      <c r="U61" s="116" t="s">
        <v>722</v>
      </c>
      <c r="V61" s="116" t="s">
        <v>840</v>
      </c>
    </row>
    <row r="62" spans="1:22" ht="15.75">
      <c r="A62" s="96">
        <v>55</v>
      </c>
      <c r="B62" s="112">
        <v>44977</v>
      </c>
      <c r="C62" s="118">
        <v>45377</v>
      </c>
      <c r="D62" s="91" t="s">
        <v>646</v>
      </c>
      <c r="E62" s="115"/>
      <c r="F62" s="115"/>
      <c r="G62" s="115"/>
      <c r="H62" s="91" t="s">
        <v>41</v>
      </c>
      <c r="I62" s="91" t="s">
        <v>252</v>
      </c>
      <c r="J62" s="114" t="s">
        <v>415</v>
      </c>
      <c r="K62" s="96" t="s">
        <v>647</v>
      </c>
      <c r="L62" s="123" t="s">
        <v>833</v>
      </c>
      <c r="M62" s="115" t="s">
        <v>834</v>
      </c>
      <c r="N62" s="112">
        <v>28247</v>
      </c>
      <c r="O62" s="96">
        <f>2023-1977</f>
        <v>46</v>
      </c>
      <c r="P62" s="95" t="s">
        <v>54</v>
      </c>
      <c r="Q62" s="115" t="s">
        <v>55</v>
      </c>
      <c r="R62" s="115" t="s">
        <v>835</v>
      </c>
      <c r="S62" s="96" t="s">
        <v>836</v>
      </c>
      <c r="T62" s="116" t="s">
        <v>536</v>
      </c>
      <c r="U62" s="116" t="s">
        <v>722</v>
      </c>
      <c r="V62" s="116" t="s">
        <v>297</v>
      </c>
    </row>
    <row r="63" spans="1:22" ht="15.75">
      <c r="A63" s="96">
        <v>56</v>
      </c>
      <c r="B63" s="112">
        <v>44973</v>
      </c>
      <c r="C63" s="118">
        <v>45377</v>
      </c>
      <c r="D63" s="97" t="s">
        <v>648</v>
      </c>
      <c r="E63" s="115"/>
      <c r="F63" s="115"/>
      <c r="G63" s="115" t="s">
        <v>712</v>
      </c>
      <c r="H63" s="91" t="s">
        <v>551</v>
      </c>
      <c r="I63" s="97" t="s">
        <v>568</v>
      </c>
      <c r="J63" s="114" t="s">
        <v>702</v>
      </c>
      <c r="K63" s="96" t="s">
        <v>649</v>
      </c>
      <c r="L63" s="123" t="s">
        <v>785</v>
      </c>
      <c r="M63" s="115" t="s">
        <v>792</v>
      </c>
      <c r="N63" s="112">
        <v>29648</v>
      </c>
      <c r="O63" s="96">
        <f>2023-1981</f>
        <v>42</v>
      </c>
      <c r="P63" s="100" t="s">
        <v>43</v>
      </c>
      <c r="Q63" s="115" t="s">
        <v>44</v>
      </c>
      <c r="R63" s="115" t="s">
        <v>360</v>
      </c>
      <c r="S63" s="96" t="s">
        <v>791</v>
      </c>
      <c r="T63" s="116" t="s">
        <v>788</v>
      </c>
      <c r="U63" s="116" t="s">
        <v>789</v>
      </c>
      <c r="V63" s="116" t="s">
        <v>790</v>
      </c>
    </row>
    <row r="64" spans="1:22" ht="30.75">
      <c r="A64" s="96">
        <v>57</v>
      </c>
      <c r="B64" s="112">
        <v>45120</v>
      </c>
      <c r="C64" s="118">
        <v>45377</v>
      </c>
      <c r="D64" s="97" t="s">
        <v>650</v>
      </c>
      <c r="E64" s="115"/>
      <c r="F64" s="115"/>
      <c r="G64" s="115" t="s">
        <v>712</v>
      </c>
      <c r="H64" s="91" t="s">
        <v>551</v>
      </c>
      <c r="I64" s="97" t="s">
        <v>432</v>
      </c>
      <c r="J64" s="114" t="s">
        <v>709</v>
      </c>
      <c r="K64" s="96" t="s">
        <v>651</v>
      </c>
      <c r="L64" s="123" t="s">
        <v>897</v>
      </c>
      <c r="M64" s="115" t="s">
        <v>898</v>
      </c>
      <c r="N64" s="112">
        <v>29152</v>
      </c>
      <c r="O64" s="96">
        <f>2023-1979</f>
        <v>44</v>
      </c>
      <c r="P64" s="100" t="s">
        <v>43</v>
      </c>
      <c r="Q64" s="115" t="s">
        <v>720</v>
      </c>
      <c r="R64" s="115" t="s">
        <v>899</v>
      </c>
      <c r="S64" s="96" t="s">
        <v>767</v>
      </c>
      <c r="T64" s="116" t="s">
        <v>67</v>
      </c>
      <c r="U64" s="116" t="s">
        <v>871</v>
      </c>
      <c r="V64" s="116" t="s">
        <v>900</v>
      </c>
    </row>
    <row r="65" spans="1:22" ht="30.75">
      <c r="A65" s="96">
        <v>58</v>
      </c>
      <c r="B65" s="112">
        <v>45106</v>
      </c>
      <c r="C65" s="118">
        <v>45377</v>
      </c>
      <c r="D65" s="97" t="s">
        <v>652</v>
      </c>
      <c r="E65" s="115"/>
      <c r="F65" s="115"/>
      <c r="G65" s="115" t="s">
        <v>712</v>
      </c>
      <c r="H65" s="91" t="s">
        <v>551</v>
      </c>
      <c r="I65" s="97" t="s">
        <v>623</v>
      </c>
      <c r="J65" s="114" t="s">
        <v>703</v>
      </c>
      <c r="K65" s="96">
        <v>170904717</v>
      </c>
      <c r="L65" s="123" t="s">
        <v>928</v>
      </c>
      <c r="M65" s="115" t="s">
        <v>929</v>
      </c>
      <c r="N65" s="112">
        <v>30978</v>
      </c>
      <c r="O65" s="96">
        <f>2023-1984</f>
        <v>39</v>
      </c>
      <c r="P65" s="100" t="s">
        <v>43</v>
      </c>
      <c r="Q65" s="115" t="s">
        <v>720</v>
      </c>
      <c r="R65" s="115" t="s">
        <v>931</v>
      </c>
      <c r="S65" s="96" t="s">
        <v>102</v>
      </c>
      <c r="T65" s="116" t="s">
        <v>308</v>
      </c>
      <c r="U65" s="116" t="s">
        <v>771</v>
      </c>
      <c r="V65" s="116" t="s">
        <v>930</v>
      </c>
    </row>
    <row r="66" spans="1:22" ht="15.75">
      <c r="A66" s="96">
        <v>59</v>
      </c>
      <c r="B66" s="112">
        <v>44726</v>
      </c>
      <c r="C66" s="118">
        <v>45377</v>
      </c>
      <c r="D66" s="97" t="s">
        <v>653</v>
      </c>
      <c r="E66" s="115"/>
      <c r="F66" s="115"/>
      <c r="G66" s="115" t="s">
        <v>712</v>
      </c>
      <c r="H66" s="91" t="s">
        <v>551</v>
      </c>
      <c r="I66" s="97" t="s">
        <v>554</v>
      </c>
      <c r="J66" s="114" t="s">
        <v>700</v>
      </c>
      <c r="K66" s="96">
        <v>2203736</v>
      </c>
      <c r="L66" s="123" t="s">
        <v>952</v>
      </c>
      <c r="M66" s="115" t="s">
        <v>953</v>
      </c>
      <c r="N66" s="112">
        <v>24981</v>
      </c>
      <c r="O66" s="96">
        <f>2023-1968</f>
        <v>55</v>
      </c>
      <c r="P66" s="100" t="s">
        <v>43</v>
      </c>
      <c r="Q66" s="115" t="s">
        <v>720</v>
      </c>
      <c r="R66" s="115" t="s">
        <v>954</v>
      </c>
      <c r="S66" s="96" t="s">
        <v>784</v>
      </c>
      <c r="T66" s="116" t="s">
        <v>536</v>
      </c>
      <c r="U66" s="116" t="s">
        <v>722</v>
      </c>
      <c r="V66" s="116" t="s">
        <v>814</v>
      </c>
    </row>
    <row r="67" spans="1:22" ht="30.75">
      <c r="A67" s="96">
        <v>60</v>
      </c>
      <c r="B67" s="112">
        <v>45180</v>
      </c>
      <c r="C67" s="118">
        <v>45377</v>
      </c>
      <c r="D67" s="97" t="s">
        <v>654</v>
      </c>
      <c r="E67" s="115"/>
      <c r="F67" s="115"/>
      <c r="G67" s="115"/>
      <c r="H67" s="92" t="s">
        <v>41</v>
      </c>
      <c r="I67" s="97" t="s">
        <v>71</v>
      </c>
      <c r="J67" s="114" t="s">
        <v>72</v>
      </c>
      <c r="K67" s="96" t="s">
        <v>655</v>
      </c>
      <c r="L67" s="123" t="s">
        <v>760</v>
      </c>
      <c r="M67" s="115" t="s">
        <v>761</v>
      </c>
      <c r="N67" s="112">
        <v>27320</v>
      </c>
      <c r="O67" s="96">
        <f>2023-1974</f>
        <v>49</v>
      </c>
      <c r="P67" s="100" t="s">
        <v>54</v>
      </c>
      <c r="Q67" s="115" t="s">
        <v>55</v>
      </c>
      <c r="R67" s="115" t="s">
        <v>762</v>
      </c>
      <c r="S67" s="96" t="s">
        <v>158</v>
      </c>
      <c r="T67" s="116" t="s">
        <v>536</v>
      </c>
      <c r="U67" s="116" t="s">
        <v>722</v>
      </c>
      <c r="V67" s="116" t="s">
        <v>763</v>
      </c>
    </row>
    <row r="68" spans="1:22" ht="15.75">
      <c r="A68" s="96">
        <v>61</v>
      </c>
      <c r="B68" s="112">
        <v>45058</v>
      </c>
      <c r="C68" s="118">
        <v>45377</v>
      </c>
      <c r="D68" s="97" t="s">
        <v>656</v>
      </c>
      <c r="E68" s="115"/>
      <c r="F68" s="115"/>
      <c r="G68" s="115" t="s">
        <v>712</v>
      </c>
      <c r="H68" s="91" t="s">
        <v>551</v>
      </c>
      <c r="I68" s="97" t="s">
        <v>237</v>
      </c>
      <c r="J68" s="114" t="s">
        <v>276</v>
      </c>
      <c r="K68" s="96" t="s">
        <v>657</v>
      </c>
      <c r="L68" s="123" t="s">
        <v>901</v>
      </c>
      <c r="M68" s="115" t="s">
        <v>902</v>
      </c>
      <c r="N68" s="112">
        <v>27286</v>
      </c>
      <c r="O68" s="96">
        <f>2023-1974</f>
        <v>49</v>
      </c>
      <c r="P68" s="100" t="s">
        <v>54</v>
      </c>
      <c r="Q68" s="115" t="s">
        <v>903</v>
      </c>
      <c r="R68" s="115" t="s">
        <v>904</v>
      </c>
      <c r="S68" s="96" t="s">
        <v>779</v>
      </c>
      <c r="T68" s="116" t="s">
        <v>258</v>
      </c>
      <c r="U68" s="116" t="s">
        <v>884</v>
      </c>
      <c r="V68" s="116" t="s">
        <v>905</v>
      </c>
    </row>
    <row r="69" spans="1:22" ht="15.75">
      <c r="A69" s="96">
        <v>62</v>
      </c>
      <c r="B69" s="112">
        <v>44973</v>
      </c>
      <c r="C69" s="118">
        <v>45377</v>
      </c>
      <c r="D69" s="97" t="s">
        <v>658</v>
      </c>
      <c r="E69" s="115"/>
      <c r="F69" s="115"/>
      <c r="G69" s="115" t="s">
        <v>712</v>
      </c>
      <c r="H69" s="91" t="s">
        <v>551</v>
      </c>
      <c r="I69" s="97" t="s">
        <v>568</v>
      </c>
      <c r="J69" s="114" t="s">
        <v>702</v>
      </c>
      <c r="K69" s="96" t="s">
        <v>659</v>
      </c>
      <c r="L69" s="123" t="s">
        <v>785</v>
      </c>
      <c r="M69" s="115" t="s">
        <v>786</v>
      </c>
      <c r="N69" s="112">
        <v>29018</v>
      </c>
      <c r="O69" s="96">
        <f>2023-1979</f>
        <v>44</v>
      </c>
      <c r="P69" s="100" t="s">
        <v>54</v>
      </c>
      <c r="Q69" s="115" t="s">
        <v>55</v>
      </c>
      <c r="R69" s="115" t="s">
        <v>787</v>
      </c>
      <c r="S69" s="96" t="s">
        <v>791</v>
      </c>
      <c r="T69" s="116" t="s">
        <v>788</v>
      </c>
      <c r="U69" s="116" t="s">
        <v>789</v>
      </c>
      <c r="V69" s="116" t="s">
        <v>790</v>
      </c>
    </row>
    <row r="70" spans="1:22" ht="15.75">
      <c r="A70" s="96">
        <v>63</v>
      </c>
      <c r="B70" s="112">
        <v>45259</v>
      </c>
      <c r="C70" s="118">
        <v>45377</v>
      </c>
      <c r="D70" s="97" t="s">
        <v>660</v>
      </c>
      <c r="E70" s="115"/>
      <c r="F70" s="115"/>
      <c r="G70" s="115"/>
      <c r="H70" s="92" t="s">
        <v>41</v>
      </c>
      <c r="I70" s="97" t="s">
        <v>463</v>
      </c>
      <c r="J70" s="114" t="s">
        <v>464</v>
      </c>
      <c r="K70" s="96" t="s">
        <v>661</v>
      </c>
      <c r="L70" s="123" t="s">
        <v>987</v>
      </c>
      <c r="M70" s="115" t="s">
        <v>988</v>
      </c>
      <c r="N70" s="112">
        <v>28724</v>
      </c>
      <c r="O70" s="96">
        <f>2023-1978</f>
        <v>45</v>
      </c>
      <c r="P70" s="100" t="s">
        <v>54</v>
      </c>
      <c r="Q70" s="115" t="s">
        <v>55</v>
      </c>
      <c r="R70" s="115" t="s">
        <v>293</v>
      </c>
      <c r="S70" s="96" t="s">
        <v>102</v>
      </c>
      <c r="T70" s="116" t="s">
        <v>536</v>
      </c>
      <c r="U70" s="116" t="s">
        <v>722</v>
      </c>
      <c r="V70" s="116" t="s">
        <v>989</v>
      </c>
    </row>
    <row r="71" spans="1:22" ht="15.75">
      <c r="A71" s="96">
        <v>64</v>
      </c>
      <c r="B71" s="112">
        <v>44315</v>
      </c>
      <c r="C71" s="118">
        <v>45377</v>
      </c>
      <c r="D71" s="97" t="s">
        <v>662</v>
      </c>
      <c r="E71" s="115"/>
      <c r="F71" s="115"/>
      <c r="G71" s="115" t="s">
        <v>712</v>
      </c>
      <c r="H71" s="97" t="s">
        <v>113</v>
      </c>
      <c r="I71" s="92" t="s">
        <v>663</v>
      </c>
      <c r="J71" s="114" t="s">
        <v>535</v>
      </c>
      <c r="K71" s="133">
        <v>160745320</v>
      </c>
      <c r="L71" s="123" t="s">
        <v>777</v>
      </c>
      <c r="M71" s="115" t="s">
        <v>778</v>
      </c>
      <c r="N71" s="112">
        <v>25707</v>
      </c>
      <c r="O71" s="96">
        <f>2023-1970</f>
        <v>53</v>
      </c>
      <c r="P71" s="100" t="s">
        <v>43</v>
      </c>
      <c r="Q71" s="115" t="s">
        <v>44</v>
      </c>
      <c r="R71" s="115" t="s">
        <v>383</v>
      </c>
      <c r="S71" s="96" t="s">
        <v>779</v>
      </c>
      <c r="T71" s="116" t="s">
        <v>536</v>
      </c>
      <c r="U71" s="116" t="s">
        <v>722</v>
      </c>
      <c r="V71" s="116" t="s">
        <v>780</v>
      </c>
    </row>
    <row r="72" spans="1:22" ht="30.75">
      <c r="A72" s="96">
        <v>65</v>
      </c>
      <c r="B72" s="112">
        <v>45225</v>
      </c>
      <c r="C72" s="118">
        <v>45377</v>
      </c>
      <c r="D72" s="97" t="s">
        <v>664</v>
      </c>
      <c r="E72" s="115"/>
      <c r="F72" s="115"/>
      <c r="G72" s="115"/>
      <c r="H72" s="92" t="s">
        <v>41</v>
      </c>
      <c r="I72" s="91" t="s">
        <v>585</v>
      </c>
      <c r="J72" s="114" t="s">
        <v>704</v>
      </c>
      <c r="K72" s="96" t="s">
        <v>665</v>
      </c>
      <c r="L72" s="123"/>
      <c r="M72" s="115" t="s">
        <v>924</v>
      </c>
      <c r="N72" s="112">
        <v>20928</v>
      </c>
      <c r="O72" s="96">
        <f>2023-1957</f>
        <v>66</v>
      </c>
      <c r="P72" s="100" t="s">
        <v>54</v>
      </c>
      <c r="Q72" s="115" t="s">
        <v>55</v>
      </c>
      <c r="R72" s="115" t="s">
        <v>366</v>
      </c>
      <c r="S72" s="96" t="s">
        <v>836</v>
      </c>
      <c r="T72" s="116" t="s">
        <v>925</v>
      </c>
      <c r="U72" s="116" t="s">
        <v>926</v>
      </c>
      <c r="V72" s="116" t="s">
        <v>927</v>
      </c>
    </row>
    <row r="73" spans="1:22" ht="30.75">
      <c r="A73" s="96">
        <v>66</v>
      </c>
      <c r="B73" s="112">
        <v>45245</v>
      </c>
      <c r="C73" s="118">
        <v>45377</v>
      </c>
      <c r="D73" s="97" t="s">
        <v>666</v>
      </c>
      <c r="E73" s="115"/>
      <c r="F73" s="115"/>
      <c r="G73" s="115"/>
      <c r="H73" s="92" t="s">
        <v>41</v>
      </c>
      <c r="I73" s="97" t="s">
        <v>42</v>
      </c>
      <c r="J73" s="114" t="s">
        <v>703</v>
      </c>
      <c r="K73" s="96">
        <v>169682921</v>
      </c>
      <c r="L73" s="123" t="s">
        <v>882</v>
      </c>
      <c r="M73" s="115" t="s">
        <v>883</v>
      </c>
      <c r="N73" s="112">
        <v>32115</v>
      </c>
      <c r="O73" s="96">
        <f>2023-1987</f>
        <v>36</v>
      </c>
      <c r="P73" s="100" t="s">
        <v>54</v>
      </c>
      <c r="Q73" s="115" t="s">
        <v>55</v>
      </c>
      <c r="R73" s="115" t="s">
        <v>479</v>
      </c>
      <c r="S73" s="96" t="s">
        <v>102</v>
      </c>
      <c r="T73" s="116" t="s">
        <v>258</v>
      </c>
      <c r="U73" s="116" t="s">
        <v>884</v>
      </c>
      <c r="V73" s="116" t="s">
        <v>885</v>
      </c>
    </row>
    <row r="74" spans="1:22" ht="30.75">
      <c r="A74" s="96">
        <v>67</v>
      </c>
      <c r="B74" s="112">
        <v>44991</v>
      </c>
      <c r="C74" s="118">
        <v>45377</v>
      </c>
      <c r="D74" s="97" t="s">
        <v>667</v>
      </c>
      <c r="E74" s="115"/>
      <c r="F74" s="115"/>
      <c r="G74" s="115" t="s">
        <v>712</v>
      </c>
      <c r="H74" s="91" t="s">
        <v>551</v>
      </c>
      <c r="I74" s="97" t="s">
        <v>623</v>
      </c>
      <c r="J74" s="114" t="s">
        <v>703</v>
      </c>
      <c r="K74" s="96">
        <v>168105665</v>
      </c>
      <c r="L74" s="123" t="s">
        <v>808</v>
      </c>
      <c r="M74" s="115" t="s">
        <v>809</v>
      </c>
      <c r="N74" s="112">
        <v>23567</v>
      </c>
      <c r="O74" s="96">
        <f>2023-1964</f>
        <v>59</v>
      </c>
      <c r="P74" s="100" t="s">
        <v>43</v>
      </c>
      <c r="Q74" s="115" t="s">
        <v>720</v>
      </c>
      <c r="R74" s="115" t="s">
        <v>810</v>
      </c>
      <c r="S74" s="96" t="s">
        <v>811</v>
      </c>
      <c r="T74" s="116" t="s">
        <v>536</v>
      </c>
      <c r="U74" s="116" t="s">
        <v>722</v>
      </c>
      <c r="V74" s="116" t="s">
        <v>409</v>
      </c>
    </row>
    <row r="75" spans="1:22" ht="30.75">
      <c r="A75" s="96">
        <v>68</v>
      </c>
      <c r="B75" s="112">
        <v>45175</v>
      </c>
      <c r="C75" s="118">
        <v>45377</v>
      </c>
      <c r="D75" s="97" t="s">
        <v>668</v>
      </c>
      <c r="E75" s="115"/>
      <c r="F75" s="115"/>
      <c r="G75" s="115"/>
      <c r="H75" s="92" t="s">
        <v>41</v>
      </c>
      <c r="I75" s="97" t="s">
        <v>42</v>
      </c>
      <c r="J75" s="114" t="s">
        <v>703</v>
      </c>
      <c r="K75" s="96">
        <v>169322003</v>
      </c>
      <c r="L75" s="123" t="s">
        <v>755</v>
      </c>
      <c r="M75" s="115" t="s">
        <v>756</v>
      </c>
      <c r="N75" s="112">
        <v>21796</v>
      </c>
      <c r="O75" s="96">
        <f>2023-1959</f>
        <v>64</v>
      </c>
      <c r="P75" s="100" t="s">
        <v>43</v>
      </c>
      <c r="Q75" s="115" t="s">
        <v>44</v>
      </c>
      <c r="R75" s="115" t="s">
        <v>757</v>
      </c>
      <c r="S75" s="96" t="s">
        <v>758</v>
      </c>
      <c r="T75" s="116" t="s">
        <v>536</v>
      </c>
      <c r="U75" s="116" t="s">
        <v>722</v>
      </c>
      <c r="V75" s="116" t="s">
        <v>759</v>
      </c>
    </row>
    <row r="76" spans="1:22" ht="30.75">
      <c r="A76" s="96">
        <v>69</v>
      </c>
      <c r="B76" s="112">
        <v>45238</v>
      </c>
      <c r="C76" s="118">
        <v>45377</v>
      </c>
      <c r="D76" s="97" t="s">
        <v>669</v>
      </c>
      <c r="E76" s="115"/>
      <c r="F76" s="115"/>
      <c r="G76" s="115"/>
      <c r="H76" s="92" t="s">
        <v>41</v>
      </c>
      <c r="I76" s="97" t="s">
        <v>42</v>
      </c>
      <c r="J76" s="114" t="s">
        <v>703</v>
      </c>
      <c r="K76" s="96">
        <v>179903032</v>
      </c>
      <c r="L76" s="123" t="s">
        <v>983</v>
      </c>
      <c r="M76" s="115" t="s">
        <v>984</v>
      </c>
      <c r="N76" s="112">
        <v>29466</v>
      </c>
      <c r="O76" s="96">
        <f>2023-1980</f>
        <v>43</v>
      </c>
      <c r="P76" s="100" t="s">
        <v>43</v>
      </c>
      <c r="Q76" s="115" t="s">
        <v>44</v>
      </c>
      <c r="R76" s="115" t="s">
        <v>986</v>
      </c>
      <c r="S76" s="96" t="s">
        <v>178</v>
      </c>
      <c r="T76" s="116" t="s">
        <v>536</v>
      </c>
      <c r="U76" s="116" t="s">
        <v>871</v>
      </c>
      <c r="V76" s="116" t="s">
        <v>985</v>
      </c>
    </row>
    <row r="77" spans="1:22" ht="15.75">
      <c r="A77" s="96">
        <v>70</v>
      </c>
      <c r="B77" s="112">
        <v>45215</v>
      </c>
      <c r="C77" s="118">
        <v>45377</v>
      </c>
      <c r="D77" s="97" t="s">
        <v>670</v>
      </c>
      <c r="E77" s="115"/>
      <c r="F77" s="115"/>
      <c r="G77" s="115"/>
      <c r="H77" s="92" t="s">
        <v>41</v>
      </c>
      <c r="I77" s="97" t="s">
        <v>42</v>
      </c>
      <c r="J77" s="114" t="s">
        <v>703</v>
      </c>
      <c r="K77" s="96">
        <v>173012831</v>
      </c>
      <c r="L77" s="123"/>
      <c r="M77" s="115" t="s">
        <v>993</v>
      </c>
      <c r="N77" s="112">
        <v>29814</v>
      </c>
      <c r="O77" s="96">
        <f>2023-1981</f>
        <v>42</v>
      </c>
      <c r="P77" s="100" t="s">
        <v>54</v>
      </c>
      <c r="Q77" s="115" t="s">
        <v>55</v>
      </c>
      <c r="R77" s="115" t="s">
        <v>994</v>
      </c>
      <c r="S77" s="96" t="s">
        <v>178</v>
      </c>
      <c r="T77" s="116" t="s">
        <v>536</v>
      </c>
      <c r="U77" s="116" t="s">
        <v>722</v>
      </c>
      <c r="V77" s="116" t="s">
        <v>96</v>
      </c>
    </row>
    <row r="78" spans="1:22" ht="15.75">
      <c r="A78" s="96">
        <v>71</v>
      </c>
      <c r="B78" s="112">
        <v>45083</v>
      </c>
      <c r="C78" s="118">
        <v>45377</v>
      </c>
      <c r="D78" s="97" t="s">
        <v>671</v>
      </c>
      <c r="E78" s="115"/>
      <c r="F78" s="115"/>
      <c r="G78" s="115" t="s">
        <v>712</v>
      </c>
      <c r="H78" s="91" t="s">
        <v>551</v>
      </c>
      <c r="I78" s="97" t="s">
        <v>369</v>
      </c>
      <c r="J78" s="114" t="s">
        <v>706</v>
      </c>
      <c r="K78" s="96" t="s">
        <v>672</v>
      </c>
      <c r="L78" s="123" t="s">
        <v>764</v>
      </c>
      <c r="M78" s="115" t="s">
        <v>765</v>
      </c>
      <c r="N78" s="112">
        <v>37600</v>
      </c>
      <c r="O78" s="96">
        <f>2023-2002</f>
        <v>21</v>
      </c>
      <c r="P78" s="100" t="s">
        <v>54</v>
      </c>
      <c r="Q78" s="115" t="s">
        <v>118</v>
      </c>
      <c r="R78" s="115" t="s">
        <v>766</v>
      </c>
      <c r="S78" s="96" t="s">
        <v>767</v>
      </c>
      <c r="T78" s="116" t="s">
        <v>536</v>
      </c>
      <c r="U78" s="116" t="s">
        <v>722</v>
      </c>
      <c r="V78" s="116" t="s">
        <v>321</v>
      </c>
    </row>
    <row r="79" spans="1:22" ht="30.75">
      <c r="A79" s="96">
        <v>72</v>
      </c>
      <c r="B79" s="112">
        <v>45244</v>
      </c>
      <c r="C79" s="118">
        <v>45377</v>
      </c>
      <c r="D79" s="97" t="s">
        <v>673</v>
      </c>
      <c r="E79" s="115"/>
      <c r="F79" s="115"/>
      <c r="G79" s="115"/>
      <c r="H79" s="92" t="s">
        <v>41</v>
      </c>
      <c r="I79" s="97" t="s">
        <v>674</v>
      </c>
      <c r="J79" s="114" t="s">
        <v>710</v>
      </c>
      <c r="K79" s="96">
        <v>528914353</v>
      </c>
      <c r="L79" s="123" t="s">
        <v>823</v>
      </c>
      <c r="M79" s="115" t="s">
        <v>824</v>
      </c>
      <c r="N79" s="112">
        <v>16244</v>
      </c>
      <c r="O79" s="96">
        <f>2023-1944</f>
        <v>79</v>
      </c>
      <c r="P79" s="100" t="s">
        <v>54</v>
      </c>
      <c r="Q79" s="115" t="s">
        <v>55</v>
      </c>
      <c r="R79" s="115" t="s">
        <v>825</v>
      </c>
      <c r="S79" s="96" t="s">
        <v>826</v>
      </c>
      <c r="T79" s="116" t="s">
        <v>67</v>
      </c>
      <c r="U79" s="116" t="s">
        <v>748</v>
      </c>
      <c r="V79" s="116" t="s">
        <v>749</v>
      </c>
    </row>
    <row r="80" spans="1:22" ht="45.75">
      <c r="A80" s="96">
        <v>73</v>
      </c>
      <c r="B80" s="112">
        <v>44272</v>
      </c>
      <c r="C80" s="118">
        <v>45377</v>
      </c>
      <c r="D80" s="97" t="s">
        <v>675</v>
      </c>
      <c r="E80" s="115"/>
      <c r="F80" s="115"/>
      <c r="G80" s="115" t="s">
        <v>712</v>
      </c>
      <c r="H80" s="91" t="s">
        <v>551</v>
      </c>
      <c r="I80" s="97" t="s">
        <v>237</v>
      </c>
      <c r="J80" s="114" t="s">
        <v>276</v>
      </c>
      <c r="K80" s="96" t="s">
        <v>676</v>
      </c>
      <c r="L80" s="123" t="s">
        <v>837</v>
      </c>
      <c r="M80" s="115" t="s">
        <v>838</v>
      </c>
      <c r="N80" s="112">
        <v>24025</v>
      </c>
      <c r="O80" s="96">
        <f>2023-1965</f>
        <v>58</v>
      </c>
      <c r="P80" s="100" t="s">
        <v>54</v>
      </c>
      <c r="Q80" s="115" t="s">
        <v>55</v>
      </c>
      <c r="R80" s="116" t="s">
        <v>839</v>
      </c>
      <c r="S80" s="96" t="s">
        <v>841</v>
      </c>
      <c r="T80" s="116" t="s">
        <v>536</v>
      </c>
      <c r="U80" s="116" t="s">
        <v>722</v>
      </c>
      <c r="V80" s="116" t="s">
        <v>840</v>
      </c>
    </row>
    <row r="81" spans="1:22" ht="30.75">
      <c r="A81" s="96">
        <v>74</v>
      </c>
      <c r="B81" s="112">
        <v>45261</v>
      </c>
      <c r="C81" s="118">
        <v>45377</v>
      </c>
      <c r="D81" s="97" t="s">
        <v>677</v>
      </c>
      <c r="E81" s="115"/>
      <c r="F81" s="115"/>
      <c r="G81" s="115"/>
      <c r="H81" s="92" t="s">
        <v>41</v>
      </c>
      <c r="I81" s="97" t="s">
        <v>42</v>
      </c>
      <c r="J81" s="114" t="s">
        <v>703</v>
      </c>
      <c r="K81" s="96">
        <v>163860798</v>
      </c>
      <c r="L81" s="123" t="s">
        <v>745</v>
      </c>
      <c r="M81" s="115" t="s">
        <v>746</v>
      </c>
      <c r="N81" s="112">
        <v>36616</v>
      </c>
      <c r="O81" s="96">
        <f>2024-2000</f>
        <v>24</v>
      </c>
      <c r="P81" s="100" t="s">
        <v>43</v>
      </c>
      <c r="Q81" s="115" t="s">
        <v>44</v>
      </c>
      <c r="R81" s="115" t="s">
        <v>747</v>
      </c>
      <c r="S81" s="96" t="s">
        <v>95</v>
      </c>
      <c r="T81" s="116" t="s">
        <v>67</v>
      </c>
      <c r="U81" s="116" t="s">
        <v>748</v>
      </c>
      <c r="V81" s="116" t="s">
        <v>749</v>
      </c>
    </row>
    <row r="82" spans="1:22" ht="30.75">
      <c r="A82" s="96">
        <v>75</v>
      </c>
      <c r="B82" s="112">
        <v>45175</v>
      </c>
      <c r="C82" s="118">
        <v>45377</v>
      </c>
      <c r="D82" s="97" t="s">
        <v>678</v>
      </c>
      <c r="E82" s="115"/>
      <c r="F82" s="115"/>
      <c r="G82" s="115"/>
      <c r="H82" s="92" t="s">
        <v>41</v>
      </c>
      <c r="I82" s="97" t="s">
        <v>679</v>
      </c>
      <c r="J82" s="114" t="s">
        <v>711</v>
      </c>
      <c r="K82" s="96" t="s">
        <v>680</v>
      </c>
      <c r="L82" s="123" t="s">
        <v>997</v>
      </c>
      <c r="M82" s="115" t="s">
        <v>998</v>
      </c>
      <c r="N82" s="112">
        <v>28126</v>
      </c>
      <c r="O82" s="96">
        <f>2024-1977</f>
        <v>47</v>
      </c>
      <c r="P82" s="100" t="s">
        <v>43</v>
      </c>
      <c r="Q82" s="115" t="s">
        <v>44</v>
      </c>
      <c r="R82" s="115" t="s">
        <v>844</v>
      </c>
      <c r="S82" s="96" t="s">
        <v>822</v>
      </c>
      <c r="T82" s="116" t="s">
        <v>308</v>
      </c>
      <c r="U82" s="116" t="s">
        <v>308</v>
      </c>
      <c r="V82" s="116" t="s">
        <v>999</v>
      </c>
    </row>
    <row r="83" spans="1:22" ht="15.75">
      <c r="A83" s="96">
        <v>76</v>
      </c>
      <c r="B83" s="112">
        <v>45033</v>
      </c>
      <c r="C83" s="118">
        <v>45377</v>
      </c>
      <c r="D83" s="97" t="s">
        <v>681</v>
      </c>
      <c r="E83" s="115"/>
      <c r="F83" s="115"/>
      <c r="G83" s="115" t="s">
        <v>712</v>
      </c>
      <c r="H83" s="91" t="s">
        <v>551</v>
      </c>
      <c r="I83" s="97" t="s">
        <v>237</v>
      </c>
      <c r="J83" s="114" t="s">
        <v>276</v>
      </c>
      <c r="K83" s="96" t="s">
        <v>682</v>
      </c>
      <c r="L83" s="123" t="s">
        <v>729</v>
      </c>
      <c r="M83" s="115" t="s">
        <v>730</v>
      </c>
      <c r="N83" s="112">
        <v>29889</v>
      </c>
      <c r="O83" s="96">
        <f>2023-1981</f>
        <v>42</v>
      </c>
      <c r="P83" s="100" t="s">
        <v>54</v>
      </c>
      <c r="Q83" s="115" t="s">
        <v>118</v>
      </c>
      <c r="R83" s="115" t="s">
        <v>732</v>
      </c>
      <c r="S83" s="96" t="s">
        <v>187</v>
      </c>
      <c r="T83" s="116" t="s">
        <v>536</v>
      </c>
      <c r="U83" s="116" t="s">
        <v>722</v>
      </c>
      <c r="V83" s="116" t="s">
        <v>731</v>
      </c>
    </row>
    <row r="84" spans="1:22" ht="15.75">
      <c r="A84" s="96">
        <v>77</v>
      </c>
      <c r="B84" s="112">
        <v>44900</v>
      </c>
      <c r="C84" s="118">
        <v>45377</v>
      </c>
      <c r="D84" s="97" t="s">
        <v>683</v>
      </c>
      <c r="E84" s="115"/>
      <c r="F84" s="115"/>
      <c r="G84" s="115" t="s">
        <v>712</v>
      </c>
      <c r="H84" s="91" t="s">
        <v>551</v>
      </c>
      <c r="I84" s="97" t="s">
        <v>369</v>
      </c>
      <c r="J84" s="114" t="s">
        <v>706</v>
      </c>
      <c r="K84" s="96" t="s">
        <v>684</v>
      </c>
      <c r="L84" s="123" t="s">
        <v>750</v>
      </c>
      <c r="M84" s="115" t="s">
        <v>751</v>
      </c>
      <c r="N84" s="112">
        <v>27357</v>
      </c>
      <c r="O84" s="96">
        <f>2023-1974</f>
        <v>49</v>
      </c>
      <c r="P84" s="100" t="s">
        <v>54</v>
      </c>
      <c r="Q84" s="115" t="s">
        <v>55</v>
      </c>
      <c r="R84" s="115" t="s">
        <v>752</v>
      </c>
      <c r="S84" s="96" t="s">
        <v>95</v>
      </c>
      <c r="T84" s="116" t="s">
        <v>753</v>
      </c>
      <c r="U84" s="116" t="s">
        <v>754</v>
      </c>
      <c r="V84" s="116" t="s">
        <v>59</v>
      </c>
    </row>
    <row r="85" spans="1:22" ht="30.75">
      <c r="A85" s="96">
        <v>78</v>
      </c>
      <c r="B85" s="112">
        <v>45218</v>
      </c>
      <c r="C85" s="118">
        <v>45377</v>
      </c>
      <c r="D85" s="98" t="s">
        <v>685</v>
      </c>
      <c r="E85" s="115"/>
      <c r="F85" s="115"/>
      <c r="G85" s="115"/>
      <c r="H85" s="120" t="s">
        <v>41</v>
      </c>
      <c r="I85" s="99" t="s">
        <v>316</v>
      </c>
      <c r="J85" s="114" t="s">
        <v>317</v>
      </c>
      <c r="K85" s="96" t="s">
        <v>686</v>
      </c>
      <c r="L85" s="123" t="s">
        <v>733</v>
      </c>
      <c r="M85" s="115" t="s">
        <v>734</v>
      </c>
      <c r="N85" s="112">
        <v>27646</v>
      </c>
      <c r="O85" s="96">
        <f>2024-1975</f>
        <v>49</v>
      </c>
      <c r="P85" s="95" t="s">
        <v>43</v>
      </c>
      <c r="Q85" s="115" t="s">
        <v>44</v>
      </c>
      <c r="R85" s="115" t="s">
        <v>735</v>
      </c>
      <c r="S85" s="96" t="s">
        <v>178</v>
      </c>
      <c r="T85" s="116" t="s">
        <v>536</v>
      </c>
      <c r="U85" s="116" t="s">
        <v>722</v>
      </c>
      <c r="V85" s="116" t="s">
        <v>736</v>
      </c>
    </row>
    <row r="86" spans="1:22" ht="30.75">
      <c r="A86" s="96">
        <v>79</v>
      </c>
      <c r="B86" s="112">
        <v>45173</v>
      </c>
      <c r="C86" s="118">
        <v>45377</v>
      </c>
      <c r="D86" s="97" t="s">
        <v>687</v>
      </c>
      <c r="E86" s="115"/>
      <c r="F86" s="115"/>
      <c r="G86" s="115"/>
      <c r="H86" s="92" t="s">
        <v>41</v>
      </c>
      <c r="I86" s="91" t="s">
        <v>42</v>
      </c>
      <c r="J86" s="114" t="s">
        <v>703</v>
      </c>
      <c r="K86" s="96">
        <v>141898726</v>
      </c>
      <c r="L86" s="123" t="s">
        <v>793</v>
      </c>
      <c r="M86" s="115" t="s">
        <v>794</v>
      </c>
      <c r="N86" s="112">
        <v>33337</v>
      </c>
      <c r="O86" s="96">
        <f>2023-1991</f>
        <v>32</v>
      </c>
      <c r="P86" s="100" t="s">
        <v>43</v>
      </c>
      <c r="Q86" s="115" t="s">
        <v>44</v>
      </c>
      <c r="R86" s="115" t="s">
        <v>293</v>
      </c>
      <c r="S86" s="96" t="s">
        <v>102</v>
      </c>
      <c r="T86" s="116" t="s">
        <v>536</v>
      </c>
      <c r="U86" s="116" t="s">
        <v>748</v>
      </c>
      <c r="V86" s="116" t="s">
        <v>795</v>
      </c>
    </row>
    <row r="87" spans="1:22" ht="30.75">
      <c r="A87" s="96">
        <v>80</v>
      </c>
      <c r="B87" s="112">
        <v>45029</v>
      </c>
      <c r="C87" s="118">
        <v>45377</v>
      </c>
      <c r="D87" s="97" t="s">
        <v>688</v>
      </c>
      <c r="E87" s="115"/>
      <c r="F87" s="115"/>
      <c r="G87" s="115" t="s">
        <v>712</v>
      </c>
      <c r="H87" s="91" t="s">
        <v>551</v>
      </c>
      <c r="I87" s="97" t="s">
        <v>358</v>
      </c>
      <c r="J87" s="114" t="s">
        <v>358</v>
      </c>
      <c r="K87" s="96" t="s">
        <v>689</v>
      </c>
      <c r="L87" s="123" t="s">
        <v>1003</v>
      </c>
      <c r="M87" s="115" t="s">
        <v>1004</v>
      </c>
      <c r="N87" s="112">
        <v>32161</v>
      </c>
      <c r="O87" s="96">
        <f>2023-1988</f>
        <v>35</v>
      </c>
      <c r="P87" s="100" t="s">
        <v>43</v>
      </c>
      <c r="Q87" s="115" t="s">
        <v>44</v>
      </c>
      <c r="R87" s="115" t="s">
        <v>844</v>
      </c>
      <c r="S87" s="96" t="s">
        <v>102</v>
      </c>
      <c r="T87" s="116" t="s">
        <v>788</v>
      </c>
      <c r="U87" s="116" t="s">
        <v>789</v>
      </c>
      <c r="V87" s="116" t="s">
        <v>1002</v>
      </c>
    </row>
    <row r="88" spans="1:22" ht="30.75">
      <c r="A88" s="96">
        <v>81</v>
      </c>
      <c r="B88" s="112">
        <v>45342</v>
      </c>
      <c r="C88" s="118">
        <v>45377</v>
      </c>
      <c r="D88" s="134" t="s">
        <v>690</v>
      </c>
      <c r="E88" s="115"/>
      <c r="F88" s="115"/>
      <c r="G88" s="115"/>
      <c r="H88" s="135" t="s">
        <v>691</v>
      </c>
      <c r="I88" s="135" t="s">
        <v>252</v>
      </c>
      <c r="J88" s="114" t="s">
        <v>415</v>
      </c>
      <c r="K88" s="100" t="s">
        <v>692</v>
      </c>
      <c r="L88" s="123" t="s">
        <v>799</v>
      </c>
      <c r="M88" s="115" t="s">
        <v>800</v>
      </c>
      <c r="N88" s="112">
        <v>39241</v>
      </c>
      <c r="O88" s="96">
        <f>2023-2007</f>
        <v>16</v>
      </c>
      <c r="P88" s="136" t="s">
        <v>43</v>
      </c>
      <c r="Q88" s="115" t="s">
        <v>802</v>
      </c>
      <c r="R88" s="115" t="s">
        <v>803</v>
      </c>
      <c r="S88" s="96" t="s">
        <v>804</v>
      </c>
      <c r="T88" s="116" t="s">
        <v>805</v>
      </c>
      <c r="U88" s="116" t="s">
        <v>806</v>
      </c>
      <c r="V88" s="116" t="s">
        <v>807</v>
      </c>
    </row>
    <row r="89" spans="1:22" ht="30.75">
      <c r="A89" s="96">
        <v>82</v>
      </c>
      <c r="B89" s="112">
        <v>45342</v>
      </c>
      <c r="C89" s="118">
        <v>45377</v>
      </c>
      <c r="D89" s="134" t="s">
        <v>693</v>
      </c>
      <c r="E89" s="115"/>
      <c r="F89" s="115"/>
      <c r="G89" s="115"/>
      <c r="H89" s="135" t="s">
        <v>694</v>
      </c>
      <c r="I89" s="135" t="s">
        <v>252</v>
      </c>
      <c r="J89" s="114" t="s">
        <v>415</v>
      </c>
      <c r="K89" s="100" t="s">
        <v>695</v>
      </c>
      <c r="L89" s="123" t="s">
        <v>799</v>
      </c>
      <c r="M89" s="115" t="s">
        <v>800</v>
      </c>
      <c r="N89" s="112">
        <v>39737</v>
      </c>
      <c r="O89" s="96">
        <f>2023-2008</f>
        <v>15</v>
      </c>
      <c r="P89" s="136" t="s">
        <v>54</v>
      </c>
      <c r="Q89" s="115" t="s">
        <v>801</v>
      </c>
      <c r="R89" s="115" t="s">
        <v>186</v>
      </c>
      <c r="S89" s="96" t="s">
        <v>804</v>
      </c>
      <c r="T89" s="116" t="s">
        <v>805</v>
      </c>
      <c r="U89" s="116" t="s">
        <v>806</v>
      </c>
      <c r="V89" s="116" t="s">
        <v>807</v>
      </c>
    </row>
    <row r="90" spans="1:22" ht="30">
      <c r="A90" s="96">
        <v>83</v>
      </c>
      <c r="B90" s="112">
        <v>44973</v>
      </c>
      <c r="C90" s="118">
        <v>45377</v>
      </c>
      <c r="D90" s="134" t="s">
        <v>696</v>
      </c>
      <c r="E90" s="115"/>
      <c r="F90" s="115"/>
      <c r="G90" s="115" t="s">
        <v>712</v>
      </c>
      <c r="H90" s="135" t="s">
        <v>698</v>
      </c>
      <c r="I90" s="135" t="s">
        <v>697</v>
      </c>
      <c r="J90" s="114" t="s">
        <v>358</v>
      </c>
      <c r="K90" s="100" t="s">
        <v>699</v>
      </c>
      <c r="L90" s="123" t="s">
        <v>785</v>
      </c>
      <c r="M90" s="115" t="s">
        <v>786</v>
      </c>
      <c r="N90" s="112">
        <v>39459</v>
      </c>
      <c r="O90" s="96">
        <f>2023-2008</f>
        <v>15</v>
      </c>
      <c r="P90" s="136" t="s">
        <v>54</v>
      </c>
      <c r="Q90" s="115" t="s">
        <v>118</v>
      </c>
      <c r="R90" s="115" t="s">
        <v>186</v>
      </c>
      <c r="S90" s="96" t="s">
        <v>791</v>
      </c>
      <c r="T90" s="116" t="s">
        <v>788</v>
      </c>
      <c r="U90" s="116" t="s">
        <v>188</v>
      </c>
      <c r="V90" s="116" t="s">
        <v>790</v>
      </c>
    </row>
    <row r="91" spans="1:22" ht="15.75">
      <c r="A91" s="96">
        <v>84</v>
      </c>
      <c r="B91" s="112"/>
      <c r="C91" s="118">
        <v>45377</v>
      </c>
      <c r="D91" s="91" t="s">
        <v>714</v>
      </c>
      <c r="E91" s="130"/>
      <c r="F91" s="130"/>
      <c r="G91" s="130"/>
      <c r="H91" s="91" t="s">
        <v>715</v>
      </c>
      <c r="I91" s="91" t="s">
        <v>316</v>
      </c>
      <c r="J91" s="114" t="s">
        <v>317</v>
      </c>
      <c r="K91" s="115"/>
      <c r="L91" s="123"/>
      <c r="M91" s="115"/>
      <c r="N91" s="112">
        <v>14701</v>
      </c>
      <c r="O91" s="96">
        <f>2023-1940</f>
        <v>83</v>
      </c>
      <c r="P91" s="95" t="s">
        <v>54</v>
      </c>
      <c r="Q91" s="115" t="s">
        <v>118</v>
      </c>
      <c r="R91" s="115" t="s">
        <v>982</v>
      </c>
      <c r="S91" s="96"/>
      <c r="T91" s="116"/>
      <c r="U91" s="116"/>
      <c r="V91" s="116"/>
    </row>
    <row r="92" spans="1:22" s="55" customFormat="1" ht="15.75">
      <c r="A92" s="96">
        <v>85</v>
      </c>
      <c r="B92" s="112">
        <v>45131</v>
      </c>
      <c r="C92" s="118">
        <v>45377</v>
      </c>
      <c r="D92" s="119" t="s">
        <v>716</v>
      </c>
      <c r="E92" s="115"/>
      <c r="F92" s="115"/>
      <c r="G92" s="115"/>
      <c r="H92" s="120" t="s">
        <v>41</v>
      </c>
      <c r="I92" s="121" t="s">
        <v>114</v>
      </c>
      <c r="J92" s="114" t="s">
        <v>114</v>
      </c>
      <c r="K92" s="115" t="s">
        <v>717</v>
      </c>
      <c r="L92" s="123" t="s">
        <v>812</v>
      </c>
      <c r="M92" s="115" t="s">
        <v>813</v>
      </c>
      <c r="N92" s="112">
        <v>18674</v>
      </c>
      <c r="O92" s="96">
        <f>2023-1951</f>
        <v>72</v>
      </c>
      <c r="P92" s="96" t="s">
        <v>54</v>
      </c>
      <c r="Q92" s="115" t="s">
        <v>55</v>
      </c>
      <c r="R92" s="115" t="s">
        <v>815</v>
      </c>
      <c r="S92" s="96" t="s">
        <v>178</v>
      </c>
      <c r="T92" s="116" t="s">
        <v>536</v>
      </c>
      <c r="U92" s="116" t="s">
        <v>722</v>
      </c>
      <c r="V92" s="116" t="s">
        <v>814</v>
      </c>
    </row>
    <row r="93" spans="1:22" ht="30.75">
      <c r="A93" s="138">
        <v>1</v>
      </c>
      <c r="B93" s="139">
        <v>45112</v>
      </c>
      <c r="C93" s="140">
        <v>45345</v>
      </c>
      <c r="D93" s="141" t="s">
        <v>1008</v>
      </c>
      <c r="E93" s="142"/>
      <c r="F93" s="142"/>
      <c r="G93" s="142"/>
      <c r="H93" s="143" t="s">
        <v>41</v>
      </c>
      <c r="I93" s="143" t="s">
        <v>316</v>
      </c>
      <c r="J93" s="144" t="s">
        <v>317</v>
      </c>
      <c r="K93" s="145" t="s">
        <v>1009</v>
      </c>
      <c r="L93" s="146" t="s">
        <v>1010</v>
      </c>
      <c r="M93" s="142" t="s">
        <v>1011</v>
      </c>
      <c r="N93" s="147">
        <v>32660</v>
      </c>
      <c r="O93" s="138">
        <f>2023-1989</f>
        <v>34</v>
      </c>
      <c r="P93" s="143" t="s">
        <v>43</v>
      </c>
      <c r="Q93" s="142" t="s">
        <v>44</v>
      </c>
      <c r="R93" s="142" t="s">
        <v>1012</v>
      </c>
      <c r="S93" s="138" t="s">
        <v>1013</v>
      </c>
      <c r="T93" s="148" t="s">
        <v>722</v>
      </c>
      <c r="U93" s="148" t="s">
        <v>743</v>
      </c>
      <c r="V93" s="148" t="s">
        <v>1014</v>
      </c>
    </row>
    <row r="94" spans="1:22" ht="30.75">
      <c r="A94" s="138">
        <v>2</v>
      </c>
      <c r="B94" s="139">
        <v>45061</v>
      </c>
      <c r="C94" s="140">
        <v>45345</v>
      </c>
      <c r="D94" s="141" t="s">
        <v>1015</v>
      </c>
      <c r="E94" s="142"/>
      <c r="F94" s="142"/>
      <c r="G94" s="142"/>
      <c r="H94" s="143" t="s">
        <v>41</v>
      </c>
      <c r="I94" s="143" t="s">
        <v>316</v>
      </c>
      <c r="J94" s="149" t="s">
        <v>317</v>
      </c>
      <c r="K94" s="145" t="s">
        <v>1016</v>
      </c>
      <c r="L94" s="150" t="s">
        <v>1017</v>
      </c>
      <c r="M94" s="142" t="s">
        <v>1018</v>
      </c>
      <c r="N94" s="147">
        <v>27133</v>
      </c>
      <c r="O94" s="138">
        <f>2023-1974</f>
        <v>49</v>
      </c>
      <c r="P94" s="143" t="s">
        <v>54</v>
      </c>
      <c r="Q94" s="142" t="s">
        <v>55</v>
      </c>
      <c r="R94" s="142" t="s">
        <v>1019</v>
      </c>
      <c r="S94" s="138" t="s">
        <v>811</v>
      </c>
      <c r="T94" s="148" t="s">
        <v>340</v>
      </c>
      <c r="U94" s="148" t="s">
        <v>341</v>
      </c>
      <c r="V94" s="148" t="s">
        <v>1020</v>
      </c>
    </row>
    <row r="95" spans="1:22" ht="30.75">
      <c r="A95" s="138">
        <v>3</v>
      </c>
      <c r="B95" s="139">
        <v>44636</v>
      </c>
      <c r="C95" s="140">
        <v>45345</v>
      </c>
      <c r="D95" s="141" t="s">
        <v>1021</v>
      </c>
      <c r="E95" s="142"/>
      <c r="F95" s="142"/>
      <c r="G95" s="142"/>
      <c r="H95" s="143" t="s">
        <v>41</v>
      </c>
      <c r="I95" s="143" t="s">
        <v>432</v>
      </c>
      <c r="J95" s="149" t="s">
        <v>709</v>
      </c>
      <c r="K95" s="145" t="s">
        <v>1022</v>
      </c>
      <c r="L95" s="146" t="s">
        <v>1023</v>
      </c>
      <c r="M95" s="142" t="s">
        <v>1024</v>
      </c>
      <c r="N95" s="147">
        <v>30320</v>
      </c>
      <c r="O95" s="138">
        <f>2024-1983</f>
        <v>41</v>
      </c>
      <c r="P95" s="143" t="s">
        <v>54</v>
      </c>
      <c r="Q95" s="142" t="s">
        <v>55</v>
      </c>
      <c r="R95" s="142" t="s">
        <v>293</v>
      </c>
      <c r="S95" s="138" t="s">
        <v>822</v>
      </c>
      <c r="T95" s="148" t="s">
        <v>225</v>
      </c>
      <c r="U95" s="148" t="s">
        <v>771</v>
      </c>
      <c r="V95" s="148" t="s">
        <v>1025</v>
      </c>
    </row>
    <row r="96" spans="1:22" ht="15.75">
      <c r="A96" s="138">
        <v>4</v>
      </c>
      <c r="B96" s="139">
        <v>45084</v>
      </c>
      <c r="C96" s="140">
        <v>45345</v>
      </c>
      <c r="D96" s="141" t="s">
        <v>1026</v>
      </c>
      <c r="E96" s="142"/>
      <c r="F96" s="142"/>
      <c r="G96" s="142"/>
      <c r="H96" s="143" t="s">
        <v>41</v>
      </c>
      <c r="I96" s="143" t="s">
        <v>577</v>
      </c>
      <c r="J96" s="149" t="s">
        <v>430</v>
      </c>
      <c r="K96" s="151" t="s">
        <v>1027</v>
      </c>
      <c r="L96" s="146" t="s">
        <v>1028</v>
      </c>
      <c r="M96" s="142" t="s">
        <v>1029</v>
      </c>
      <c r="N96" s="147">
        <v>29812</v>
      </c>
      <c r="O96" s="138">
        <f>2023-1981</f>
        <v>42</v>
      </c>
      <c r="P96" s="143" t="s">
        <v>43</v>
      </c>
      <c r="Q96" s="142" t="s">
        <v>44</v>
      </c>
      <c r="R96" s="142" t="s">
        <v>165</v>
      </c>
      <c r="S96" s="138" t="s">
        <v>826</v>
      </c>
      <c r="T96" s="148" t="s">
        <v>536</v>
      </c>
      <c r="U96" s="148" t="s">
        <v>1030</v>
      </c>
      <c r="V96" s="148" t="s">
        <v>1031</v>
      </c>
    </row>
    <row r="97" spans="1:22" ht="15.75">
      <c r="A97" s="138">
        <v>5</v>
      </c>
      <c r="B97" s="139">
        <v>44874</v>
      </c>
      <c r="C97" s="140">
        <v>45345</v>
      </c>
      <c r="D97" s="141" t="s">
        <v>1032</v>
      </c>
      <c r="E97" s="142"/>
      <c r="F97" s="142"/>
      <c r="G97" s="142"/>
      <c r="H97" s="143" t="s">
        <v>41</v>
      </c>
      <c r="I97" s="143" t="s">
        <v>252</v>
      </c>
      <c r="J97" s="149" t="s">
        <v>415</v>
      </c>
      <c r="K97" s="145" t="s">
        <v>1033</v>
      </c>
      <c r="L97" s="146" t="s">
        <v>1034</v>
      </c>
      <c r="M97" s="142" t="s">
        <v>1035</v>
      </c>
      <c r="N97" s="147">
        <v>28467</v>
      </c>
      <c r="O97" s="138">
        <f>2023-1977</f>
        <v>46</v>
      </c>
      <c r="P97" s="143" t="s">
        <v>54</v>
      </c>
      <c r="Q97" s="142" t="s">
        <v>55</v>
      </c>
      <c r="R97" s="142" t="s">
        <v>1036</v>
      </c>
      <c r="S97" s="138" t="s">
        <v>102</v>
      </c>
      <c r="T97" s="148" t="s">
        <v>258</v>
      </c>
      <c r="U97" s="148" t="s">
        <v>122</v>
      </c>
      <c r="V97" s="148" t="s">
        <v>417</v>
      </c>
    </row>
    <row r="98" spans="1:22" ht="30.75">
      <c r="A98" s="138">
        <v>6</v>
      </c>
      <c r="B98" s="139">
        <v>44959</v>
      </c>
      <c r="C98" s="140">
        <v>45345</v>
      </c>
      <c r="D98" s="141" t="s">
        <v>1037</v>
      </c>
      <c r="E98" s="142"/>
      <c r="F98" s="142"/>
      <c r="G98" s="142"/>
      <c r="H98" s="143" t="s">
        <v>41</v>
      </c>
      <c r="I98" s="143" t="s">
        <v>432</v>
      </c>
      <c r="J98" s="149" t="s">
        <v>709</v>
      </c>
      <c r="K98" s="151" t="s">
        <v>1038</v>
      </c>
      <c r="L98" s="146" t="s">
        <v>1039</v>
      </c>
      <c r="M98" s="142" t="s">
        <v>1040</v>
      </c>
      <c r="N98" s="147">
        <v>28214</v>
      </c>
      <c r="O98" s="138">
        <f>2023-1977</f>
        <v>46</v>
      </c>
      <c r="P98" s="143" t="s">
        <v>54</v>
      </c>
      <c r="Q98" s="142" t="s">
        <v>55</v>
      </c>
      <c r="R98" s="142" t="s">
        <v>1041</v>
      </c>
      <c r="S98" s="138" t="s">
        <v>776</v>
      </c>
      <c r="T98" s="148" t="s">
        <v>536</v>
      </c>
      <c r="U98" s="148" t="s">
        <v>743</v>
      </c>
      <c r="V98" s="148" t="s">
        <v>1042</v>
      </c>
    </row>
    <row r="99" spans="1:22" ht="15.75">
      <c r="A99" s="138">
        <v>7</v>
      </c>
      <c r="B99" s="139">
        <v>45070</v>
      </c>
      <c r="C99" s="140">
        <v>45345</v>
      </c>
      <c r="D99" s="141" t="s">
        <v>1043</v>
      </c>
      <c r="E99" s="142"/>
      <c r="F99" s="142"/>
      <c r="G99" s="142"/>
      <c r="H99" s="143" t="s">
        <v>41</v>
      </c>
      <c r="I99" s="143" t="s">
        <v>697</v>
      </c>
      <c r="J99" s="149" t="s">
        <v>358</v>
      </c>
      <c r="K99" s="151" t="s">
        <v>1044</v>
      </c>
      <c r="L99" s="152" t="s">
        <v>1045</v>
      </c>
      <c r="M99" s="142" t="s">
        <v>1046</v>
      </c>
      <c r="N99" s="147">
        <v>31235</v>
      </c>
      <c r="O99" s="138">
        <f>2023-1985</f>
        <v>38</v>
      </c>
      <c r="P99" s="143" t="s">
        <v>43</v>
      </c>
      <c r="Q99" s="142" t="s">
        <v>44</v>
      </c>
      <c r="R99" s="142" t="s">
        <v>1047</v>
      </c>
      <c r="S99" s="138" t="s">
        <v>822</v>
      </c>
      <c r="T99" s="148" t="s">
        <v>258</v>
      </c>
      <c r="U99" s="148" t="s">
        <v>122</v>
      </c>
      <c r="V99" s="148" t="s">
        <v>419</v>
      </c>
    </row>
    <row r="100" spans="1:22" ht="15.75">
      <c r="A100" s="138">
        <v>8</v>
      </c>
      <c r="B100" s="139">
        <v>44916</v>
      </c>
      <c r="C100" s="140">
        <v>45345</v>
      </c>
      <c r="D100" s="141" t="s">
        <v>1048</v>
      </c>
      <c r="E100" s="142"/>
      <c r="F100" s="142"/>
      <c r="G100" s="142"/>
      <c r="H100" s="143" t="s">
        <v>551</v>
      </c>
      <c r="I100" s="143" t="s">
        <v>252</v>
      </c>
      <c r="J100" s="149" t="s">
        <v>415</v>
      </c>
      <c r="K100" s="151" t="s">
        <v>1049</v>
      </c>
      <c r="L100" s="146" t="s">
        <v>1050</v>
      </c>
      <c r="M100" s="142" t="s">
        <v>1051</v>
      </c>
      <c r="N100" s="147">
        <v>25708</v>
      </c>
      <c r="O100" s="138">
        <f>2023-1970</f>
        <v>53</v>
      </c>
      <c r="P100" s="143" t="s">
        <v>54</v>
      </c>
      <c r="Q100" s="142" t="s">
        <v>118</v>
      </c>
      <c r="R100" s="142" t="s">
        <v>982</v>
      </c>
      <c r="S100" s="138" t="s">
        <v>727</v>
      </c>
      <c r="T100" s="148" t="s">
        <v>536</v>
      </c>
      <c r="U100" s="148" t="s">
        <v>722</v>
      </c>
      <c r="V100" s="148" t="s">
        <v>855</v>
      </c>
    </row>
    <row r="101" spans="1:22" ht="15.75">
      <c r="A101" s="138">
        <v>9</v>
      </c>
      <c r="B101" s="139">
        <v>44897</v>
      </c>
      <c r="C101" s="140">
        <v>45345</v>
      </c>
      <c r="D101" s="141" t="s">
        <v>1052</v>
      </c>
      <c r="E101" s="142"/>
      <c r="F101" s="142"/>
      <c r="G101" s="142"/>
      <c r="H101" s="143" t="s">
        <v>41</v>
      </c>
      <c r="I101" s="143" t="s">
        <v>577</v>
      </c>
      <c r="J101" s="149" t="s">
        <v>430</v>
      </c>
      <c r="K101" s="151" t="s">
        <v>1053</v>
      </c>
      <c r="L101" s="146" t="s">
        <v>1054</v>
      </c>
      <c r="M101" s="142" t="s">
        <v>1055</v>
      </c>
      <c r="N101" s="147">
        <v>32597</v>
      </c>
      <c r="O101" s="138">
        <f>2023-1989</f>
        <v>34</v>
      </c>
      <c r="P101" s="143" t="s">
        <v>1056</v>
      </c>
      <c r="Q101" s="142" t="s">
        <v>55</v>
      </c>
      <c r="R101" s="142" t="s">
        <v>1057</v>
      </c>
      <c r="S101" s="138" t="s">
        <v>784</v>
      </c>
      <c r="T101" s="148" t="s">
        <v>536</v>
      </c>
      <c r="U101" s="148" t="s">
        <v>722</v>
      </c>
      <c r="V101" s="148" t="s">
        <v>1058</v>
      </c>
    </row>
    <row r="102" spans="1:22" ht="30.75">
      <c r="A102" s="138">
        <v>10</v>
      </c>
      <c r="B102" s="139">
        <v>45096</v>
      </c>
      <c r="C102" s="140">
        <v>45345</v>
      </c>
      <c r="D102" s="141" t="s">
        <v>1059</v>
      </c>
      <c r="E102" s="142"/>
      <c r="F102" s="142"/>
      <c r="G102" s="142"/>
      <c r="H102" s="143" t="s">
        <v>41</v>
      </c>
      <c r="I102" s="143" t="s">
        <v>1060</v>
      </c>
      <c r="J102" s="149" t="s">
        <v>1061</v>
      </c>
      <c r="K102" s="151" t="s">
        <v>1062</v>
      </c>
      <c r="L102" s="146" t="s">
        <v>1063</v>
      </c>
      <c r="M102" s="142" t="s">
        <v>1064</v>
      </c>
      <c r="N102" s="147">
        <v>22589</v>
      </c>
      <c r="O102" s="138">
        <f>2023-1961</f>
        <v>62</v>
      </c>
      <c r="P102" s="143" t="s">
        <v>43</v>
      </c>
      <c r="Q102" s="142" t="s">
        <v>44</v>
      </c>
      <c r="R102" s="142" t="s">
        <v>1065</v>
      </c>
      <c r="S102" s="138" t="s">
        <v>1066</v>
      </c>
      <c r="T102" s="148" t="s">
        <v>536</v>
      </c>
      <c r="U102" s="148" t="s">
        <v>871</v>
      </c>
      <c r="V102" s="148" t="s">
        <v>1067</v>
      </c>
    </row>
    <row r="103" spans="1:22" ht="60.75">
      <c r="A103" s="138">
        <v>11</v>
      </c>
      <c r="B103" s="139">
        <v>45063</v>
      </c>
      <c r="C103" s="140">
        <v>45345</v>
      </c>
      <c r="D103" s="141" t="s">
        <v>1068</v>
      </c>
      <c r="E103" s="142"/>
      <c r="F103" s="142"/>
      <c r="G103" s="142"/>
      <c r="H103" s="143" t="s">
        <v>41</v>
      </c>
      <c r="I103" s="143" t="s">
        <v>1069</v>
      </c>
      <c r="J103" s="149" t="s">
        <v>114</v>
      </c>
      <c r="K103" s="151" t="s">
        <v>1070</v>
      </c>
      <c r="L103" s="152" t="s">
        <v>1071</v>
      </c>
      <c r="M103" s="148" t="s">
        <v>1072</v>
      </c>
      <c r="N103" s="147">
        <v>24162</v>
      </c>
      <c r="O103" s="138">
        <f>2024-1966</f>
        <v>58</v>
      </c>
      <c r="P103" s="143" t="s">
        <v>54</v>
      </c>
      <c r="Q103" s="142" t="s">
        <v>55</v>
      </c>
      <c r="R103" s="148" t="s">
        <v>1073</v>
      </c>
      <c r="S103" s="138" t="s">
        <v>841</v>
      </c>
      <c r="T103" s="148" t="s">
        <v>722</v>
      </c>
      <c r="U103" s="148" t="s">
        <v>536</v>
      </c>
      <c r="V103" s="148" t="s">
        <v>1074</v>
      </c>
    </row>
    <row r="104" spans="1:22" ht="15.75">
      <c r="A104" s="138">
        <v>12</v>
      </c>
      <c r="B104" s="139">
        <v>44673</v>
      </c>
      <c r="C104" s="140">
        <v>45345</v>
      </c>
      <c r="D104" s="141" t="s">
        <v>1075</v>
      </c>
      <c r="E104" s="142"/>
      <c r="F104" s="142"/>
      <c r="G104" s="142"/>
      <c r="H104" s="143" t="s">
        <v>41</v>
      </c>
      <c r="I104" s="143" t="s">
        <v>591</v>
      </c>
      <c r="J104" s="149" t="s">
        <v>704</v>
      </c>
      <c r="K104" s="151">
        <v>550064461</v>
      </c>
      <c r="L104" s="146" t="s">
        <v>1076</v>
      </c>
      <c r="M104" s="142" t="s">
        <v>1077</v>
      </c>
      <c r="N104" s="147">
        <v>25523</v>
      </c>
      <c r="O104" s="138">
        <f>2023-1969</f>
        <v>54</v>
      </c>
      <c r="P104" s="143" t="s">
        <v>43</v>
      </c>
      <c r="Q104" s="142" t="s">
        <v>44</v>
      </c>
      <c r="R104" s="142" t="s">
        <v>293</v>
      </c>
      <c r="S104" s="138" t="s">
        <v>1078</v>
      </c>
      <c r="T104" s="148" t="s">
        <v>536</v>
      </c>
      <c r="U104" s="148" t="s">
        <v>722</v>
      </c>
      <c r="V104" s="148" t="s">
        <v>89</v>
      </c>
    </row>
    <row r="105" spans="1:22" ht="15.75">
      <c r="A105" s="138">
        <v>13</v>
      </c>
      <c r="B105" s="139">
        <v>44853</v>
      </c>
      <c r="C105" s="140">
        <v>45345</v>
      </c>
      <c r="D105" s="141" t="s">
        <v>1079</v>
      </c>
      <c r="E105" s="142"/>
      <c r="F105" s="142"/>
      <c r="G105" s="142"/>
      <c r="H105" s="143" t="s">
        <v>41</v>
      </c>
      <c r="I105" s="143" t="s">
        <v>591</v>
      </c>
      <c r="J105" s="149" t="s">
        <v>704</v>
      </c>
      <c r="K105" s="151">
        <v>532525765</v>
      </c>
      <c r="L105" s="146" t="s">
        <v>1080</v>
      </c>
      <c r="M105" s="142" t="s">
        <v>1081</v>
      </c>
      <c r="N105" s="147">
        <v>25750</v>
      </c>
      <c r="O105" s="138"/>
      <c r="P105" s="143" t="s">
        <v>54</v>
      </c>
      <c r="Q105" s="142" t="s">
        <v>55</v>
      </c>
      <c r="R105" s="142" t="s">
        <v>451</v>
      </c>
      <c r="S105" s="138" t="s">
        <v>102</v>
      </c>
      <c r="T105" s="148" t="s">
        <v>1082</v>
      </c>
      <c r="U105" s="148" t="s">
        <v>1083</v>
      </c>
      <c r="V105" s="148" t="s">
        <v>1084</v>
      </c>
    </row>
    <row r="106" spans="1:22" ht="30.75">
      <c r="A106" s="138">
        <v>14</v>
      </c>
      <c r="B106" s="139">
        <v>45097</v>
      </c>
      <c r="C106" s="140">
        <v>45345</v>
      </c>
      <c r="D106" s="141" t="s">
        <v>1085</v>
      </c>
      <c r="E106" s="142"/>
      <c r="F106" s="142"/>
      <c r="G106" s="142"/>
      <c r="H106" s="143" t="s">
        <v>41</v>
      </c>
      <c r="I106" s="143" t="s">
        <v>432</v>
      </c>
      <c r="J106" s="149" t="s">
        <v>709</v>
      </c>
      <c r="K106" s="151" t="s">
        <v>1086</v>
      </c>
      <c r="L106" s="146" t="s">
        <v>1087</v>
      </c>
      <c r="M106" s="142" t="s">
        <v>1088</v>
      </c>
      <c r="N106" s="147">
        <v>32447</v>
      </c>
      <c r="O106" s="138">
        <f>2023-1988</f>
        <v>35</v>
      </c>
      <c r="P106" s="143" t="s">
        <v>54</v>
      </c>
      <c r="Q106" s="142" t="s">
        <v>55</v>
      </c>
      <c r="R106" s="148" t="s">
        <v>1089</v>
      </c>
      <c r="S106" s="138" t="s">
        <v>102</v>
      </c>
      <c r="T106" s="148" t="s">
        <v>536</v>
      </c>
      <c r="U106" s="148" t="s">
        <v>748</v>
      </c>
      <c r="V106" s="148" t="s">
        <v>1090</v>
      </c>
    </row>
    <row r="107" spans="1:22" ht="30.75">
      <c r="A107" s="138">
        <v>15</v>
      </c>
      <c r="B107" s="139">
        <v>45020</v>
      </c>
      <c r="C107" s="140">
        <v>45345</v>
      </c>
      <c r="D107" s="141" t="s">
        <v>1091</v>
      </c>
      <c r="E107" s="142"/>
      <c r="F107" s="142"/>
      <c r="G107" s="142"/>
      <c r="H107" s="143" t="s">
        <v>41</v>
      </c>
      <c r="I107" s="143" t="s">
        <v>252</v>
      </c>
      <c r="J107" s="149" t="s">
        <v>415</v>
      </c>
      <c r="K107" s="151" t="s">
        <v>1092</v>
      </c>
      <c r="L107" s="146" t="s">
        <v>1093</v>
      </c>
      <c r="M107" s="142" t="s">
        <v>1094</v>
      </c>
      <c r="N107" s="147">
        <v>23533</v>
      </c>
      <c r="O107" s="138">
        <f>2023-1964</f>
        <v>59</v>
      </c>
      <c r="P107" s="143" t="s">
        <v>54</v>
      </c>
      <c r="Q107" s="142" t="s">
        <v>55</v>
      </c>
      <c r="R107" s="142" t="s">
        <v>1036</v>
      </c>
      <c r="S107" s="138" t="s">
        <v>102</v>
      </c>
      <c r="T107" s="148" t="s">
        <v>722</v>
      </c>
      <c r="U107" s="148" t="s">
        <v>536</v>
      </c>
      <c r="V107" s="148" t="s">
        <v>956</v>
      </c>
    </row>
    <row r="108" spans="1:22" ht="30.75">
      <c r="A108" s="138">
        <v>16</v>
      </c>
      <c r="B108" s="139">
        <v>45093</v>
      </c>
      <c r="C108" s="140">
        <v>45345</v>
      </c>
      <c r="D108" s="141" t="s">
        <v>1095</v>
      </c>
      <c r="E108" s="142"/>
      <c r="F108" s="142"/>
      <c r="G108" s="142"/>
      <c r="H108" s="143" t="s">
        <v>41</v>
      </c>
      <c r="I108" s="143" t="s">
        <v>432</v>
      </c>
      <c r="J108" s="149" t="s">
        <v>709</v>
      </c>
      <c r="K108" s="151" t="s">
        <v>1096</v>
      </c>
      <c r="L108" s="146" t="s">
        <v>1097</v>
      </c>
      <c r="M108" s="142" t="s">
        <v>1098</v>
      </c>
      <c r="N108" s="147">
        <v>31938</v>
      </c>
      <c r="O108" s="138">
        <f>2023-1987</f>
        <v>36</v>
      </c>
      <c r="P108" s="143" t="s">
        <v>43</v>
      </c>
      <c r="Q108" s="142" t="s">
        <v>44</v>
      </c>
      <c r="R108" s="142" t="s">
        <v>312</v>
      </c>
      <c r="S108" s="138" t="s">
        <v>826</v>
      </c>
      <c r="T108" s="148" t="s">
        <v>536</v>
      </c>
      <c r="U108" s="148" t="s">
        <v>743</v>
      </c>
      <c r="V108" s="148" t="s">
        <v>1099</v>
      </c>
    </row>
    <row r="109" spans="1:22" ht="30.75">
      <c r="A109" s="138">
        <v>17</v>
      </c>
      <c r="B109" s="139">
        <v>44959</v>
      </c>
      <c r="C109" s="140">
        <v>45345</v>
      </c>
      <c r="D109" s="141" t="s">
        <v>1100</v>
      </c>
      <c r="E109" s="142"/>
      <c r="F109" s="142"/>
      <c r="G109" s="142"/>
      <c r="H109" s="143" t="s">
        <v>41</v>
      </c>
      <c r="I109" s="143" t="s">
        <v>1101</v>
      </c>
      <c r="J109" s="149"/>
      <c r="K109" s="151">
        <v>548749949</v>
      </c>
      <c r="L109" s="146" t="s">
        <v>1102</v>
      </c>
      <c r="M109" s="142" t="s">
        <v>1103</v>
      </c>
      <c r="N109" s="147">
        <v>33285</v>
      </c>
      <c r="O109" s="138">
        <f>2023-1991</f>
        <v>32</v>
      </c>
      <c r="P109" s="143" t="s">
        <v>43</v>
      </c>
      <c r="Q109" s="142" t="s">
        <v>44</v>
      </c>
      <c r="R109" s="142" t="s">
        <v>293</v>
      </c>
      <c r="S109" s="138" t="s">
        <v>102</v>
      </c>
      <c r="T109" s="148" t="s">
        <v>722</v>
      </c>
      <c r="U109" s="148" t="s">
        <v>536</v>
      </c>
      <c r="V109" s="148" t="s">
        <v>1104</v>
      </c>
    </row>
    <row r="110" spans="1:22" ht="30.75">
      <c r="A110" s="138">
        <v>18</v>
      </c>
      <c r="B110" s="139">
        <v>45096</v>
      </c>
      <c r="C110" s="140">
        <v>45345</v>
      </c>
      <c r="D110" s="141" t="s">
        <v>1105</v>
      </c>
      <c r="E110" s="142"/>
      <c r="F110" s="142"/>
      <c r="G110" s="142"/>
      <c r="H110" s="143" t="s">
        <v>41</v>
      </c>
      <c r="I110" s="143" t="s">
        <v>316</v>
      </c>
      <c r="J110" s="149" t="s">
        <v>317</v>
      </c>
      <c r="K110" s="151" t="s">
        <v>1106</v>
      </c>
      <c r="L110" s="146" t="s">
        <v>1107</v>
      </c>
      <c r="M110" s="142" t="s">
        <v>1108</v>
      </c>
      <c r="N110" s="147">
        <v>19745</v>
      </c>
      <c r="O110" s="138">
        <f>2024-1954</f>
        <v>70</v>
      </c>
      <c r="P110" s="143" t="s">
        <v>54</v>
      </c>
      <c r="Q110" s="142" t="s">
        <v>55</v>
      </c>
      <c r="R110" s="148" t="s">
        <v>451</v>
      </c>
      <c r="S110" s="138" t="s">
        <v>102</v>
      </c>
      <c r="T110" s="148" t="s">
        <v>1109</v>
      </c>
      <c r="U110" s="148" t="s">
        <v>1110</v>
      </c>
      <c r="V110" s="148" t="s">
        <v>1111</v>
      </c>
    </row>
    <row r="111" spans="1:22" ht="30.75">
      <c r="A111" s="138">
        <v>19</v>
      </c>
      <c r="B111" s="139">
        <v>45121</v>
      </c>
      <c r="C111" s="140">
        <v>45345</v>
      </c>
      <c r="D111" s="141" t="s">
        <v>1112</v>
      </c>
      <c r="E111" s="142"/>
      <c r="F111" s="142"/>
      <c r="G111" s="142"/>
      <c r="H111" s="143" t="s">
        <v>41</v>
      </c>
      <c r="I111" s="143" t="s">
        <v>432</v>
      </c>
      <c r="J111" s="149" t="s">
        <v>709</v>
      </c>
      <c r="K111" s="151" t="s">
        <v>1113</v>
      </c>
      <c r="L111" s="146" t="s">
        <v>1114</v>
      </c>
      <c r="M111" s="142" t="s">
        <v>1115</v>
      </c>
      <c r="N111" s="147">
        <v>28107</v>
      </c>
      <c r="O111" s="138">
        <f>2023-1976</f>
        <v>47</v>
      </c>
      <c r="P111" s="143" t="s">
        <v>54</v>
      </c>
      <c r="Q111" s="142" t="s">
        <v>55</v>
      </c>
      <c r="R111" s="142" t="s">
        <v>1116</v>
      </c>
      <c r="S111" s="138" t="s">
        <v>784</v>
      </c>
      <c r="T111" s="148" t="s">
        <v>536</v>
      </c>
      <c r="U111" s="148" t="s">
        <v>871</v>
      </c>
      <c r="V111" s="148" t="s">
        <v>1117</v>
      </c>
    </row>
    <row r="112" spans="1:22" ht="30.75">
      <c r="A112" s="138">
        <v>20</v>
      </c>
      <c r="B112" s="139">
        <v>45096</v>
      </c>
      <c r="C112" s="140">
        <v>45345</v>
      </c>
      <c r="D112" s="141" t="s">
        <v>1118</v>
      </c>
      <c r="E112" s="142"/>
      <c r="F112" s="142"/>
      <c r="G112" s="142"/>
      <c r="H112" s="143" t="s">
        <v>41</v>
      </c>
      <c r="I112" s="143" t="s">
        <v>316</v>
      </c>
      <c r="J112" s="149" t="s">
        <v>317</v>
      </c>
      <c r="K112" s="151" t="s">
        <v>1119</v>
      </c>
      <c r="L112" s="146" t="s">
        <v>1120</v>
      </c>
      <c r="M112" s="142" t="s">
        <v>1121</v>
      </c>
      <c r="N112" s="147">
        <v>29024</v>
      </c>
      <c r="O112" s="138">
        <f>2023-1979</f>
        <v>44</v>
      </c>
      <c r="P112" s="143" t="s">
        <v>54</v>
      </c>
      <c r="Q112" s="142" t="s">
        <v>55</v>
      </c>
      <c r="R112" s="142" t="s">
        <v>896</v>
      </c>
      <c r="S112" s="138" t="s">
        <v>178</v>
      </c>
      <c r="T112" s="148" t="s">
        <v>329</v>
      </c>
      <c r="U112" s="148" t="s">
        <v>329</v>
      </c>
      <c r="V112" s="148" t="s">
        <v>956</v>
      </c>
    </row>
    <row r="113" spans="1:22" ht="15.75">
      <c r="A113" s="138">
        <v>21</v>
      </c>
      <c r="B113" s="139">
        <v>44391</v>
      </c>
      <c r="C113" s="140">
        <v>45345</v>
      </c>
      <c r="D113" s="141" t="s">
        <v>1122</v>
      </c>
      <c r="E113" s="142"/>
      <c r="F113" s="142"/>
      <c r="G113" s="142"/>
      <c r="H113" s="143" t="s">
        <v>41</v>
      </c>
      <c r="I113" s="143" t="s">
        <v>643</v>
      </c>
      <c r="J113" s="149" t="s">
        <v>643</v>
      </c>
      <c r="K113" s="151" t="s">
        <v>1123</v>
      </c>
      <c r="L113" s="146"/>
      <c r="M113" s="142" t="s">
        <v>1124</v>
      </c>
      <c r="N113" s="147">
        <v>16266</v>
      </c>
      <c r="O113" s="138">
        <f>2023-1944</f>
        <v>79</v>
      </c>
      <c r="P113" s="143" t="s">
        <v>43</v>
      </c>
      <c r="Q113" s="142" t="s">
        <v>44</v>
      </c>
      <c r="R113" s="142" t="s">
        <v>1125</v>
      </c>
      <c r="S113" s="138" t="s">
        <v>889</v>
      </c>
      <c r="T113" s="148" t="s">
        <v>884</v>
      </c>
      <c r="U113" s="148" t="s">
        <v>258</v>
      </c>
      <c r="V113" s="148" t="s">
        <v>419</v>
      </c>
    </row>
    <row r="114" spans="1:22" ht="30.75">
      <c r="A114" s="138">
        <v>22</v>
      </c>
      <c r="B114" s="139">
        <v>45089</v>
      </c>
      <c r="C114" s="140">
        <v>45345</v>
      </c>
      <c r="D114" s="141" t="s">
        <v>1126</v>
      </c>
      <c r="E114" s="142"/>
      <c r="F114" s="142"/>
      <c r="G114" s="142"/>
      <c r="H114" s="143" t="s">
        <v>41</v>
      </c>
      <c r="I114" s="143" t="s">
        <v>623</v>
      </c>
      <c r="J114" s="149" t="s">
        <v>703</v>
      </c>
      <c r="K114" s="151">
        <v>163957799</v>
      </c>
      <c r="L114" s="146" t="s">
        <v>1127</v>
      </c>
      <c r="M114" s="142" t="s">
        <v>1128</v>
      </c>
      <c r="N114" s="147">
        <v>29063</v>
      </c>
      <c r="O114" s="138">
        <f>2023-1979</f>
        <v>44</v>
      </c>
      <c r="P114" s="143" t="s">
        <v>43</v>
      </c>
      <c r="Q114" s="142" t="s">
        <v>44</v>
      </c>
      <c r="R114" s="142" t="s">
        <v>1129</v>
      </c>
      <c r="S114" s="138" t="s">
        <v>784</v>
      </c>
      <c r="T114" s="148" t="s">
        <v>536</v>
      </c>
      <c r="U114" s="148" t="s">
        <v>722</v>
      </c>
      <c r="V114" s="148" t="s">
        <v>1104</v>
      </c>
    </row>
    <row r="115" spans="1:22" ht="15.75">
      <c r="A115" s="138">
        <v>23</v>
      </c>
      <c r="B115" s="139">
        <v>45049</v>
      </c>
      <c r="C115" s="140">
        <v>45345</v>
      </c>
      <c r="D115" s="153" t="s">
        <v>1130</v>
      </c>
      <c r="E115" s="142"/>
      <c r="F115" s="142"/>
      <c r="G115" s="142"/>
      <c r="H115" s="154" t="s">
        <v>41</v>
      </c>
      <c r="I115" s="154" t="s">
        <v>623</v>
      </c>
      <c r="J115" s="149" t="s">
        <v>703</v>
      </c>
      <c r="K115" s="151">
        <v>172959120</v>
      </c>
      <c r="L115" s="146" t="s">
        <v>1131</v>
      </c>
      <c r="M115" s="142" t="s">
        <v>1132</v>
      </c>
      <c r="N115" s="147">
        <v>32960</v>
      </c>
      <c r="O115" s="138">
        <f>2023-1990</f>
        <v>33</v>
      </c>
      <c r="P115" s="154" t="s">
        <v>43</v>
      </c>
      <c r="Q115" s="142" t="s">
        <v>44</v>
      </c>
      <c r="R115" s="142" t="s">
        <v>1133</v>
      </c>
      <c r="S115" s="138" t="s">
        <v>881</v>
      </c>
      <c r="T115" s="148" t="s">
        <v>536</v>
      </c>
      <c r="U115" s="148" t="s">
        <v>722</v>
      </c>
      <c r="V115" s="148" t="s">
        <v>1134</v>
      </c>
    </row>
    <row r="116" spans="1:22" ht="15.75">
      <c r="A116" s="138">
        <v>24</v>
      </c>
      <c r="B116" s="139">
        <v>45343</v>
      </c>
      <c r="C116" s="140"/>
      <c r="D116" s="155" t="s">
        <v>1135</v>
      </c>
      <c r="E116" s="142"/>
      <c r="F116" s="142"/>
      <c r="G116" s="142"/>
      <c r="H116" s="154" t="s">
        <v>691</v>
      </c>
      <c r="I116" s="154" t="s">
        <v>697</v>
      </c>
      <c r="J116" s="156" t="s">
        <v>358</v>
      </c>
      <c r="K116" s="145" t="s">
        <v>1136</v>
      </c>
      <c r="L116" s="157" t="s">
        <v>1137</v>
      </c>
      <c r="M116" s="142" t="s">
        <v>1138</v>
      </c>
      <c r="N116" s="147">
        <v>43534</v>
      </c>
      <c r="O116" s="138">
        <f>2023-2019</f>
        <v>4</v>
      </c>
      <c r="P116" s="138" t="s">
        <v>43</v>
      </c>
      <c r="Q116" s="142" t="s">
        <v>720</v>
      </c>
      <c r="R116" s="142" t="s">
        <v>186</v>
      </c>
      <c r="S116" s="138" t="s">
        <v>178</v>
      </c>
      <c r="T116" s="148" t="s">
        <v>536</v>
      </c>
      <c r="U116" s="148" t="s">
        <v>722</v>
      </c>
      <c r="V116" s="148" t="s">
        <v>367</v>
      </c>
    </row>
    <row r="117" spans="1:22" ht="15.75">
      <c r="A117" s="138">
        <v>25</v>
      </c>
      <c r="B117" s="139">
        <v>45343</v>
      </c>
      <c r="C117" s="140"/>
      <c r="D117" s="155" t="s">
        <v>1139</v>
      </c>
      <c r="E117" s="142"/>
      <c r="F117" s="142"/>
      <c r="G117" s="142"/>
      <c r="H117" s="154" t="s">
        <v>691</v>
      </c>
      <c r="I117" s="154" t="s">
        <v>697</v>
      </c>
      <c r="J117" s="156" t="s">
        <v>358</v>
      </c>
      <c r="K117" s="145" t="s">
        <v>1140</v>
      </c>
      <c r="L117" s="157" t="s">
        <v>1137</v>
      </c>
      <c r="M117" s="142" t="s">
        <v>1138</v>
      </c>
      <c r="N117" s="147">
        <v>44394</v>
      </c>
      <c r="O117" s="138">
        <f>2023-2021</f>
        <v>2</v>
      </c>
      <c r="P117" s="138" t="s">
        <v>43</v>
      </c>
      <c r="Q117" s="142" t="s">
        <v>720</v>
      </c>
      <c r="R117" s="142" t="s">
        <v>186</v>
      </c>
      <c r="S117" s="138" t="s">
        <v>178</v>
      </c>
      <c r="T117" s="148" t="s">
        <v>536</v>
      </c>
      <c r="U117" s="148" t="s">
        <v>722</v>
      </c>
      <c r="V117" s="148" t="s">
        <v>367</v>
      </c>
    </row>
    <row r="118" spans="1:22" ht="15.75">
      <c r="A118" s="138">
        <v>26</v>
      </c>
      <c r="B118" s="139"/>
      <c r="C118" s="140">
        <v>45335</v>
      </c>
      <c r="D118" s="141" t="s">
        <v>1141</v>
      </c>
      <c r="E118" s="142"/>
      <c r="F118" s="142"/>
      <c r="G118" s="142"/>
      <c r="H118" s="143" t="s">
        <v>41</v>
      </c>
      <c r="I118" s="143" t="s">
        <v>237</v>
      </c>
      <c r="J118" s="156" t="s">
        <v>276</v>
      </c>
      <c r="K118" s="145" t="s">
        <v>1142</v>
      </c>
      <c r="L118" s="157"/>
      <c r="M118" s="142"/>
      <c r="N118" s="147">
        <v>27615</v>
      </c>
      <c r="O118" s="138">
        <f>2023-1975</f>
        <v>48</v>
      </c>
      <c r="P118" s="143" t="s">
        <v>43</v>
      </c>
      <c r="Q118" s="142" t="s">
        <v>44</v>
      </c>
      <c r="R118" s="142"/>
      <c r="S118" s="138"/>
      <c r="T118" s="148"/>
      <c r="U118" s="148"/>
      <c r="V118" s="148"/>
    </row>
    <row r="119" spans="1:22" ht="15.75">
      <c r="A119" s="138">
        <v>27</v>
      </c>
      <c r="B119" s="139"/>
      <c r="C119" s="140">
        <v>45335</v>
      </c>
      <c r="D119" s="141" t="s">
        <v>1143</v>
      </c>
      <c r="E119" s="142"/>
      <c r="F119" s="142"/>
      <c r="G119" s="142"/>
      <c r="H119" s="143" t="s">
        <v>715</v>
      </c>
      <c r="I119" s="143" t="s">
        <v>1144</v>
      </c>
      <c r="J119" s="156" t="s">
        <v>1145</v>
      </c>
      <c r="K119" s="145" t="s">
        <v>1146</v>
      </c>
      <c r="L119" s="157"/>
      <c r="M119" s="142"/>
      <c r="N119" s="147">
        <v>15793</v>
      </c>
      <c r="O119" s="138">
        <f>2023-1943</f>
        <v>80</v>
      </c>
      <c r="P119" s="143" t="s">
        <v>54</v>
      </c>
      <c r="Q119" s="142" t="s">
        <v>1147</v>
      </c>
      <c r="R119" s="142"/>
      <c r="S119" s="138"/>
      <c r="T119" s="148"/>
      <c r="U119" s="148"/>
      <c r="V119" s="148"/>
    </row>
    <row r="120" spans="1:22" ht="15.75">
      <c r="A120" s="138">
        <v>28</v>
      </c>
      <c r="B120" s="139">
        <v>45152</v>
      </c>
      <c r="C120" s="140">
        <v>45335</v>
      </c>
      <c r="D120" s="153" t="s">
        <v>1148</v>
      </c>
      <c r="E120" s="142"/>
      <c r="F120" s="142"/>
      <c r="G120" s="142"/>
      <c r="H120" s="154" t="s">
        <v>41</v>
      </c>
      <c r="I120" s="154" t="s">
        <v>42</v>
      </c>
      <c r="J120" s="156" t="s">
        <v>703</v>
      </c>
      <c r="K120" s="145">
        <v>3135832458</v>
      </c>
      <c r="L120" s="157" t="s">
        <v>1149</v>
      </c>
      <c r="M120" s="142" t="s">
        <v>1150</v>
      </c>
      <c r="N120" s="147">
        <v>34103</v>
      </c>
      <c r="O120" s="138">
        <f>2023-1993</f>
        <v>30</v>
      </c>
      <c r="P120" s="154" t="s">
        <v>43</v>
      </c>
      <c r="Q120" s="142" t="s">
        <v>44</v>
      </c>
      <c r="R120" s="142" t="s">
        <v>312</v>
      </c>
      <c r="S120" s="138" t="s">
        <v>784</v>
      </c>
      <c r="T120" s="148" t="s">
        <v>67</v>
      </c>
      <c r="U120" s="148" t="s">
        <v>722</v>
      </c>
      <c r="V120" s="148" t="s">
        <v>321</v>
      </c>
    </row>
    <row r="121" spans="1:22" ht="15.75">
      <c r="A121" s="138">
        <v>29</v>
      </c>
      <c r="B121" s="139"/>
      <c r="C121" s="140">
        <v>45335</v>
      </c>
      <c r="D121" s="141" t="s">
        <v>1151</v>
      </c>
      <c r="E121" s="142"/>
      <c r="F121" s="142"/>
      <c r="G121" s="142"/>
      <c r="H121" s="143" t="s">
        <v>715</v>
      </c>
      <c r="I121" s="143" t="s">
        <v>237</v>
      </c>
      <c r="J121" s="156" t="s">
        <v>276</v>
      </c>
      <c r="K121" s="145" t="s">
        <v>1152</v>
      </c>
      <c r="L121" s="157"/>
      <c r="M121" s="142"/>
      <c r="N121" s="147">
        <v>27519</v>
      </c>
      <c r="O121" s="138">
        <f>2023-1975</f>
        <v>48</v>
      </c>
      <c r="P121" s="143" t="s">
        <v>54</v>
      </c>
      <c r="Q121" s="142" t="s">
        <v>55</v>
      </c>
      <c r="R121" s="142"/>
      <c r="S121" s="138"/>
      <c r="T121" s="148"/>
      <c r="U121" s="148"/>
      <c r="V121" s="148"/>
    </row>
    <row r="122" spans="1:22" ht="15.75">
      <c r="A122" s="138">
        <v>30</v>
      </c>
      <c r="B122" s="139"/>
      <c r="C122" s="140">
        <v>45335</v>
      </c>
      <c r="D122" s="153" t="s">
        <v>1153</v>
      </c>
      <c r="E122" s="142"/>
      <c r="F122" s="142"/>
      <c r="G122" s="142"/>
      <c r="H122" s="154" t="s">
        <v>715</v>
      </c>
      <c r="I122" s="154" t="s">
        <v>71</v>
      </c>
      <c r="J122" s="156" t="s">
        <v>72</v>
      </c>
      <c r="K122" s="145"/>
      <c r="L122" s="157"/>
      <c r="M122" s="142"/>
      <c r="N122" s="147">
        <v>29516</v>
      </c>
      <c r="O122" s="138">
        <f>2023-1980</f>
        <v>43</v>
      </c>
      <c r="P122" s="154" t="s">
        <v>54</v>
      </c>
      <c r="Q122" s="142" t="s">
        <v>55</v>
      </c>
      <c r="R122" s="142"/>
      <c r="S122" s="138"/>
      <c r="T122" s="148"/>
      <c r="U122" s="148"/>
      <c r="V122" s="148"/>
    </row>
    <row r="123" spans="1:22" ht="15.75">
      <c r="A123" s="138">
        <v>31</v>
      </c>
      <c r="B123" s="139">
        <v>45348</v>
      </c>
      <c r="C123" s="140"/>
      <c r="D123" s="153" t="s">
        <v>1154</v>
      </c>
      <c r="E123" s="142"/>
      <c r="F123" s="142"/>
      <c r="G123" s="142"/>
      <c r="H123" s="154" t="s">
        <v>715</v>
      </c>
      <c r="I123" s="154" t="s">
        <v>316</v>
      </c>
      <c r="J123" s="156" t="s">
        <v>317</v>
      </c>
      <c r="K123" s="145"/>
      <c r="L123" s="157" t="s">
        <v>1155</v>
      </c>
      <c r="M123" s="142" t="s">
        <v>1156</v>
      </c>
      <c r="N123" s="147">
        <v>15033</v>
      </c>
      <c r="O123" s="138">
        <f>2023-1941</f>
        <v>82</v>
      </c>
      <c r="P123" s="138" t="s">
        <v>54</v>
      </c>
      <c r="Q123" s="142" t="s">
        <v>55</v>
      </c>
      <c r="R123" s="142" t="s">
        <v>366</v>
      </c>
      <c r="S123" s="138"/>
      <c r="T123" s="148" t="s">
        <v>536</v>
      </c>
      <c r="U123" s="148" t="s">
        <v>536</v>
      </c>
      <c r="V123" s="148" t="s">
        <v>1157</v>
      </c>
    </row>
  </sheetData>
  <autoFilter ref="H6:J123"/>
  <mergeCells count="22">
    <mergeCell ref="T6:V6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A2:H2"/>
    <mergeCell ref="A4:H4"/>
    <mergeCell ref="A6:A7"/>
    <mergeCell ref="B6:B7"/>
    <mergeCell ref="C6:C7"/>
    <mergeCell ref="D6:D7"/>
    <mergeCell ref="E6:E7"/>
    <mergeCell ref="F6:F7"/>
    <mergeCell ref="G6:G7"/>
    <mergeCell ref="H6:H7"/>
  </mergeCells>
  <hyperlinks>
    <hyperlink ref="L37" r:id="rId1"/>
    <hyperlink ref="L60" r:id="rId2"/>
    <hyperlink ref="L83" r:id="rId3"/>
    <hyperlink ref="L85" r:id="rId4"/>
    <hyperlink ref="L40" r:id="rId5"/>
    <hyperlink ref="L52" r:id="rId6"/>
    <hyperlink ref="L81" r:id="rId7"/>
    <hyperlink ref="L32" r:id="rId8"/>
    <hyperlink ref="L84" r:id="rId9"/>
    <hyperlink ref="L75" r:id="rId10"/>
    <hyperlink ref="L67" r:id="rId11"/>
    <hyperlink ref="L78" r:id="rId12"/>
    <hyperlink ref="L42" r:id="rId13"/>
    <hyperlink ref="L55" r:id="rId14"/>
    <hyperlink ref="L71" r:id="rId15"/>
    <hyperlink ref="L57" r:id="rId16"/>
    <hyperlink ref="L69" r:id="rId17"/>
    <hyperlink ref="L90" r:id="rId18"/>
    <hyperlink ref="L63" r:id="rId19"/>
    <hyperlink ref="L16" r:id="rId20"/>
    <hyperlink ref="L86" r:id="rId21"/>
    <hyperlink ref="L88" r:id="rId22"/>
    <hyperlink ref="L74" r:id="rId23"/>
    <hyperlink ref="L92" r:id="rId24"/>
    <hyperlink ref="L8" r:id="rId25"/>
    <hyperlink ref="L12" r:id="rId26"/>
    <hyperlink ref="L79" r:id="rId27"/>
    <hyperlink ref="L46" r:id="rId28"/>
    <hyperlink ref="L49" r:id="rId29"/>
    <hyperlink ref="L62" r:id="rId30"/>
    <hyperlink ref="L80" r:id="rId31"/>
    <hyperlink ref="L61" r:id="rId32"/>
    <hyperlink ref="L45" r:id="rId33"/>
    <hyperlink ref="L29" r:id="rId34"/>
    <hyperlink ref="L33" r:id="rId35"/>
    <hyperlink ref="L51" r:id="rId36"/>
    <hyperlink ref="L23" r:id="rId37"/>
    <hyperlink ref="L58" r:id="rId38"/>
    <hyperlink ref="L59" r:id="rId39"/>
    <hyperlink ref="L53" r:id="rId40"/>
    <hyperlink ref="L50" r:id="rId41"/>
    <hyperlink ref="L34" r:id="rId42"/>
    <hyperlink ref="L39" r:id="rId43"/>
    <hyperlink ref="L73" r:id="rId44"/>
    <hyperlink ref="L35" r:id="rId45"/>
    <hyperlink ref="L43" r:id="rId46"/>
    <hyperlink ref="L38" r:id="rId47"/>
    <hyperlink ref="L64" r:id="rId48"/>
    <hyperlink ref="L68" r:id="rId49"/>
    <hyperlink ref="L25" r:id="rId50"/>
    <hyperlink ref="L31" r:id="rId51"/>
    <hyperlink ref="L56" r:id="rId52"/>
    <hyperlink ref="L20" r:id="rId53"/>
    <hyperlink ref="L65" r:id="rId54"/>
    <hyperlink ref="L14" r:id="rId55"/>
    <hyperlink ref="L47" r:id="rId56"/>
    <hyperlink ref="L48" r:id="rId57"/>
    <hyperlink ref="L41" r:id="rId58"/>
    <hyperlink ref="L24" r:id="rId59"/>
    <hyperlink ref="L18" r:id="rId60"/>
    <hyperlink ref="L66" r:id="rId61"/>
    <hyperlink ref="L28" r:id="rId62"/>
    <hyperlink ref="L11" r:id="rId63"/>
    <hyperlink ref="L9" r:id="rId64"/>
    <hyperlink ref="L17" r:id="rId65"/>
    <hyperlink ref="L27" r:id="rId66"/>
    <hyperlink ref="L21" r:id="rId67"/>
    <hyperlink ref="L19" r:id="rId68"/>
    <hyperlink ref="L22" r:id="rId69"/>
    <hyperlink ref="L76" r:id="rId70"/>
    <hyperlink ref="L70" r:id="rId71"/>
    <hyperlink ref="L13" r:id="rId72"/>
    <hyperlink ref="L82" r:id="rId73"/>
    <hyperlink ref="L44" r:id="rId74"/>
    <hyperlink ref="L87" r:id="rId75"/>
    <hyperlink ref="L30" r:id="rId76"/>
    <hyperlink ref="L98" r:id="rId77"/>
    <hyperlink ref="L93" r:id="rId78"/>
    <hyperlink ref="L103" r:id="rId79"/>
    <hyperlink ref="L112" r:id="rId80"/>
    <hyperlink ref="L105" r:id="rId81"/>
    <hyperlink ref="L110" r:id="rId82"/>
    <hyperlink ref="L107" r:id="rId83"/>
    <hyperlink ref="L109" r:id="rId84"/>
    <hyperlink ref="L115" r:id="rId85"/>
    <hyperlink ref="L100" r:id="rId86"/>
    <hyperlink ref="L102" r:id="rId87"/>
    <hyperlink ref="L96" r:id="rId88"/>
    <hyperlink ref="L97" r:id="rId89"/>
    <hyperlink ref="L104" r:id="rId90"/>
    <hyperlink ref="L114" r:id="rId91"/>
    <hyperlink ref="L95" r:id="rId92"/>
    <hyperlink ref="L106" r:id="rId93"/>
    <hyperlink ref="L108" r:id="rId94"/>
    <hyperlink ref="L111" r:id="rId95"/>
    <hyperlink ref="L101" r:id="rId96"/>
    <hyperlink ref="L99" r:id="rId97"/>
    <hyperlink ref="L94" r:id="rId98"/>
    <hyperlink ref="L120" r:id="rId99"/>
    <hyperlink ref="L123" r:id="rId100"/>
    <hyperlink ref="L116" r:id="rId101"/>
    <hyperlink ref="L117" r:id="rId102"/>
  </hyperlinks>
  <printOptions horizontalCentered="1"/>
  <pageMargins left="0.25" right="0.25" top="0.75" bottom="0.75" header="0.3" footer="0.3"/>
  <pageSetup paperSize="5" scale="41" orientation="landscape" r:id="rId103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T40"/>
  <sheetViews>
    <sheetView tabSelected="1" topLeftCell="A4" zoomScale="90" zoomScaleNormal="90" zoomScalePageLayoutView="55" workbookViewId="0">
      <pane xSplit="1" ySplit="4" topLeftCell="B16" activePane="bottomRight" state="frozen"/>
      <selection pane="topRight" activeCell="B4" sqref="B4"/>
      <selection pane="bottomLeft" activeCell="A8" sqref="A8"/>
      <selection pane="bottomRight" activeCell="C5" sqref="C5"/>
    </sheetView>
  </sheetViews>
  <sheetFormatPr baseColWidth="10" defaultColWidth="11.42578125" defaultRowHeight="18.75"/>
  <cols>
    <col min="1" max="1" width="7.140625" style="32" customWidth="1"/>
    <col min="2" max="2" width="21.5703125" style="33" customWidth="1"/>
    <col min="3" max="3" width="56.5703125" style="32" customWidth="1"/>
    <col min="4" max="4" width="40.28515625" style="32" customWidth="1"/>
    <col min="5" max="5" width="26.85546875" style="32" customWidth="1"/>
    <col min="6" max="6" width="28.5703125" style="32" customWidth="1"/>
    <col min="7" max="7" width="20.7109375" style="34" customWidth="1"/>
    <col min="8" max="8" width="20.7109375" style="32" customWidth="1"/>
    <col min="9" max="9" width="37.140625" style="32" customWidth="1"/>
    <col min="10" max="10" width="23.85546875" style="32" customWidth="1"/>
    <col min="11" max="11" width="13.140625" style="32" customWidth="1"/>
    <col min="12" max="12" width="24.5703125" style="32" customWidth="1"/>
    <col min="13" max="13" width="14.7109375" style="32" customWidth="1"/>
    <col min="14" max="14" width="17.28515625" style="32" customWidth="1"/>
    <col min="15" max="15" width="44.42578125" style="32" customWidth="1"/>
    <col min="16" max="16" width="17.7109375" style="32" customWidth="1"/>
    <col min="17" max="17" width="35.5703125" style="32" customWidth="1"/>
    <col min="18" max="19" width="43.42578125" style="32" customWidth="1"/>
  </cols>
  <sheetData>
    <row r="1" spans="1:20" ht="14.25" customHeight="1">
      <c r="A1" s="27"/>
      <c r="B1" s="27"/>
      <c r="C1" s="27"/>
      <c r="D1" s="27"/>
      <c r="E1" s="27"/>
      <c r="F1" s="27"/>
      <c r="G1" s="28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20">
      <c r="A2" s="181" t="s">
        <v>13</v>
      </c>
      <c r="B2" s="181"/>
      <c r="C2" s="181"/>
      <c r="D2" s="181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31"/>
      <c r="R2" s="31"/>
      <c r="S2" s="31"/>
    </row>
    <row r="3" spans="1:20" ht="6" customHeight="1"/>
    <row r="4" spans="1:20" ht="19.5" customHeight="1">
      <c r="A4" s="182" t="s">
        <v>45</v>
      </c>
      <c r="B4" s="182"/>
      <c r="C4" s="182"/>
      <c r="D4" s="182"/>
      <c r="E4" s="35"/>
      <c r="F4" s="36"/>
      <c r="G4" s="35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20">
      <c r="A5" s="37"/>
      <c r="B5" s="38"/>
    </row>
    <row r="6" spans="1:20" ht="33" customHeight="1">
      <c r="A6" s="183" t="s">
        <v>15</v>
      </c>
      <c r="B6" s="174" t="s">
        <v>16</v>
      </c>
      <c r="C6" s="174" t="s">
        <v>18</v>
      </c>
      <c r="D6" s="174" t="s">
        <v>22</v>
      </c>
      <c r="E6" s="174" t="s">
        <v>23</v>
      </c>
      <c r="F6" s="174" t="s">
        <v>24</v>
      </c>
      <c r="G6" s="185" t="s">
        <v>25</v>
      </c>
      <c r="H6" s="174" t="s">
        <v>26</v>
      </c>
      <c r="I6" s="174" t="s">
        <v>27</v>
      </c>
      <c r="J6" s="174" t="s">
        <v>28</v>
      </c>
      <c r="K6" s="179" t="s">
        <v>29</v>
      </c>
      <c r="L6" s="174" t="s">
        <v>46</v>
      </c>
      <c r="M6" s="174" t="s">
        <v>30</v>
      </c>
      <c r="N6" s="174" t="s">
        <v>31</v>
      </c>
      <c r="O6" s="174" t="s">
        <v>32</v>
      </c>
      <c r="P6" s="174" t="s">
        <v>33</v>
      </c>
      <c r="Q6" s="176" t="s">
        <v>34</v>
      </c>
      <c r="R6" s="177"/>
      <c r="S6" s="178"/>
    </row>
    <row r="7" spans="1:20" ht="27" customHeight="1">
      <c r="A7" s="184"/>
      <c r="B7" s="184"/>
      <c r="C7" s="184"/>
      <c r="D7" s="175"/>
      <c r="E7" s="175"/>
      <c r="F7" s="175"/>
      <c r="G7" s="186"/>
      <c r="H7" s="175"/>
      <c r="I7" s="175"/>
      <c r="J7" s="175"/>
      <c r="K7" s="180"/>
      <c r="L7" s="175"/>
      <c r="M7" s="175"/>
      <c r="N7" s="175"/>
      <c r="O7" s="175"/>
      <c r="P7" s="175"/>
      <c r="Q7" s="39" t="s">
        <v>36</v>
      </c>
      <c r="R7" s="39" t="s">
        <v>37</v>
      </c>
      <c r="S7" s="40" t="s">
        <v>38</v>
      </c>
    </row>
    <row r="8" spans="1:20" ht="24" customHeight="1">
      <c r="A8" s="46">
        <v>1</v>
      </c>
      <c r="B8" s="42">
        <v>45352</v>
      </c>
      <c r="C8" s="43" t="s">
        <v>47</v>
      </c>
      <c r="D8" s="44" t="s">
        <v>48</v>
      </c>
      <c r="E8" s="44" t="s">
        <v>49</v>
      </c>
      <c r="F8" s="44" t="s">
        <v>49</v>
      </c>
      <c r="G8" s="45" t="s">
        <v>50</v>
      </c>
      <c r="H8" s="23" t="s">
        <v>51</v>
      </c>
      <c r="I8" s="46" t="s">
        <v>52</v>
      </c>
      <c r="J8" s="49">
        <v>25277</v>
      </c>
      <c r="K8" s="47">
        <v>54</v>
      </c>
      <c r="L8" s="48" t="s">
        <v>53</v>
      </c>
      <c r="M8" s="41" t="s">
        <v>54</v>
      </c>
      <c r="N8" s="46" t="s">
        <v>55</v>
      </c>
      <c r="O8" s="47" t="s">
        <v>56</v>
      </c>
      <c r="P8" s="47" t="s">
        <v>57</v>
      </c>
      <c r="Q8" s="47" t="s">
        <v>58</v>
      </c>
      <c r="R8" s="47" t="s">
        <v>58</v>
      </c>
      <c r="S8" s="47" t="s">
        <v>59</v>
      </c>
    </row>
    <row r="9" spans="1:20" ht="21.75" customHeight="1">
      <c r="A9" s="46">
        <v>2</v>
      </c>
      <c r="B9" s="42">
        <v>45352</v>
      </c>
      <c r="C9" s="43" t="s">
        <v>60</v>
      </c>
      <c r="D9" s="44" t="s">
        <v>48</v>
      </c>
      <c r="E9" s="44" t="s">
        <v>61</v>
      </c>
      <c r="F9" s="44" t="s">
        <v>61</v>
      </c>
      <c r="G9" s="45">
        <v>119173075</v>
      </c>
      <c r="H9" s="23" t="s">
        <v>62</v>
      </c>
      <c r="I9" s="46" t="s">
        <v>63</v>
      </c>
      <c r="J9" s="49">
        <v>33916</v>
      </c>
      <c r="K9" s="47">
        <v>31</v>
      </c>
      <c r="L9" s="48" t="s">
        <v>64</v>
      </c>
      <c r="M9" s="41" t="s">
        <v>43</v>
      </c>
      <c r="N9" s="46" t="s">
        <v>44</v>
      </c>
      <c r="O9" s="47" t="s">
        <v>65</v>
      </c>
      <c r="P9" s="47" t="s">
        <v>66</v>
      </c>
      <c r="Q9" s="47" t="s">
        <v>67</v>
      </c>
      <c r="R9" s="47" t="s">
        <v>68</v>
      </c>
      <c r="S9" s="47" t="s">
        <v>69</v>
      </c>
    </row>
    <row r="10" spans="1:20" ht="22.5" customHeight="1">
      <c r="A10" s="46">
        <v>3</v>
      </c>
      <c r="B10" s="42">
        <v>45355</v>
      </c>
      <c r="C10" s="43" t="s">
        <v>70</v>
      </c>
      <c r="D10" s="44" t="s">
        <v>48</v>
      </c>
      <c r="E10" s="44" t="s">
        <v>71</v>
      </c>
      <c r="F10" s="44" t="s">
        <v>72</v>
      </c>
      <c r="G10" s="45" t="s">
        <v>73</v>
      </c>
      <c r="H10" s="23" t="s">
        <v>74</v>
      </c>
      <c r="I10" s="46" t="s">
        <v>75</v>
      </c>
      <c r="J10" s="49">
        <v>31683</v>
      </c>
      <c r="K10" s="47">
        <v>37</v>
      </c>
      <c r="L10" s="48" t="s">
        <v>76</v>
      </c>
      <c r="M10" s="41" t="s">
        <v>54</v>
      </c>
      <c r="N10" s="46" t="s">
        <v>55</v>
      </c>
      <c r="O10" s="47" t="s">
        <v>77</v>
      </c>
      <c r="P10" s="47" t="s">
        <v>78</v>
      </c>
      <c r="Q10" s="47" t="s">
        <v>67</v>
      </c>
      <c r="R10" s="47" t="s">
        <v>79</v>
      </c>
      <c r="S10" s="47" t="s">
        <v>80</v>
      </c>
      <c r="T10" s="72"/>
    </row>
    <row r="11" spans="1:20" ht="23.25" customHeight="1">
      <c r="A11" s="46">
        <v>4</v>
      </c>
      <c r="B11" s="42">
        <v>45355</v>
      </c>
      <c r="C11" s="43" t="s">
        <v>81</v>
      </c>
      <c r="D11" s="44" t="s">
        <v>48</v>
      </c>
      <c r="E11" s="44" t="s">
        <v>42</v>
      </c>
      <c r="F11" s="44" t="s">
        <v>82</v>
      </c>
      <c r="G11" s="45">
        <v>168157073</v>
      </c>
      <c r="H11" s="23" t="s">
        <v>83</v>
      </c>
      <c r="I11" s="46" t="s">
        <v>84</v>
      </c>
      <c r="J11" s="49">
        <v>33279</v>
      </c>
      <c r="K11" s="47">
        <v>32</v>
      </c>
      <c r="L11" s="48" t="s">
        <v>85</v>
      </c>
      <c r="M11" s="41" t="s">
        <v>86</v>
      </c>
      <c r="N11" s="46" t="s">
        <v>44</v>
      </c>
      <c r="O11" s="47" t="s">
        <v>87</v>
      </c>
      <c r="P11" s="47" t="s">
        <v>88</v>
      </c>
      <c r="Q11" s="47" t="s">
        <v>67</v>
      </c>
      <c r="R11" s="47" t="s">
        <v>79</v>
      </c>
      <c r="S11" s="47" t="s">
        <v>89</v>
      </c>
    </row>
    <row r="12" spans="1:20" ht="25.5" customHeight="1">
      <c r="A12" s="46">
        <v>5</v>
      </c>
      <c r="B12" s="42">
        <v>45355</v>
      </c>
      <c r="C12" s="43" t="s">
        <v>90</v>
      </c>
      <c r="D12" s="44" t="s">
        <v>48</v>
      </c>
      <c r="E12" s="44" t="s">
        <v>61</v>
      </c>
      <c r="F12" s="44" t="s">
        <v>61</v>
      </c>
      <c r="G12" s="45">
        <v>221107836</v>
      </c>
      <c r="H12" s="23" t="s">
        <v>91</v>
      </c>
      <c r="I12" s="46" t="s">
        <v>92</v>
      </c>
      <c r="J12" s="49">
        <v>26676</v>
      </c>
      <c r="K12" s="47">
        <v>51</v>
      </c>
      <c r="L12" s="48" t="s">
        <v>93</v>
      </c>
      <c r="M12" s="41" t="s">
        <v>54</v>
      </c>
      <c r="N12" s="46" t="s">
        <v>55</v>
      </c>
      <c r="O12" s="47" t="s">
        <v>94</v>
      </c>
      <c r="P12" s="47" t="s">
        <v>95</v>
      </c>
      <c r="Q12" s="47" t="s">
        <v>67</v>
      </c>
      <c r="R12" s="47" t="s">
        <v>79</v>
      </c>
      <c r="S12" s="47" t="s">
        <v>96</v>
      </c>
    </row>
    <row r="13" spans="1:20" ht="25.5" customHeight="1">
      <c r="A13" s="46">
        <v>6</v>
      </c>
      <c r="B13" s="42">
        <v>45357</v>
      </c>
      <c r="C13" s="43" t="s">
        <v>97</v>
      </c>
      <c r="D13" s="44" t="s">
        <v>48</v>
      </c>
      <c r="E13" s="44" t="s">
        <v>42</v>
      </c>
      <c r="F13" s="44" t="s">
        <v>82</v>
      </c>
      <c r="G13" s="45">
        <v>169575571</v>
      </c>
      <c r="H13" s="23" t="s">
        <v>98</v>
      </c>
      <c r="I13" s="46" t="s">
        <v>99</v>
      </c>
      <c r="J13" s="49">
        <v>33199</v>
      </c>
      <c r="K13" s="47">
        <v>33</v>
      </c>
      <c r="L13" s="48" t="s">
        <v>100</v>
      </c>
      <c r="M13" s="41" t="s">
        <v>43</v>
      </c>
      <c r="N13" s="46" t="s">
        <v>44</v>
      </c>
      <c r="O13" s="47" t="s">
        <v>101</v>
      </c>
      <c r="P13" s="47" t="s">
        <v>102</v>
      </c>
      <c r="Q13" s="47" t="s">
        <v>67</v>
      </c>
      <c r="R13" s="47" t="s">
        <v>103</v>
      </c>
      <c r="S13" s="47" t="s">
        <v>104</v>
      </c>
    </row>
    <row r="14" spans="1:20" ht="25.5" customHeight="1">
      <c r="A14" s="46">
        <v>7</v>
      </c>
      <c r="B14" s="42">
        <v>45358</v>
      </c>
      <c r="C14" s="43" t="s">
        <v>105</v>
      </c>
      <c r="D14" s="44" t="s">
        <v>48</v>
      </c>
      <c r="E14" s="44" t="s">
        <v>42</v>
      </c>
      <c r="F14" s="44" t="s">
        <v>82</v>
      </c>
      <c r="G14" s="45">
        <v>156381868</v>
      </c>
      <c r="H14" s="23" t="s">
        <v>106</v>
      </c>
      <c r="I14" s="46" t="s">
        <v>107</v>
      </c>
      <c r="J14" s="49">
        <v>33960</v>
      </c>
      <c r="K14" s="47">
        <v>31</v>
      </c>
      <c r="L14" s="48" t="s">
        <v>108</v>
      </c>
      <c r="M14" s="41" t="s">
        <v>43</v>
      </c>
      <c r="N14" s="46" t="s">
        <v>44</v>
      </c>
      <c r="O14" s="47" t="s">
        <v>109</v>
      </c>
      <c r="P14" s="47" t="s">
        <v>110</v>
      </c>
      <c r="Q14" s="47" t="s">
        <v>67</v>
      </c>
      <c r="R14" s="47" t="s">
        <v>103</v>
      </c>
      <c r="S14" s="47" t="s">
        <v>111</v>
      </c>
    </row>
    <row r="15" spans="1:20" ht="24" customHeight="1">
      <c r="A15" s="46">
        <v>8</v>
      </c>
      <c r="B15" s="42">
        <v>45358</v>
      </c>
      <c r="C15" s="43" t="s">
        <v>112</v>
      </c>
      <c r="D15" s="44" t="s">
        <v>113</v>
      </c>
      <c r="E15" s="44" t="s">
        <v>114</v>
      </c>
      <c r="F15" s="44" t="s">
        <v>114</v>
      </c>
      <c r="G15" s="45" t="s">
        <v>115</v>
      </c>
      <c r="H15" s="23"/>
      <c r="I15" s="46" t="s">
        <v>116</v>
      </c>
      <c r="J15" s="49">
        <v>17872</v>
      </c>
      <c r="K15" s="47">
        <v>76</v>
      </c>
      <c r="L15" s="48" t="s">
        <v>117</v>
      </c>
      <c r="M15" s="41" t="s">
        <v>54</v>
      </c>
      <c r="N15" s="46" t="s">
        <v>118</v>
      </c>
      <c r="O15" s="47" t="s">
        <v>119</v>
      </c>
      <c r="P15" s="47" t="s">
        <v>120</v>
      </c>
      <c r="Q15" s="47" t="s">
        <v>121</v>
      </c>
      <c r="R15" s="47" t="s">
        <v>122</v>
      </c>
      <c r="S15" s="47" t="s">
        <v>123</v>
      </c>
    </row>
    <row r="16" spans="1:20" ht="27" customHeight="1">
      <c r="A16" s="46">
        <v>9</v>
      </c>
      <c r="B16" s="42">
        <v>45358</v>
      </c>
      <c r="C16" s="43" t="s">
        <v>124</v>
      </c>
      <c r="D16" s="44" t="s">
        <v>48</v>
      </c>
      <c r="E16" s="44" t="s">
        <v>125</v>
      </c>
      <c r="F16" s="44" t="s">
        <v>126</v>
      </c>
      <c r="G16" s="45" t="s">
        <v>127</v>
      </c>
      <c r="H16" s="23" t="s">
        <v>128</v>
      </c>
      <c r="I16" s="46" t="s">
        <v>129</v>
      </c>
      <c r="J16" s="49">
        <v>21842</v>
      </c>
      <c r="K16" s="47">
        <v>63</v>
      </c>
      <c r="L16" s="48" t="s">
        <v>130</v>
      </c>
      <c r="M16" s="41" t="s">
        <v>54</v>
      </c>
      <c r="N16" s="46" t="s">
        <v>131</v>
      </c>
      <c r="O16" s="47" t="s">
        <v>132</v>
      </c>
      <c r="P16" s="47" t="s">
        <v>133</v>
      </c>
      <c r="Q16" s="47" t="s">
        <v>67</v>
      </c>
      <c r="R16" s="47" t="s">
        <v>79</v>
      </c>
      <c r="S16" s="47" t="s">
        <v>96</v>
      </c>
    </row>
    <row r="17" spans="1:20" ht="23.25" customHeight="1">
      <c r="A17" s="46">
        <v>10</v>
      </c>
      <c r="B17" s="42">
        <v>45358</v>
      </c>
      <c r="C17" s="43" t="s">
        <v>134</v>
      </c>
      <c r="D17" s="44" t="s">
        <v>48</v>
      </c>
      <c r="E17" s="44" t="s">
        <v>71</v>
      </c>
      <c r="F17" s="44" t="s">
        <v>72</v>
      </c>
      <c r="G17" s="45" t="s">
        <v>135</v>
      </c>
      <c r="H17" s="23" t="s">
        <v>136</v>
      </c>
      <c r="I17" s="46" t="s">
        <v>137</v>
      </c>
      <c r="J17" s="49">
        <v>32478</v>
      </c>
      <c r="K17" s="47">
        <v>35</v>
      </c>
      <c r="L17" s="48" t="s">
        <v>138</v>
      </c>
      <c r="M17" s="41" t="s">
        <v>54</v>
      </c>
      <c r="N17" s="46" t="s">
        <v>131</v>
      </c>
      <c r="O17" s="47" t="s">
        <v>139</v>
      </c>
      <c r="P17" s="47" t="s">
        <v>110</v>
      </c>
      <c r="Q17" s="47" t="s">
        <v>67</v>
      </c>
      <c r="R17" s="47" t="s">
        <v>79</v>
      </c>
      <c r="S17" s="47" t="s">
        <v>140</v>
      </c>
    </row>
    <row r="18" spans="1:20" ht="27" customHeight="1">
      <c r="A18" s="46">
        <v>11</v>
      </c>
      <c r="B18" s="42">
        <v>45358</v>
      </c>
      <c r="C18" s="43" t="s">
        <v>141</v>
      </c>
      <c r="D18" s="44" t="s">
        <v>48</v>
      </c>
      <c r="E18" s="44" t="s">
        <v>42</v>
      </c>
      <c r="F18" s="44" t="s">
        <v>82</v>
      </c>
      <c r="G18" s="45">
        <v>170903525</v>
      </c>
      <c r="H18" s="23" t="s">
        <v>142</v>
      </c>
      <c r="I18" s="46" t="s">
        <v>143</v>
      </c>
      <c r="J18" s="49">
        <v>26138</v>
      </c>
      <c r="K18" s="47">
        <v>52</v>
      </c>
      <c r="L18" s="48" t="s">
        <v>144</v>
      </c>
      <c r="M18" s="41" t="s">
        <v>54</v>
      </c>
      <c r="N18" s="46" t="s">
        <v>131</v>
      </c>
      <c r="O18" s="47" t="s">
        <v>56</v>
      </c>
      <c r="P18" s="47" t="s">
        <v>78</v>
      </c>
      <c r="Q18" s="47" t="s">
        <v>121</v>
      </c>
      <c r="R18" s="47" t="s">
        <v>122</v>
      </c>
      <c r="S18" s="47" t="s">
        <v>145</v>
      </c>
    </row>
    <row r="19" spans="1:20" ht="27" customHeight="1">
      <c r="A19" s="46">
        <v>12</v>
      </c>
      <c r="B19" s="42">
        <v>45358</v>
      </c>
      <c r="C19" s="43" t="s">
        <v>146</v>
      </c>
      <c r="D19" s="44" t="s">
        <v>48</v>
      </c>
      <c r="E19" s="44" t="s">
        <v>71</v>
      </c>
      <c r="F19" s="44" t="s">
        <v>72</v>
      </c>
      <c r="G19" s="45" t="s">
        <v>147</v>
      </c>
      <c r="H19" s="23" t="s">
        <v>148</v>
      </c>
      <c r="I19" s="46" t="s">
        <v>149</v>
      </c>
      <c r="J19" s="49">
        <v>23573</v>
      </c>
      <c r="K19" s="47">
        <v>60</v>
      </c>
      <c r="L19" s="48" t="s">
        <v>150</v>
      </c>
      <c r="M19" s="41" t="s">
        <v>54</v>
      </c>
      <c r="N19" s="46" t="s">
        <v>55</v>
      </c>
      <c r="O19" s="47" t="s">
        <v>56</v>
      </c>
      <c r="P19" s="47" t="s">
        <v>78</v>
      </c>
      <c r="Q19" s="47" t="s">
        <v>67</v>
      </c>
      <c r="R19" s="47" t="s">
        <v>79</v>
      </c>
      <c r="S19" s="47" t="s">
        <v>151</v>
      </c>
    </row>
    <row r="20" spans="1:20" ht="27" customHeight="1">
      <c r="A20" s="46">
        <v>13</v>
      </c>
      <c r="B20" s="42">
        <v>45359</v>
      </c>
      <c r="C20" s="43" t="s">
        <v>152</v>
      </c>
      <c r="D20" s="44" t="s">
        <v>113</v>
      </c>
      <c r="E20" s="44" t="s">
        <v>71</v>
      </c>
      <c r="F20" s="44" t="s">
        <v>72</v>
      </c>
      <c r="G20" s="45" t="s">
        <v>153</v>
      </c>
      <c r="H20" s="23" t="s">
        <v>154</v>
      </c>
      <c r="I20" s="46" t="s">
        <v>155</v>
      </c>
      <c r="J20" s="49">
        <v>23318</v>
      </c>
      <c r="K20" s="47">
        <v>60</v>
      </c>
      <c r="L20" s="48" t="s">
        <v>156</v>
      </c>
      <c r="M20" s="41" t="s">
        <v>54</v>
      </c>
      <c r="N20" s="46" t="s">
        <v>55</v>
      </c>
      <c r="O20" s="47" t="s">
        <v>157</v>
      </c>
      <c r="P20" s="47" t="s">
        <v>158</v>
      </c>
      <c r="Q20" s="47" t="s">
        <v>67</v>
      </c>
      <c r="R20" s="47" t="s">
        <v>79</v>
      </c>
      <c r="S20" s="47" t="s">
        <v>159</v>
      </c>
    </row>
    <row r="21" spans="1:20" ht="27" customHeight="1">
      <c r="A21" s="46">
        <v>14</v>
      </c>
      <c r="B21" s="42">
        <v>45359</v>
      </c>
      <c r="C21" s="43" t="s">
        <v>160</v>
      </c>
      <c r="D21" s="44" t="s">
        <v>113</v>
      </c>
      <c r="E21" s="44" t="s">
        <v>71</v>
      </c>
      <c r="F21" s="44" t="s">
        <v>72</v>
      </c>
      <c r="G21" s="45" t="s">
        <v>161</v>
      </c>
      <c r="H21" s="23" t="s">
        <v>162</v>
      </c>
      <c r="I21" s="46" t="s">
        <v>163</v>
      </c>
      <c r="J21" s="74">
        <v>26512</v>
      </c>
      <c r="K21" s="47">
        <v>51</v>
      </c>
      <c r="L21" s="48" t="s">
        <v>164</v>
      </c>
      <c r="M21" s="41" t="s">
        <v>43</v>
      </c>
      <c r="N21" s="46" t="s">
        <v>55</v>
      </c>
      <c r="O21" s="47" t="s">
        <v>165</v>
      </c>
      <c r="P21" s="47" t="s">
        <v>158</v>
      </c>
      <c r="Q21" s="47" t="s">
        <v>67</v>
      </c>
      <c r="R21" s="47" t="s">
        <v>79</v>
      </c>
      <c r="S21" s="47" t="s">
        <v>159</v>
      </c>
    </row>
    <row r="22" spans="1:20" ht="27" customHeight="1">
      <c r="A22" s="46">
        <v>15</v>
      </c>
      <c r="B22" s="42">
        <v>45359</v>
      </c>
      <c r="C22" s="43" t="s">
        <v>166</v>
      </c>
      <c r="D22" s="44" t="s">
        <v>113</v>
      </c>
      <c r="E22" s="44" t="s">
        <v>71</v>
      </c>
      <c r="F22" s="44" t="s">
        <v>72</v>
      </c>
      <c r="G22" s="45" t="s">
        <v>167</v>
      </c>
      <c r="H22" s="23" t="s">
        <v>168</v>
      </c>
      <c r="I22" s="46" t="s">
        <v>169</v>
      </c>
      <c r="J22" s="74">
        <v>25136</v>
      </c>
      <c r="K22" s="47">
        <v>54</v>
      </c>
      <c r="L22" s="48" t="s">
        <v>170</v>
      </c>
      <c r="M22" s="41" t="s">
        <v>54</v>
      </c>
      <c r="N22" s="46" t="s">
        <v>55</v>
      </c>
      <c r="O22" s="47" t="s">
        <v>171</v>
      </c>
      <c r="P22" s="47" t="s">
        <v>95</v>
      </c>
      <c r="Q22" s="47" t="s">
        <v>67</v>
      </c>
      <c r="R22" s="47" t="s">
        <v>79</v>
      </c>
      <c r="S22" s="47" t="s">
        <v>172</v>
      </c>
    </row>
    <row r="23" spans="1:20" ht="27" customHeight="1">
      <c r="A23" s="46">
        <v>16</v>
      </c>
      <c r="B23" s="42">
        <v>45362</v>
      </c>
      <c r="C23" s="43" t="s">
        <v>173</v>
      </c>
      <c r="D23" s="44" t="s">
        <v>48</v>
      </c>
      <c r="E23" s="44" t="s">
        <v>42</v>
      </c>
      <c r="F23" s="44" t="s">
        <v>82</v>
      </c>
      <c r="G23" s="45">
        <v>174944687</v>
      </c>
      <c r="H23" s="23" t="s">
        <v>174</v>
      </c>
      <c r="I23" s="46" t="s">
        <v>175</v>
      </c>
      <c r="J23" s="74">
        <v>33368</v>
      </c>
      <c r="K23" s="47">
        <v>32</v>
      </c>
      <c r="L23" s="48" t="s">
        <v>176</v>
      </c>
      <c r="M23" s="41" t="s">
        <v>43</v>
      </c>
      <c r="N23" s="46" t="s">
        <v>44</v>
      </c>
      <c r="O23" s="47" t="s">
        <v>177</v>
      </c>
      <c r="P23" s="47" t="s">
        <v>178</v>
      </c>
      <c r="Q23" s="47" t="s">
        <v>67</v>
      </c>
      <c r="R23" s="47" t="s">
        <v>79</v>
      </c>
      <c r="S23" s="47" t="s">
        <v>179</v>
      </c>
    </row>
    <row r="24" spans="1:20" ht="27" customHeight="1">
      <c r="A24" s="46">
        <v>17</v>
      </c>
      <c r="B24" s="42">
        <v>45362</v>
      </c>
      <c r="C24" s="43" t="s">
        <v>180</v>
      </c>
      <c r="D24" s="44" t="s">
        <v>181</v>
      </c>
      <c r="E24" s="44" t="s">
        <v>182</v>
      </c>
      <c r="F24" s="44" t="s">
        <v>182</v>
      </c>
      <c r="G24" s="45">
        <v>7388513</v>
      </c>
      <c r="H24" s="23" t="s">
        <v>183</v>
      </c>
      <c r="I24" s="46" t="s">
        <v>184</v>
      </c>
      <c r="J24" s="74">
        <v>37979</v>
      </c>
      <c r="K24" s="47">
        <v>20</v>
      </c>
      <c r="L24" s="48" t="s">
        <v>185</v>
      </c>
      <c r="M24" s="41" t="s">
        <v>54</v>
      </c>
      <c r="N24" s="46" t="s">
        <v>118</v>
      </c>
      <c r="O24" s="47" t="s">
        <v>186</v>
      </c>
      <c r="P24" s="47" t="s">
        <v>187</v>
      </c>
      <c r="Q24" s="47" t="s">
        <v>58</v>
      </c>
      <c r="R24" s="47" t="s">
        <v>188</v>
      </c>
      <c r="S24" s="47" t="s">
        <v>189</v>
      </c>
    </row>
    <row r="25" spans="1:20" ht="27" customHeight="1">
      <c r="A25" s="46">
        <v>18</v>
      </c>
      <c r="B25" s="42">
        <v>45363</v>
      </c>
      <c r="C25" s="43" t="s">
        <v>190</v>
      </c>
      <c r="D25" s="44" t="s">
        <v>48</v>
      </c>
      <c r="E25" s="44" t="s">
        <v>42</v>
      </c>
      <c r="F25" s="44" t="s">
        <v>82</v>
      </c>
      <c r="G25" s="45">
        <v>75007547</v>
      </c>
      <c r="H25" s="23" t="s">
        <v>191</v>
      </c>
      <c r="I25" s="46" t="s">
        <v>192</v>
      </c>
      <c r="J25" s="74">
        <v>35904</v>
      </c>
      <c r="K25" s="47">
        <v>26</v>
      </c>
      <c r="L25" s="48" t="s">
        <v>193</v>
      </c>
      <c r="M25" s="41" t="s">
        <v>54</v>
      </c>
      <c r="N25" s="46" t="s">
        <v>55</v>
      </c>
      <c r="O25" s="47" t="s">
        <v>101</v>
      </c>
      <c r="P25" s="47" t="s">
        <v>194</v>
      </c>
      <c r="Q25" s="47" t="s">
        <v>67</v>
      </c>
      <c r="R25" s="47" t="s">
        <v>79</v>
      </c>
      <c r="S25" s="47" t="s">
        <v>195</v>
      </c>
    </row>
    <row r="26" spans="1:20" ht="27" customHeight="1">
      <c r="A26" s="46">
        <v>19</v>
      </c>
      <c r="B26" s="42">
        <v>45363</v>
      </c>
      <c r="C26" s="43" t="s">
        <v>196</v>
      </c>
      <c r="D26" s="44" t="s">
        <v>48</v>
      </c>
      <c r="E26" s="44" t="s">
        <v>42</v>
      </c>
      <c r="F26" s="44" t="s">
        <v>82</v>
      </c>
      <c r="G26" s="45">
        <v>168103252</v>
      </c>
      <c r="H26" s="23" t="s">
        <v>197</v>
      </c>
      <c r="I26" s="46" t="s">
        <v>198</v>
      </c>
      <c r="J26" s="74">
        <v>34158</v>
      </c>
      <c r="K26" s="47">
        <v>30</v>
      </c>
      <c r="L26" s="48" t="s">
        <v>199</v>
      </c>
      <c r="M26" s="41" t="s">
        <v>54</v>
      </c>
      <c r="N26" s="46" t="s">
        <v>55</v>
      </c>
      <c r="O26" s="47" t="s">
        <v>200</v>
      </c>
      <c r="P26" s="47" t="s">
        <v>194</v>
      </c>
      <c r="Q26" s="47" t="s">
        <v>67</v>
      </c>
      <c r="R26" s="47" t="s">
        <v>79</v>
      </c>
      <c r="S26" s="47" t="s">
        <v>201</v>
      </c>
      <c r="T26" s="72"/>
    </row>
    <row r="27" spans="1:20" ht="27" customHeight="1">
      <c r="A27" s="46">
        <v>20</v>
      </c>
      <c r="B27" s="42">
        <v>45364</v>
      </c>
      <c r="C27" s="43" t="s">
        <v>202</v>
      </c>
      <c r="D27" s="44" t="s">
        <v>48</v>
      </c>
      <c r="E27" s="44" t="s">
        <v>71</v>
      </c>
      <c r="F27" s="44" t="s">
        <v>72</v>
      </c>
      <c r="G27" s="45" t="s">
        <v>203</v>
      </c>
      <c r="H27" s="23" t="s">
        <v>204</v>
      </c>
      <c r="I27" s="46" t="s">
        <v>205</v>
      </c>
      <c r="J27" s="74">
        <v>23033</v>
      </c>
      <c r="K27" s="47">
        <v>60</v>
      </c>
      <c r="L27" s="48" t="s">
        <v>206</v>
      </c>
      <c r="M27" s="41" t="s">
        <v>43</v>
      </c>
      <c r="N27" s="46" t="s">
        <v>55</v>
      </c>
      <c r="O27" s="47" t="s">
        <v>207</v>
      </c>
      <c r="P27" s="47" t="s">
        <v>57</v>
      </c>
      <c r="Q27" s="47" t="s">
        <v>67</v>
      </c>
      <c r="R27" s="47" t="s">
        <v>79</v>
      </c>
      <c r="S27" s="47" t="s">
        <v>208</v>
      </c>
    </row>
    <row r="28" spans="1:20" ht="27" customHeight="1">
      <c r="A28" s="46">
        <v>21</v>
      </c>
      <c r="B28" s="42">
        <v>45364</v>
      </c>
      <c r="C28" s="43" t="s">
        <v>209</v>
      </c>
      <c r="D28" s="44" t="s">
        <v>48</v>
      </c>
      <c r="E28" s="44" t="s">
        <v>210</v>
      </c>
      <c r="F28" s="44" t="s">
        <v>211</v>
      </c>
      <c r="G28" s="45">
        <v>58762051</v>
      </c>
      <c r="H28" s="23" t="s">
        <v>212</v>
      </c>
      <c r="I28" s="46" t="s">
        <v>213</v>
      </c>
      <c r="J28" s="74">
        <v>36138</v>
      </c>
      <c r="K28" s="47">
        <v>25</v>
      </c>
      <c r="L28" s="48" t="s">
        <v>214</v>
      </c>
      <c r="M28" s="41" t="s">
        <v>43</v>
      </c>
      <c r="N28" s="46" t="s">
        <v>44</v>
      </c>
      <c r="O28" s="47" t="s">
        <v>215</v>
      </c>
      <c r="P28" s="47" t="s">
        <v>178</v>
      </c>
      <c r="Q28" s="47" t="s">
        <v>216</v>
      </c>
      <c r="R28" s="47" t="s">
        <v>216</v>
      </c>
      <c r="S28" s="47" t="s">
        <v>217</v>
      </c>
    </row>
    <row r="29" spans="1:20" ht="27" customHeight="1">
      <c r="A29" s="46">
        <v>22</v>
      </c>
      <c r="B29" s="42">
        <v>45364</v>
      </c>
      <c r="C29" s="43" t="s">
        <v>218</v>
      </c>
      <c r="D29" s="44" t="s">
        <v>48</v>
      </c>
      <c r="E29" s="44" t="s">
        <v>219</v>
      </c>
      <c r="F29" s="44" t="s">
        <v>220</v>
      </c>
      <c r="G29" s="45" t="s">
        <v>221</v>
      </c>
      <c r="H29" s="23" t="s">
        <v>222</v>
      </c>
      <c r="I29" s="46" t="s">
        <v>223</v>
      </c>
      <c r="J29" s="74">
        <v>31397</v>
      </c>
      <c r="K29" s="47">
        <v>38</v>
      </c>
      <c r="L29" s="48" t="s">
        <v>224</v>
      </c>
      <c r="M29" s="41" t="s">
        <v>54</v>
      </c>
      <c r="N29" s="46" t="s">
        <v>55</v>
      </c>
      <c r="O29" s="47" t="s">
        <v>56</v>
      </c>
      <c r="P29" s="47" t="s">
        <v>110</v>
      </c>
      <c r="Q29" s="47" t="s">
        <v>225</v>
      </c>
      <c r="R29" s="47" t="s">
        <v>226</v>
      </c>
      <c r="S29" s="47" t="s">
        <v>227</v>
      </c>
    </row>
    <row r="30" spans="1:20" ht="27" customHeight="1">
      <c r="A30" s="46">
        <v>23</v>
      </c>
      <c r="B30" s="42">
        <v>45364</v>
      </c>
      <c r="C30" s="43" t="s">
        <v>228</v>
      </c>
      <c r="D30" s="44" t="s">
        <v>48</v>
      </c>
      <c r="E30" s="44" t="s">
        <v>229</v>
      </c>
      <c r="F30" s="44" t="s">
        <v>229</v>
      </c>
      <c r="G30" s="45" t="s">
        <v>230</v>
      </c>
      <c r="H30" s="23" t="s">
        <v>231</v>
      </c>
      <c r="I30" s="46" t="s">
        <v>232</v>
      </c>
      <c r="J30" s="74">
        <v>31069</v>
      </c>
      <c r="K30" s="47">
        <v>39</v>
      </c>
      <c r="L30" s="48" t="s">
        <v>233</v>
      </c>
      <c r="M30" s="41" t="s">
        <v>54</v>
      </c>
      <c r="N30" s="46" t="s">
        <v>55</v>
      </c>
      <c r="O30" s="47" t="s">
        <v>234</v>
      </c>
      <c r="P30" s="47" t="s">
        <v>235</v>
      </c>
      <c r="Q30" s="47" t="s">
        <v>121</v>
      </c>
      <c r="R30" s="47" t="s">
        <v>122</v>
      </c>
      <c r="S30" s="47" t="s">
        <v>123</v>
      </c>
    </row>
    <row r="31" spans="1:20" ht="27" customHeight="1">
      <c r="A31" s="46">
        <v>24</v>
      </c>
      <c r="B31" s="42">
        <v>45365</v>
      </c>
      <c r="C31" s="43" t="s">
        <v>236</v>
      </c>
      <c r="D31" s="44" t="s">
        <v>48</v>
      </c>
      <c r="E31" s="44" t="s">
        <v>237</v>
      </c>
      <c r="F31" s="44" t="s">
        <v>237</v>
      </c>
      <c r="G31" s="45" t="s">
        <v>238</v>
      </c>
      <c r="H31" s="53"/>
      <c r="I31" s="46" t="s">
        <v>239</v>
      </c>
      <c r="J31" s="74">
        <v>33569</v>
      </c>
      <c r="K31" s="47">
        <v>32</v>
      </c>
      <c r="L31" s="48" t="s">
        <v>240</v>
      </c>
      <c r="M31" s="41" t="s">
        <v>54</v>
      </c>
      <c r="N31" s="46" t="s">
        <v>55</v>
      </c>
      <c r="O31" s="47" t="s">
        <v>186</v>
      </c>
      <c r="P31" s="47" t="s">
        <v>241</v>
      </c>
      <c r="Q31" s="47" t="s">
        <v>67</v>
      </c>
      <c r="R31" s="47" t="s">
        <v>79</v>
      </c>
      <c r="S31" s="47" t="s">
        <v>242</v>
      </c>
    </row>
    <row r="32" spans="1:20" ht="27" customHeight="1">
      <c r="A32" s="46">
        <v>25</v>
      </c>
      <c r="B32" s="42">
        <v>45371</v>
      </c>
      <c r="C32" s="43" t="s">
        <v>243</v>
      </c>
      <c r="D32" s="44" t="s">
        <v>113</v>
      </c>
      <c r="E32" s="44" t="s">
        <v>237</v>
      </c>
      <c r="F32" s="44" t="s">
        <v>237</v>
      </c>
      <c r="G32" s="45" t="s">
        <v>244</v>
      </c>
      <c r="H32" s="23" t="s">
        <v>245</v>
      </c>
      <c r="I32" s="46" t="s">
        <v>246</v>
      </c>
      <c r="J32" s="74">
        <v>27569</v>
      </c>
      <c r="K32" s="47">
        <v>48</v>
      </c>
      <c r="L32" s="48" t="s">
        <v>247</v>
      </c>
      <c r="M32" s="41" t="s">
        <v>54</v>
      </c>
      <c r="N32" s="46" t="s">
        <v>55</v>
      </c>
      <c r="O32" s="47" t="s">
        <v>248</v>
      </c>
      <c r="P32" s="47" t="s">
        <v>249</v>
      </c>
      <c r="Q32" s="47" t="s">
        <v>67</v>
      </c>
      <c r="R32" s="47" t="s">
        <v>79</v>
      </c>
      <c r="S32" s="47" t="s">
        <v>250</v>
      </c>
    </row>
    <row r="33" spans="1:19" ht="27" customHeight="1">
      <c r="A33" s="46">
        <v>26</v>
      </c>
      <c r="B33" s="42">
        <v>45371</v>
      </c>
      <c r="C33" s="43" t="s">
        <v>251</v>
      </c>
      <c r="D33" s="44" t="s">
        <v>48</v>
      </c>
      <c r="E33" s="44" t="s">
        <v>252</v>
      </c>
      <c r="F33" s="44" t="s">
        <v>252</v>
      </c>
      <c r="G33" s="45" t="s">
        <v>253</v>
      </c>
      <c r="H33" s="53" t="s">
        <v>254</v>
      </c>
      <c r="I33" s="46" t="s">
        <v>255</v>
      </c>
      <c r="J33" s="74">
        <v>23872</v>
      </c>
      <c r="K33" s="47">
        <v>58</v>
      </c>
      <c r="L33" s="48" t="s">
        <v>256</v>
      </c>
      <c r="M33" s="41" t="s">
        <v>43</v>
      </c>
      <c r="N33" s="46" t="s">
        <v>55</v>
      </c>
      <c r="O33" s="47" t="s">
        <v>257</v>
      </c>
      <c r="P33" s="47" t="s">
        <v>178</v>
      </c>
      <c r="Q33" s="47" t="s">
        <v>121</v>
      </c>
      <c r="R33" s="47" t="s">
        <v>258</v>
      </c>
      <c r="S33" s="47" t="s">
        <v>123</v>
      </c>
    </row>
    <row r="34" spans="1:19" ht="27" customHeight="1">
      <c r="A34" s="46">
        <v>27</v>
      </c>
      <c r="B34" s="42">
        <v>45376</v>
      </c>
      <c r="C34" s="43" t="s">
        <v>259</v>
      </c>
      <c r="D34" s="44" t="s">
        <v>113</v>
      </c>
      <c r="E34" s="44" t="s">
        <v>71</v>
      </c>
      <c r="F34" s="44" t="s">
        <v>72</v>
      </c>
      <c r="G34" s="45" t="s">
        <v>260</v>
      </c>
      <c r="H34" s="23" t="s">
        <v>261</v>
      </c>
      <c r="I34" s="46" t="s">
        <v>262</v>
      </c>
      <c r="J34" s="74">
        <v>30883</v>
      </c>
      <c r="K34" s="47">
        <v>39</v>
      </c>
      <c r="L34" s="48" t="s">
        <v>263</v>
      </c>
      <c r="M34" s="41" t="s">
        <v>43</v>
      </c>
      <c r="N34" s="46" t="s">
        <v>44</v>
      </c>
      <c r="O34" s="47" t="s">
        <v>264</v>
      </c>
      <c r="P34" s="47" t="s">
        <v>265</v>
      </c>
      <c r="Q34" s="47" t="s">
        <v>67</v>
      </c>
      <c r="R34" s="47" t="s">
        <v>79</v>
      </c>
      <c r="S34" s="47" t="s">
        <v>159</v>
      </c>
    </row>
    <row r="35" spans="1:19" ht="27" customHeight="1">
      <c r="A35" s="46">
        <v>28</v>
      </c>
      <c r="B35" s="42">
        <v>45376</v>
      </c>
      <c r="C35" s="43" t="s">
        <v>266</v>
      </c>
      <c r="D35" s="44" t="s">
        <v>48</v>
      </c>
      <c r="E35" s="44" t="s">
        <v>267</v>
      </c>
      <c r="F35" s="44" t="s">
        <v>268</v>
      </c>
      <c r="G35" s="45" t="s">
        <v>269</v>
      </c>
      <c r="H35" s="23" t="s">
        <v>270</v>
      </c>
      <c r="I35" s="46" t="s">
        <v>271</v>
      </c>
      <c r="J35" s="74">
        <v>27872</v>
      </c>
      <c r="K35" s="47">
        <v>47</v>
      </c>
      <c r="L35" s="48" t="s">
        <v>272</v>
      </c>
      <c r="M35" s="41" t="s">
        <v>43</v>
      </c>
      <c r="N35" s="46" t="s">
        <v>44</v>
      </c>
      <c r="O35" s="47" t="s">
        <v>273</v>
      </c>
      <c r="P35" s="47" t="s">
        <v>78</v>
      </c>
      <c r="Q35" s="47" t="s">
        <v>67</v>
      </c>
      <c r="R35" s="47" t="s">
        <v>79</v>
      </c>
      <c r="S35" s="47" t="s">
        <v>274</v>
      </c>
    </row>
    <row r="36" spans="1:19" ht="26.25" customHeight="1">
      <c r="A36" s="46">
        <v>29</v>
      </c>
      <c r="B36" s="42">
        <v>45376</v>
      </c>
      <c r="C36" s="43" t="s">
        <v>275</v>
      </c>
      <c r="D36" s="44" t="s">
        <v>48</v>
      </c>
      <c r="E36" s="44" t="s">
        <v>237</v>
      </c>
      <c r="F36" s="44" t="s">
        <v>276</v>
      </c>
      <c r="G36" s="45" t="s">
        <v>277</v>
      </c>
      <c r="H36" s="23" t="s">
        <v>278</v>
      </c>
      <c r="I36" s="46" t="s">
        <v>279</v>
      </c>
      <c r="J36" s="74">
        <v>17162</v>
      </c>
      <c r="K36" s="47">
        <v>77</v>
      </c>
      <c r="L36" s="48" t="s">
        <v>280</v>
      </c>
      <c r="M36" s="41" t="s">
        <v>54</v>
      </c>
      <c r="N36" s="46" t="s">
        <v>55</v>
      </c>
      <c r="O36" s="47" t="s">
        <v>281</v>
      </c>
      <c r="P36" s="47" t="s">
        <v>282</v>
      </c>
      <c r="Q36" s="47" t="s">
        <v>283</v>
      </c>
      <c r="R36" s="47" t="s">
        <v>283</v>
      </c>
      <c r="S36" s="47" t="s">
        <v>284</v>
      </c>
    </row>
    <row r="37" spans="1:19" ht="27" customHeight="1">
      <c r="A37" s="46"/>
      <c r="B37" s="42"/>
      <c r="C37" s="43"/>
      <c r="D37" s="44"/>
      <c r="E37" s="44"/>
      <c r="F37" s="44"/>
      <c r="G37" s="45"/>
      <c r="H37" s="53"/>
      <c r="I37" s="46"/>
      <c r="J37" s="74"/>
      <c r="K37" s="47"/>
      <c r="L37" s="48"/>
      <c r="M37" s="41"/>
      <c r="N37" s="46"/>
      <c r="O37" s="47"/>
      <c r="P37" s="47"/>
      <c r="Q37" s="47"/>
      <c r="R37" s="47"/>
      <c r="S37" s="47"/>
    </row>
    <row r="38" spans="1:19" ht="24.75" customHeight="1">
      <c r="A38" s="46"/>
      <c r="B38" s="42"/>
      <c r="C38" s="43"/>
      <c r="D38" s="44"/>
      <c r="E38" s="44"/>
      <c r="F38" s="44"/>
      <c r="G38" s="45"/>
      <c r="H38" s="53"/>
      <c r="I38" s="46"/>
      <c r="J38" s="74"/>
      <c r="K38" s="47"/>
      <c r="L38" s="48"/>
      <c r="M38" s="41"/>
      <c r="N38" s="46"/>
      <c r="O38" s="47"/>
      <c r="P38" s="47"/>
      <c r="Q38" s="47"/>
      <c r="R38" s="47"/>
      <c r="S38" s="47"/>
    </row>
    <row r="39" spans="1:19" ht="30.75" customHeight="1">
      <c r="A39" s="46"/>
      <c r="B39" s="42"/>
      <c r="C39" s="43"/>
      <c r="D39" s="44"/>
      <c r="E39" s="44"/>
      <c r="F39" s="44"/>
      <c r="G39" s="45"/>
      <c r="H39" s="53"/>
      <c r="I39" s="46"/>
      <c r="J39" s="74"/>
      <c r="K39" s="47"/>
      <c r="L39" s="48"/>
      <c r="M39" s="41"/>
      <c r="N39" s="46"/>
      <c r="O39" s="47"/>
      <c r="P39" s="47"/>
      <c r="Q39" s="47"/>
      <c r="R39" s="47"/>
      <c r="S39" s="47"/>
    </row>
    <row r="40" spans="1:19">
      <c r="J40" s="75"/>
    </row>
  </sheetData>
  <mergeCells count="19">
    <mergeCell ref="K6:K7"/>
    <mergeCell ref="L6:L7"/>
    <mergeCell ref="J6:J7"/>
    <mergeCell ref="A2:D2"/>
    <mergeCell ref="A4:D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M6:M7"/>
    <mergeCell ref="N6:N7"/>
    <mergeCell ref="O6:O7"/>
    <mergeCell ref="P6:P7"/>
    <mergeCell ref="Q6:S6"/>
  </mergeCells>
  <hyperlinks>
    <hyperlink ref="H8" r:id="rId1"/>
    <hyperlink ref="H9" r:id="rId2"/>
    <hyperlink ref="H10" r:id="rId3"/>
    <hyperlink ref="H12" r:id="rId4"/>
    <hyperlink ref="H13" r:id="rId5"/>
    <hyperlink ref="H14" r:id="rId6"/>
    <hyperlink ref="H16" r:id="rId7"/>
    <hyperlink ref="H17" r:id="rId8"/>
    <hyperlink ref="H18" r:id="rId9"/>
    <hyperlink ref="H19" r:id="rId10"/>
    <hyperlink ref="H20" r:id="rId11"/>
    <hyperlink ref="H21" r:id="rId12"/>
    <hyperlink ref="H22" r:id="rId13"/>
    <hyperlink ref="H23" r:id="rId14"/>
    <hyperlink ref="H24" r:id="rId15"/>
    <hyperlink ref="H25" r:id="rId16"/>
    <hyperlink ref="H27" r:id="rId17"/>
    <hyperlink ref="H29" r:id="rId18"/>
    <hyperlink ref="H30" r:id="rId19"/>
    <hyperlink ref="H32" r:id="rId20"/>
    <hyperlink ref="H34" r:id="rId21"/>
    <hyperlink ref="H35" r:id="rId22"/>
    <hyperlink ref="H36" r:id="rId23"/>
  </hyperlinks>
  <printOptions horizontalCentered="1"/>
  <pageMargins left="0.17" right="0.17" top="1.3" bottom="0.59" header="0.64" footer="0.31496062992126"/>
  <pageSetup scale="78" orientation="landscape" r:id="rId24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AB23438"/>
  <sheetViews>
    <sheetView zoomScaleNormal="100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D2" sqref="D2"/>
    </sheetView>
  </sheetViews>
  <sheetFormatPr baseColWidth="10" defaultColWidth="11.42578125" defaultRowHeight="15"/>
  <cols>
    <col min="1" max="1" width="9.42578125" customWidth="1"/>
    <col min="2" max="2" width="16" customWidth="1"/>
    <col min="3" max="3" width="27.28515625" customWidth="1"/>
    <col min="4" max="4" width="55.85546875" customWidth="1"/>
    <col min="5" max="5" width="10.42578125" customWidth="1"/>
    <col min="6" max="6" width="22.28515625" customWidth="1"/>
    <col min="7" max="7" width="30.140625" customWidth="1"/>
    <col min="8" max="8" width="31.5703125" customWidth="1"/>
    <col min="9" max="9" width="31.42578125" customWidth="1"/>
    <col min="10" max="10" width="32.28515625" customWidth="1"/>
    <col min="11" max="11" width="34.140625" customWidth="1"/>
    <col min="12" max="12" width="33.5703125" customWidth="1"/>
  </cols>
  <sheetData>
    <row r="1" spans="1:28" ht="18.75" customHeight="1">
      <c r="A1" s="182" t="s">
        <v>796</v>
      </c>
      <c r="B1" s="182"/>
      <c r="C1" s="182"/>
      <c r="D1" s="182"/>
    </row>
    <row r="3" spans="1:28" ht="32.25" customHeight="1">
      <c r="A3" s="167" t="s">
        <v>15</v>
      </c>
      <c r="B3" s="163" t="s">
        <v>16</v>
      </c>
      <c r="C3" s="189" t="s">
        <v>285</v>
      </c>
      <c r="D3" s="189" t="s">
        <v>286</v>
      </c>
      <c r="E3" s="163" t="s">
        <v>287</v>
      </c>
      <c r="F3" s="163" t="s">
        <v>288</v>
      </c>
      <c r="G3" s="163" t="s">
        <v>23</v>
      </c>
      <c r="H3" s="163" t="s">
        <v>24</v>
      </c>
      <c r="I3" s="163" t="s">
        <v>32</v>
      </c>
      <c r="J3" s="169" t="s">
        <v>34</v>
      </c>
      <c r="K3" s="170"/>
      <c r="L3" s="171"/>
    </row>
    <row r="4" spans="1:28" ht="27" customHeight="1">
      <c r="A4" s="188"/>
      <c r="B4" s="188"/>
      <c r="C4" s="190"/>
      <c r="D4" s="191"/>
      <c r="E4" s="187"/>
      <c r="F4" s="187"/>
      <c r="G4" s="187"/>
      <c r="H4" s="187"/>
      <c r="I4" s="187"/>
      <c r="J4" s="109" t="s">
        <v>36</v>
      </c>
      <c r="K4" s="109" t="s">
        <v>37</v>
      </c>
      <c r="L4" s="110" t="s">
        <v>38</v>
      </c>
    </row>
    <row r="5" spans="1:28" s="66" customFormat="1" ht="15.75">
      <c r="A5" s="93">
        <v>1</v>
      </c>
      <c r="B5" s="57">
        <v>45352</v>
      </c>
      <c r="C5" s="21" t="s">
        <v>289</v>
      </c>
      <c r="D5" s="51" t="s">
        <v>290</v>
      </c>
      <c r="E5" s="22" t="s">
        <v>54</v>
      </c>
      <c r="F5" s="24">
        <v>27409</v>
      </c>
      <c r="G5" s="22" t="s">
        <v>291</v>
      </c>
      <c r="H5" s="22" t="s">
        <v>292</v>
      </c>
      <c r="I5" s="22" t="s">
        <v>293</v>
      </c>
      <c r="J5" s="93" t="s">
        <v>67</v>
      </c>
      <c r="K5" s="93" t="s">
        <v>79</v>
      </c>
      <c r="L5" s="22" t="s">
        <v>294</v>
      </c>
      <c r="Q5" s="22"/>
      <c r="R5" s="22"/>
    </row>
    <row r="6" spans="1:28" s="66" customFormat="1" ht="19.5" customHeight="1">
      <c r="A6" s="93">
        <v>2</v>
      </c>
      <c r="B6" s="57">
        <v>45352</v>
      </c>
      <c r="C6" s="21" t="s">
        <v>289</v>
      </c>
      <c r="D6" s="51" t="s">
        <v>295</v>
      </c>
      <c r="E6" s="22" t="s">
        <v>43</v>
      </c>
      <c r="F6" s="24">
        <v>19139</v>
      </c>
      <c r="G6" s="22" t="s">
        <v>72</v>
      </c>
      <c r="H6" s="22" t="s">
        <v>71</v>
      </c>
      <c r="I6" s="22" t="s">
        <v>296</v>
      </c>
      <c r="J6" s="93" t="s">
        <v>67</v>
      </c>
      <c r="K6" s="93" t="s">
        <v>79</v>
      </c>
      <c r="L6" s="22" t="s">
        <v>297</v>
      </c>
    </row>
    <row r="7" spans="1:28" s="67" customFormat="1" ht="20.25" customHeight="1">
      <c r="A7" s="93">
        <v>3</v>
      </c>
      <c r="B7" s="57">
        <v>45352</v>
      </c>
      <c r="C7" s="21" t="s">
        <v>289</v>
      </c>
      <c r="D7" s="51" t="s">
        <v>298</v>
      </c>
      <c r="E7" s="22" t="s">
        <v>43</v>
      </c>
      <c r="F7" s="24">
        <v>24295</v>
      </c>
      <c r="G7" s="22" t="s">
        <v>72</v>
      </c>
      <c r="H7" s="22" t="s">
        <v>71</v>
      </c>
      <c r="I7" s="137" t="s">
        <v>299</v>
      </c>
      <c r="J7" s="93" t="s">
        <v>67</v>
      </c>
      <c r="K7" s="93" t="s">
        <v>79</v>
      </c>
      <c r="L7" s="22" t="s">
        <v>274</v>
      </c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</row>
    <row r="8" spans="1:28" s="66" customFormat="1" ht="18" customHeight="1">
      <c r="A8" s="93">
        <v>4</v>
      </c>
      <c r="B8" s="57">
        <v>45352</v>
      </c>
      <c r="C8" s="21" t="s">
        <v>289</v>
      </c>
      <c r="D8" s="51" t="s">
        <v>300</v>
      </c>
      <c r="E8" s="22" t="s">
        <v>54</v>
      </c>
      <c r="F8" s="24">
        <v>26063</v>
      </c>
      <c r="G8" s="22" t="s">
        <v>72</v>
      </c>
      <c r="H8" s="22" t="s">
        <v>71</v>
      </c>
      <c r="I8" s="137" t="s">
        <v>301</v>
      </c>
      <c r="J8" s="93" t="s">
        <v>67</v>
      </c>
      <c r="K8" s="93" t="s">
        <v>79</v>
      </c>
      <c r="L8" s="22" t="s">
        <v>297</v>
      </c>
    </row>
    <row r="9" spans="1:28" s="66" customFormat="1" ht="15.75">
      <c r="A9" s="93">
        <v>5</v>
      </c>
      <c r="B9" s="57">
        <v>45352</v>
      </c>
      <c r="C9" s="21" t="s">
        <v>289</v>
      </c>
      <c r="D9" s="51" t="s">
        <v>302</v>
      </c>
      <c r="E9" s="22" t="s">
        <v>43</v>
      </c>
      <c r="F9" s="24">
        <v>22653</v>
      </c>
      <c r="G9" s="22" t="s">
        <v>72</v>
      </c>
      <c r="H9" s="22" t="s">
        <v>71</v>
      </c>
      <c r="I9" s="137" t="s">
        <v>299</v>
      </c>
      <c r="J9" s="93" t="s">
        <v>67</v>
      </c>
      <c r="K9" s="93" t="s">
        <v>79</v>
      </c>
      <c r="L9" s="22" t="s">
        <v>303</v>
      </c>
    </row>
    <row r="10" spans="1:28" s="66" customFormat="1" ht="18" customHeight="1">
      <c r="A10" s="93">
        <v>6</v>
      </c>
      <c r="B10" s="57">
        <v>45352</v>
      </c>
      <c r="C10" s="21" t="s">
        <v>289</v>
      </c>
      <c r="D10" s="51" t="s">
        <v>304</v>
      </c>
      <c r="E10" s="22" t="s">
        <v>54</v>
      </c>
      <c r="F10" s="24">
        <v>21971</v>
      </c>
      <c r="G10" s="22" t="s">
        <v>72</v>
      </c>
      <c r="H10" s="22" t="s">
        <v>71</v>
      </c>
      <c r="I10" s="137" t="s">
        <v>305</v>
      </c>
      <c r="J10" s="93" t="s">
        <v>67</v>
      </c>
      <c r="K10" s="93" t="s">
        <v>79</v>
      </c>
      <c r="L10" s="22" t="s">
        <v>96</v>
      </c>
    </row>
    <row r="11" spans="1:28" s="66" customFormat="1" ht="15.75">
      <c r="A11" s="93">
        <v>7</v>
      </c>
      <c r="B11" s="57">
        <v>45352</v>
      </c>
      <c r="C11" s="21" t="s">
        <v>289</v>
      </c>
      <c r="D11" s="51" t="s">
        <v>306</v>
      </c>
      <c r="E11" s="22" t="s">
        <v>43</v>
      </c>
      <c r="F11" s="24">
        <v>31826</v>
      </c>
      <c r="G11" s="22" t="s">
        <v>307</v>
      </c>
      <c r="H11" s="22" t="s">
        <v>307</v>
      </c>
      <c r="I11" s="137" t="s">
        <v>293</v>
      </c>
      <c r="J11" s="93" t="s">
        <v>308</v>
      </c>
      <c r="K11" s="93" t="s">
        <v>308</v>
      </c>
      <c r="L11" s="22" t="s">
        <v>309</v>
      </c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</row>
    <row r="12" spans="1:28" s="66" customFormat="1" ht="15.75">
      <c r="A12" s="93">
        <v>8</v>
      </c>
      <c r="B12" s="57">
        <v>45355</v>
      </c>
      <c r="C12" s="21" t="s">
        <v>289</v>
      </c>
      <c r="D12" s="51" t="s">
        <v>310</v>
      </c>
      <c r="E12" s="22" t="s">
        <v>54</v>
      </c>
      <c r="F12" s="24">
        <v>26661</v>
      </c>
      <c r="G12" s="22" t="s">
        <v>311</v>
      </c>
      <c r="H12" s="22" t="s">
        <v>311</v>
      </c>
      <c r="I12" s="137" t="s">
        <v>312</v>
      </c>
      <c r="J12" s="93" t="s">
        <v>67</v>
      </c>
      <c r="K12" s="93" t="s">
        <v>79</v>
      </c>
      <c r="L12" s="22" t="s">
        <v>274</v>
      </c>
    </row>
    <row r="13" spans="1:28" s="66" customFormat="1" ht="15.75">
      <c r="A13" s="93">
        <v>9</v>
      </c>
      <c r="B13" s="57">
        <v>45355</v>
      </c>
      <c r="C13" s="21" t="s">
        <v>289</v>
      </c>
      <c r="D13" s="51" t="s">
        <v>313</v>
      </c>
      <c r="E13" s="22" t="s">
        <v>43</v>
      </c>
      <c r="F13" s="24">
        <v>30983</v>
      </c>
      <c r="G13" s="22" t="s">
        <v>307</v>
      </c>
      <c r="H13" s="22" t="s">
        <v>307</v>
      </c>
      <c r="I13" s="22" t="s">
        <v>312</v>
      </c>
      <c r="J13" s="93" t="s">
        <v>67</v>
      </c>
      <c r="K13" s="93" t="s">
        <v>79</v>
      </c>
      <c r="L13" s="22" t="s">
        <v>314</v>
      </c>
    </row>
    <row r="14" spans="1:28" s="66" customFormat="1" ht="15.75">
      <c r="A14" s="93">
        <v>10</v>
      </c>
      <c r="B14" s="57">
        <v>45355</v>
      </c>
      <c r="C14" s="21" t="s">
        <v>289</v>
      </c>
      <c r="D14" s="51" t="s">
        <v>315</v>
      </c>
      <c r="E14" s="22" t="s">
        <v>54</v>
      </c>
      <c r="F14" s="73">
        <v>25536</v>
      </c>
      <c r="G14" s="22" t="s">
        <v>316</v>
      </c>
      <c r="H14" s="22" t="s">
        <v>317</v>
      </c>
      <c r="I14" s="22" t="s">
        <v>312</v>
      </c>
      <c r="J14" s="93" t="s">
        <v>67</v>
      </c>
      <c r="K14" s="93" t="s">
        <v>79</v>
      </c>
      <c r="L14" s="22" t="s">
        <v>318</v>
      </c>
    </row>
    <row r="15" spans="1:28" s="66" customFormat="1" ht="15.75">
      <c r="A15" s="93">
        <v>11</v>
      </c>
      <c r="B15" s="57">
        <v>45355</v>
      </c>
      <c r="C15" s="21" t="s">
        <v>289</v>
      </c>
      <c r="D15" s="51" t="s">
        <v>319</v>
      </c>
      <c r="E15" s="22" t="s">
        <v>54</v>
      </c>
      <c r="F15" s="24">
        <v>26665</v>
      </c>
      <c r="G15" s="22" t="s">
        <v>316</v>
      </c>
      <c r="H15" s="22" t="s">
        <v>317</v>
      </c>
      <c r="I15" s="22" t="s">
        <v>312</v>
      </c>
      <c r="J15" s="93" t="s">
        <v>67</v>
      </c>
      <c r="K15" s="93" t="s">
        <v>79</v>
      </c>
      <c r="L15" s="22" t="s">
        <v>318</v>
      </c>
    </row>
    <row r="16" spans="1:28" s="66" customFormat="1" ht="15.75">
      <c r="A16" s="93">
        <v>12</v>
      </c>
      <c r="B16" s="57">
        <v>45356</v>
      </c>
      <c r="C16" s="21" t="s">
        <v>289</v>
      </c>
      <c r="D16" s="51" t="s">
        <v>320</v>
      </c>
      <c r="E16" s="22" t="s">
        <v>43</v>
      </c>
      <c r="F16" s="24">
        <v>39659</v>
      </c>
      <c r="G16" s="22" t="s">
        <v>42</v>
      </c>
      <c r="H16" s="22" t="s">
        <v>42</v>
      </c>
      <c r="I16" s="22" t="s">
        <v>186</v>
      </c>
      <c r="J16" s="93" t="s">
        <v>67</v>
      </c>
      <c r="K16" s="93" t="s">
        <v>79</v>
      </c>
      <c r="L16" s="22" t="s">
        <v>321</v>
      </c>
    </row>
    <row r="17" spans="1:28" s="66" customFormat="1" ht="15.75">
      <c r="A17" s="93">
        <v>13</v>
      </c>
      <c r="B17" s="57">
        <v>45356</v>
      </c>
      <c r="C17" s="21" t="s">
        <v>289</v>
      </c>
      <c r="D17" s="51" t="s">
        <v>322</v>
      </c>
      <c r="E17" s="22" t="s">
        <v>43</v>
      </c>
      <c r="F17" s="24">
        <v>30764</v>
      </c>
      <c r="G17" s="22" t="s">
        <v>42</v>
      </c>
      <c r="H17" s="22" t="s">
        <v>42</v>
      </c>
      <c r="I17" s="22" t="s">
        <v>323</v>
      </c>
      <c r="J17" s="93" t="s">
        <v>67</v>
      </c>
      <c r="K17" s="93" t="s">
        <v>79</v>
      </c>
      <c r="L17" s="22" t="s">
        <v>96</v>
      </c>
    </row>
    <row r="18" spans="1:28" s="66" customFormat="1" ht="18.75" customHeight="1">
      <c r="A18" s="93">
        <v>14</v>
      </c>
      <c r="B18" s="57">
        <v>45357</v>
      </c>
      <c r="C18" s="21" t="s">
        <v>289</v>
      </c>
      <c r="D18" s="51" t="s">
        <v>324</v>
      </c>
      <c r="E18" s="22" t="s">
        <v>54</v>
      </c>
      <c r="F18" s="24">
        <v>28519</v>
      </c>
      <c r="G18" s="22" t="s">
        <v>325</v>
      </c>
      <c r="H18" s="22" t="s">
        <v>326</v>
      </c>
      <c r="I18" s="22" t="s">
        <v>327</v>
      </c>
      <c r="J18" s="93" t="s">
        <v>328</v>
      </c>
      <c r="K18" s="93" t="s">
        <v>329</v>
      </c>
      <c r="L18" s="22" t="s">
        <v>330</v>
      </c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s="63" customFormat="1" ht="15.75">
      <c r="A19" s="93">
        <v>15</v>
      </c>
      <c r="B19" s="57">
        <v>45357</v>
      </c>
      <c r="C19" s="21" t="s">
        <v>289</v>
      </c>
      <c r="D19" s="51" t="s">
        <v>331</v>
      </c>
      <c r="E19" s="22" t="s">
        <v>54</v>
      </c>
      <c r="F19" s="24">
        <v>17346</v>
      </c>
      <c r="G19" s="22" t="s">
        <v>332</v>
      </c>
      <c r="H19" s="22" t="s">
        <v>333</v>
      </c>
      <c r="I19" s="22" t="s">
        <v>334</v>
      </c>
      <c r="J19" s="93" t="s">
        <v>216</v>
      </c>
      <c r="K19" s="93" t="s">
        <v>335</v>
      </c>
      <c r="L19" s="22" t="s">
        <v>336</v>
      </c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</row>
    <row r="20" spans="1:28" s="66" customFormat="1" ht="15.75">
      <c r="A20" s="93">
        <v>16</v>
      </c>
      <c r="B20" s="57">
        <v>45357</v>
      </c>
      <c r="C20" s="21" t="s">
        <v>289</v>
      </c>
      <c r="D20" s="51" t="s">
        <v>331</v>
      </c>
      <c r="E20" s="22" t="s">
        <v>54</v>
      </c>
      <c r="F20" s="24">
        <v>17346</v>
      </c>
      <c r="G20" s="22" t="s">
        <v>332</v>
      </c>
      <c r="H20" s="22" t="s">
        <v>333</v>
      </c>
      <c r="I20" s="22" t="s">
        <v>334</v>
      </c>
      <c r="J20" s="93" t="s">
        <v>216</v>
      </c>
      <c r="K20" s="93" t="s">
        <v>335</v>
      </c>
      <c r="L20" s="22" t="s">
        <v>336</v>
      </c>
    </row>
    <row r="21" spans="1:28" s="66" customFormat="1" ht="15.75">
      <c r="A21" s="93">
        <v>17</v>
      </c>
      <c r="B21" s="57">
        <v>45358</v>
      </c>
      <c r="C21" s="21" t="s">
        <v>289</v>
      </c>
      <c r="D21" s="51" t="s">
        <v>337</v>
      </c>
      <c r="E21" s="22" t="s">
        <v>54</v>
      </c>
      <c r="F21" s="73" t="s">
        <v>338</v>
      </c>
      <c r="G21" s="22" t="s">
        <v>61</v>
      </c>
      <c r="H21" s="22" t="s">
        <v>339</v>
      </c>
      <c r="I21" s="22" t="s">
        <v>312</v>
      </c>
      <c r="J21" s="93" t="s">
        <v>340</v>
      </c>
      <c r="K21" s="93" t="s">
        <v>341</v>
      </c>
      <c r="L21" s="22" t="s">
        <v>342</v>
      </c>
    </row>
    <row r="22" spans="1:28" s="66" customFormat="1" ht="15.75">
      <c r="A22" s="93">
        <v>18</v>
      </c>
      <c r="B22" s="57">
        <v>45358</v>
      </c>
      <c r="C22" s="21" t="s">
        <v>343</v>
      </c>
      <c r="D22" s="51" t="s">
        <v>344</v>
      </c>
      <c r="E22" s="22" t="s">
        <v>43</v>
      </c>
      <c r="F22" s="73">
        <v>21398</v>
      </c>
      <c r="G22" s="22" t="s">
        <v>345</v>
      </c>
      <c r="H22" s="22" t="s">
        <v>346</v>
      </c>
      <c r="I22" s="22" t="s">
        <v>312</v>
      </c>
      <c r="J22" s="93" t="s">
        <v>328</v>
      </c>
      <c r="K22" s="93" t="s">
        <v>329</v>
      </c>
      <c r="L22" s="22"/>
    </row>
    <row r="23" spans="1:28" s="66" customFormat="1" ht="15.75">
      <c r="A23" s="93">
        <v>19</v>
      </c>
      <c r="B23" s="57">
        <v>45358</v>
      </c>
      <c r="C23" s="21" t="s">
        <v>289</v>
      </c>
      <c r="D23" s="51" t="s">
        <v>347</v>
      </c>
      <c r="E23" s="22" t="s">
        <v>43</v>
      </c>
      <c r="F23" s="24">
        <v>27708</v>
      </c>
      <c r="G23" s="22" t="s">
        <v>307</v>
      </c>
      <c r="H23" s="22" t="s">
        <v>307</v>
      </c>
      <c r="I23" s="22" t="s">
        <v>348</v>
      </c>
      <c r="J23" s="93" t="s">
        <v>67</v>
      </c>
      <c r="K23" s="93" t="s">
        <v>79</v>
      </c>
      <c r="L23" s="22" t="s">
        <v>349</v>
      </c>
    </row>
    <row r="24" spans="1:28" s="66" customFormat="1" ht="15.75">
      <c r="A24" s="93">
        <v>20</v>
      </c>
      <c r="B24" s="57">
        <v>45358</v>
      </c>
      <c r="C24" s="21" t="s">
        <v>289</v>
      </c>
      <c r="D24" s="51" t="s">
        <v>350</v>
      </c>
      <c r="E24" s="22" t="s">
        <v>351</v>
      </c>
      <c r="F24" s="24">
        <v>30427</v>
      </c>
      <c r="G24" s="22" t="s">
        <v>42</v>
      </c>
      <c r="H24" s="22" t="s">
        <v>42</v>
      </c>
      <c r="I24" s="22" t="s">
        <v>293</v>
      </c>
      <c r="J24" s="93" t="s">
        <v>67</v>
      </c>
      <c r="K24" s="93" t="s">
        <v>79</v>
      </c>
      <c r="L24" s="22" t="s">
        <v>352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8" s="66" customFormat="1" ht="15.75">
      <c r="A25" s="93">
        <v>21</v>
      </c>
      <c r="B25" s="57">
        <v>45359</v>
      </c>
      <c r="C25" s="21" t="s">
        <v>343</v>
      </c>
      <c r="D25" s="51" t="s">
        <v>353</v>
      </c>
      <c r="E25" s="22" t="s">
        <v>43</v>
      </c>
      <c r="F25" s="73">
        <v>33691</v>
      </c>
      <c r="G25" s="22" t="s">
        <v>316</v>
      </c>
      <c r="H25" s="22" t="s">
        <v>317</v>
      </c>
      <c r="I25" s="22" t="s">
        <v>354</v>
      </c>
      <c r="J25" s="93" t="s">
        <v>67</v>
      </c>
      <c r="K25" s="93" t="s">
        <v>79</v>
      </c>
      <c r="L25" s="22" t="s">
        <v>355</v>
      </c>
    </row>
    <row r="26" spans="1:28" s="55" customFormat="1" ht="15.75">
      <c r="A26" s="93">
        <v>22</v>
      </c>
      <c r="B26" s="57">
        <v>45359</v>
      </c>
      <c r="C26" s="21" t="s">
        <v>343</v>
      </c>
      <c r="D26" s="51" t="s">
        <v>356</v>
      </c>
      <c r="E26" s="22" t="s">
        <v>43</v>
      </c>
      <c r="F26" s="24">
        <v>26557</v>
      </c>
      <c r="G26" s="22" t="s">
        <v>316</v>
      </c>
      <c r="H26" s="22" t="s">
        <v>317</v>
      </c>
      <c r="I26" s="22" t="s">
        <v>293</v>
      </c>
      <c r="J26" s="93" t="s">
        <v>67</v>
      </c>
      <c r="K26" s="93" t="s">
        <v>79</v>
      </c>
      <c r="L26" s="22" t="s">
        <v>274</v>
      </c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</row>
    <row r="27" spans="1:28" s="66" customFormat="1" ht="19.5" customHeight="1">
      <c r="A27" s="93">
        <v>23</v>
      </c>
      <c r="B27" s="57">
        <v>45362</v>
      </c>
      <c r="C27" s="21" t="s">
        <v>343</v>
      </c>
      <c r="D27" s="51" t="s">
        <v>357</v>
      </c>
      <c r="E27" s="22" t="s">
        <v>43</v>
      </c>
      <c r="F27" s="24">
        <v>31613</v>
      </c>
      <c r="G27" s="22" t="s">
        <v>358</v>
      </c>
      <c r="H27" s="22" t="s">
        <v>358</v>
      </c>
      <c r="I27" s="22" t="s">
        <v>264</v>
      </c>
      <c r="J27" s="93" t="s">
        <v>67</v>
      </c>
      <c r="K27" s="93" t="s">
        <v>79</v>
      </c>
      <c r="L27" s="22" t="s">
        <v>96</v>
      </c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1:28" s="66" customFormat="1" ht="15.75">
      <c r="A28" s="93">
        <v>24</v>
      </c>
      <c r="B28" s="57">
        <v>45362</v>
      </c>
      <c r="C28" s="21" t="s">
        <v>343</v>
      </c>
      <c r="D28" s="51" t="s">
        <v>359</v>
      </c>
      <c r="E28" s="22" t="s">
        <v>43</v>
      </c>
      <c r="F28" s="24">
        <v>22520</v>
      </c>
      <c r="G28" s="22" t="s">
        <v>358</v>
      </c>
      <c r="H28" s="22" t="s">
        <v>358</v>
      </c>
      <c r="I28" s="22" t="s">
        <v>360</v>
      </c>
      <c r="J28" s="93" t="s">
        <v>67</v>
      </c>
      <c r="K28" s="93" t="s">
        <v>79</v>
      </c>
      <c r="L28" s="22" t="s">
        <v>96</v>
      </c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</row>
    <row r="29" spans="1:28" s="66" customFormat="1" ht="15.75">
      <c r="A29" s="93">
        <v>25</v>
      </c>
      <c r="B29" s="57">
        <v>45362</v>
      </c>
      <c r="C29" s="21" t="s">
        <v>343</v>
      </c>
      <c r="D29" s="51" t="s">
        <v>361</v>
      </c>
      <c r="E29" s="22" t="s">
        <v>43</v>
      </c>
      <c r="F29" s="24">
        <v>31684</v>
      </c>
      <c r="G29" s="22" t="s">
        <v>307</v>
      </c>
      <c r="H29" s="22" t="s">
        <v>307</v>
      </c>
      <c r="I29" s="22" t="s">
        <v>293</v>
      </c>
      <c r="J29" s="93" t="s">
        <v>67</v>
      </c>
      <c r="K29" s="93" t="s">
        <v>362</v>
      </c>
      <c r="L29" s="22" t="s">
        <v>363</v>
      </c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</row>
    <row r="30" spans="1:28" s="66" customFormat="1" ht="18.75">
      <c r="A30" s="93">
        <v>26</v>
      </c>
      <c r="B30" s="57">
        <v>45362</v>
      </c>
      <c r="C30" s="21" t="s">
        <v>343</v>
      </c>
      <c r="D30" s="51" t="s">
        <v>364</v>
      </c>
      <c r="E30" s="22" t="s">
        <v>43</v>
      </c>
      <c r="F30" s="24">
        <v>29213</v>
      </c>
      <c r="G30" s="22" t="s">
        <v>307</v>
      </c>
      <c r="H30" s="22" t="s">
        <v>307</v>
      </c>
      <c r="I30" s="22" t="s">
        <v>293</v>
      </c>
      <c r="J30" s="93" t="s">
        <v>362</v>
      </c>
      <c r="K30" s="93" t="s">
        <v>362</v>
      </c>
      <c r="L30" s="22" t="s">
        <v>363</v>
      </c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</row>
    <row r="31" spans="1:28" s="66" customFormat="1" ht="18.75">
      <c r="A31" s="93">
        <v>27</v>
      </c>
      <c r="B31" s="57">
        <v>45363</v>
      </c>
      <c r="C31" s="21" t="s">
        <v>343</v>
      </c>
      <c r="D31" s="51" t="s">
        <v>365</v>
      </c>
      <c r="E31" s="22" t="s">
        <v>54</v>
      </c>
      <c r="F31" s="24">
        <v>19706</v>
      </c>
      <c r="G31" s="22" t="s">
        <v>307</v>
      </c>
      <c r="H31" s="22" t="s">
        <v>307</v>
      </c>
      <c r="I31" s="22" t="s">
        <v>366</v>
      </c>
      <c r="J31" s="93" t="s">
        <v>67</v>
      </c>
      <c r="K31" s="93" t="s">
        <v>79</v>
      </c>
      <c r="L31" s="22" t="s">
        <v>367</v>
      </c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</row>
    <row r="32" spans="1:28" ht="18.75">
      <c r="A32" s="93">
        <v>28</v>
      </c>
      <c r="B32" s="57">
        <v>45363</v>
      </c>
      <c r="C32" s="21" t="s">
        <v>343</v>
      </c>
      <c r="D32" s="51" t="s">
        <v>368</v>
      </c>
      <c r="E32" s="22" t="s">
        <v>54</v>
      </c>
      <c r="F32" s="24">
        <v>26839</v>
      </c>
      <c r="G32" s="22" t="s">
        <v>369</v>
      </c>
      <c r="H32" s="22" t="s">
        <v>370</v>
      </c>
      <c r="I32" s="22" t="s">
        <v>371</v>
      </c>
      <c r="J32" s="93" t="s">
        <v>67</v>
      </c>
      <c r="K32" s="93" t="s">
        <v>79</v>
      </c>
      <c r="L32" s="22" t="s">
        <v>159</v>
      </c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</row>
    <row r="33" spans="1:28" s="66" customFormat="1" ht="18.75">
      <c r="A33" s="93">
        <v>29</v>
      </c>
      <c r="B33" s="57">
        <v>45363</v>
      </c>
      <c r="C33" s="21" t="s">
        <v>343</v>
      </c>
      <c r="D33" s="51" t="s">
        <v>372</v>
      </c>
      <c r="E33" s="22" t="s">
        <v>54</v>
      </c>
      <c r="F33" s="24">
        <v>24368</v>
      </c>
      <c r="G33" s="22" t="s">
        <v>72</v>
      </c>
      <c r="H33" s="22" t="s">
        <v>71</v>
      </c>
      <c r="I33" s="22" t="s">
        <v>360</v>
      </c>
      <c r="J33" s="93" t="s">
        <v>328</v>
      </c>
      <c r="K33" s="93" t="s">
        <v>329</v>
      </c>
      <c r="L33" s="22" t="s">
        <v>373</v>
      </c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</row>
    <row r="34" spans="1:28" s="66" customFormat="1" ht="20.25" customHeight="1">
      <c r="A34" s="93">
        <v>30</v>
      </c>
      <c r="B34" s="57">
        <v>45364</v>
      </c>
      <c r="C34" s="21" t="s">
        <v>343</v>
      </c>
      <c r="D34" s="51" t="s">
        <v>374</v>
      </c>
      <c r="E34" s="22" t="s">
        <v>43</v>
      </c>
      <c r="F34" s="24" t="s">
        <v>375</v>
      </c>
      <c r="G34" s="22" t="s">
        <v>307</v>
      </c>
      <c r="H34" s="22" t="s">
        <v>307</v>
      </c>
      <c r="I34" s="22" t="s">
        <v>312</v>
      </c>
      <c r="J34" s="93" t="s">
        <v>67</v>
      </c>
      <c r="K34" s="93" t="s">
        <v>79</v>
      </c>
      <c r="L34" s="22" t="s">
        <v>376</v>
      </c>
    </row>
    <row r="35" spans="1:28" s="67" customFormat="1" ht="15.75">
      <c r="A35" s="93">
        <v>31</v>
      </c>
      <c r="B35" s="57">
        <v>45365</v>
      </c>
      <c r="C35" s="21" t="s">
        <v>343</v>
      </c>
      <c r="D35" s="51" t="s">
        <v>377</v>
      </c>
      <c r="E35" s="22" t="s">
        <v>43</v>
      </c>
      <c r="F35" s="24">
        <v>37183</v>
      </c>
      <c r="G35" s="22" t="s">
        <v>72</v>
      </c>
      <c r="H35" s="22" t="s">
        <v>71</v>
      </c>
      <c r="I35" s="22" t="s">
        <v>186</v>
      </c>
      <c r="J35" s="93" t="s">
        <v>67</v>
      </c>
      <c r="K35" s="93" t="s">
        <v>79</v>
      </c>
      <c r="L35" s="22" t="s">
        <v>378</v>
      </c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</row>
    <row r="36" spans="1:28" s="67" customFormat="1" ht="15.75">
      <c r="A36" s="93">
        <v>32</v>
      </c>
      <c r="B36" s="57">
        <v>45365</v>
      </c>
      <c r="C36" s="21" t="s">
        <v>343</v>
      </c>
      <c r="D36" s="51" t="s">
        <v>379</v>
      </c>
      <c r="E36" s="22" t="s">
        <v>54</v>
      </c>
      <c r="F36" s="24">
        <v>28145</v>
      </c>
      <c r="G36" s="22" t="s">
        <v>72</v>
      </c>
      <c r="H36" s="22" t="s">
        <v>71</v>
      </c>
      <c r="I36" s="22" t="s">
        <v>380</v>
      </c>
      <c r="J36" s="93" t="s">
        <v>67</v>
      </c>
      <c r="K36" s="93" t="s">
        <v>79</v>
      </c>
      <c r="L36" s="22" t="s">
        <v>381</v>
      </c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</row>
    <row r="37" spans="1:28" s="68" customFormat="1" ht="19.5" customHeight="1">
      <c r="A37" s="93">
        <v>33</v>
      </c>
      <c r="B37" s="57">
        <v>45365</v>
      </c>
      <c r="C37" s="21" t="s">
        <v>343</v>
      </c>
      <c r="D37" s="51" t="s">
        <v>382</v>
      </c>
      <c r="E37" s="22" t="s">
        <v>43</v>
      </c>
      <c r="F37" s="24">
        <v>31426</v>
      </c>
      <c r="G37" s="22" t="s">
        <v>72</v>
      </c>
      <c r="H37" s="22" t="s">
        <v>71</v>
      </c>
      <c r="I37" s="22" t="s">
        <v>383</v>
      </c>
      <c r="J37" s="93" t="s">
        <v>258</v>
      </c>
      <c r="K37" s="93" t="s">
        <v>384</v>
      </c>
      <c r="L37" s="22" t="s">
        <v>385</v>
      </c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</row>
    <row r="38" spans="1:28" s="70" customFormat="1" ht="18.75">
      <c r="A38" s="93">
        <v>34</v>
      </c>
      <c r="B38" s="57">
        <v>45365</v>
      </c>
      <c r="C38" s="21" t="s">
        <v>343</v>
      </c>
      <c r="D38" s="51" t="s">
        <v>386</v>
      </c>
      <c r="E38" s="22" t="s">
        <v>54</v>
      </c>
      <c r="F38" s="24">
        <v>27029</v>
      </c>
      <c r="G38" s="22" t="s">
        <v>42</v>
      </c>
      <c r="H38" s="22" t="s">
        <v>42</v>
      </c>
      <c r="I38" s="22" t="s">
        <v>387</v>
      </c>
      <c r="J38" s="93" t="s">
        <v>216</v>
      </c>
      <c r="K38" s="93" t="s">
        <v>216</v>
      </c>
      <c r="L38" s="22" t="s">
        <v>294</v>
      </c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</row>
    <row r="39" spans="1:28" s="69" customFormat="1" ht="18.75">
      <c r="A39" s="93">
        <v>35</v>
      </c>
      <c r="B39" s="57">
        <v>45365</v>
      </c>
      <c r="C39" s="21" t="s">
        <v>343</v>
      </c>
      <c r="D39" s="51" t="s">
        <v>388</v>
      </c>
      <c r="E39" s="22" t="s">
        <v>54</v>
      </c>
      <c r="F39" s="24">
        <v>34777</v>
      </c>
      <c r="G39" s="22" t="s">
        <v>72</v>
      </c>
      <c r="H39" s="22" t="s">
        <v>71</v>
      </c>
      <c r="I39" s="22" t="s">
        <v>293</v>
      </c>
      <c r="J39" s="93" t="s">
        <v>67</v>
      </c>
      <c r="K39" s="93" t="s">
        <v>79</v>
      </c>
      <c r="L39" s="22" t="s">
        <v>96</v>
      </c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</row>
    <row r="40" spans="1:28" s="69" customFormat="1" ht="19.5" customHeight="1">
      <c r="A40" s="93">
        <v>36</v>
      </c>
      <c r="B40" s="57">
        <v>45365</v>
      </c>
      <c r="C40" s="21" t="s">
        <v>343</v>
      </c>
      <c r="D40" s="51" t="s">
        <v>389</v>
      </c>
      <c r="E40" s="22" t="s">
        <v>43</v>
      </c>
      <c r="F40" s="24">
        <v>33203</v>
      </c>
      <c r="G40" s="22" t="s">
        <v>72</v>
      </c>
      <c r="H40" s="22" t="s">
        <v>71</v>
      </c>
      <c r="I40" s="22" t="s">
        <v>293</v>
      </c>
      <c r="J40" s="93" t="s">
        <v>390</v>
      </c>
      <c r="K40" s="93" t="s">
        <v>390</v>
      </c>
      <c r="L40" s="22" t="s">
        <v>391</v>
      </c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</row>
    <row r="41" spans="1:28" s="69" customFormat="1" ht="16.5" customHeight="1">
      <c r="A41" s="93">
        <v>37</v>
      </c>
      <c r="B41" s="57">
        <v>45366</v>
      </c>
      <c r="C41" s="21" t="s">
        <v>343</v>
      </c>
      <c r="D41" s="51" t="s">
        <v>392</v>
      </c>
      <c r="E41" s="22" t="s">
        <v>43</v>
      </c>
      <c r="F41" s="24">
        <v>30964</v>
      </c>
      <c r="G41" s="22" t="s">
        <v>237</v>
      </c>
      <c r="H41" s="22" t="s">
        <v>237</v>
      </c>
      <c r="I41" s="22" t="s">
        <v>393</v>
      </c>
      <c r="J41" s="93" t="s">
        <v>394</v>
      </c>
      <c r="K41" s="93" t="s">
        <v>395</v>
      </c>
      <c r="L41" s="22" t="s">
        <v>396</v>
      </c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</row>
    <row r="42" spans="1:28" s="66" customFormat="1" ht="15.75">
      <c r="A42" s="93">
        <v>38</v>
      </c>
      <c r="B42" s="57">
        <v>45366</v>
      </c>
      <c r="C42" s="21" t="s">
        <v>397</v>
      </c>
      <c r="D42" s="51" t="s">
        <v>398</v>
      </c>
      <c r="E42" s="22" t="s">
        <v>43</v>
      </c>
      <c r="F42" s="24">
        <v>20017</v>
      </c>
      <c r="G42" s="22" t="s">
        <v>345</v>
      </c>
      <c r="H42" s="22" t="s">
        <v>346</v>
      </c>
      <c r="I42" s="22" t="s">
        <v>305</v>
      </c>
      <c r="J42" s="93" t="s">
        <v>67</v>
      </c>
      <c r="K42" s="93" t="s">
        <v>79</v>
      </c>
      <c r="L42" s="22" t="s">
        <v>399</v>
      </c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</row>
    <row r="43" spans="1:28" s="66" customFormat="1" ht="15.75">
      <c r="A43" s="93">
        <v>39</v>
      </c>
      <c r="B43" s="57">
        <v>45366</v>
      </c>
      <c r="C43" s="21" t="s">
        <v>343</v>
      </c>
      <c r="D43" s="51" t="s">
        <v>400</v>
      </c>
      <c r="E43" s="22" t="s">
        <v>43</v>
      </c>
      <c r="F43" s="24">
        <v>27092</v>
      </c>
      <c r="G43" s="22" t="s">
        <v>401</v>
      </c>
      <c r="H43" s="22" t="s">
        <v>401</v>
      </c>
      <c r="I43" s="22" t="s">
        <v>402</v>
      </c>
      <c r="J43" s="93" t="s">
        <v>67</v>
      </c>
      <c r="K43" s="93" t="s">
        <v>79</v>
      </c>
      <c r="L43" s="22" t="s">
        <v>96</v>
      </c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15.75">
      <c r="A44" s="93">
        <v>40</v>
      </c>
      <c r="B44" s="57">
        <v>45366</v>
      </c>
      <c r="C44" s="21" t="s">
        <v>343</v>
      </c>
      <c r="D44" s="51" t="s">
        <v>403</v>
      </c>
      <c r="E44" s="22" t="s">
        <v>43</v>
      </c>
      <c r="F44" s="24" t="s">
        <v>404</v>
      </c>
      <c r="G44" s="22" t="s">
        <v>405</v>
      </c>
      <c r="H44" s="22" t="s">
        <v>406</v>
      </c>
      <c r="I44" s="22" t="s">
        <v>165</v>
      </c>
      <c r="J44" s="93" t="s">
        <v>67</v>
      </c>
      <c r="K44" s="93" t="s">
        <v>79</v>
      </c>
      <c r="L44" s="22" t="s">
        <v>407</v>
      </c>
    </row>
    <row r="45" spans="1:28" ht="15.75">
      <c r="A45" s="93">
        <v>41</v>
      </c>
      <c r="B45" s="57">
        <v>45369</v>
      </c>
      <c r="C45" s="21" t="s">
        <v>343</v>
      </c>
      <c r="D45" s="51" t="s">
        <v>408</v>
      </c>
      <c r="E45" s="22" t="s">
        <v>54</v>
      </c>
      <c r="F45" s="24">
        <v>45607</v>
      </c>
      <c r="G45" s="22" t="s">
        <v>72</v>
      </c>
      <c r="H45" s="22" t="s">
        <v>71</v>
      </c>
      <c r="I45" s="22" t="s">
        <v>293</v>
      </c>
      <c r="J45" s="93" t="s">
        <v>67</v>
      </c>
      <c r="K45" s="93" t="s">
        <v>79</v>
      </c>
      <c r="L45" s="22" t="s">
        <v>409</v>
      </c>
    </row>
    <row r="46" spans="1:28" ht="15.75">
      <c r="A46" s="93">
        <v>42</v>
      </c>
      <c r="B46" s="57">
        <v>45003</v>
      </c>
      <c r="C46" s="21" t="s">
        <v>343</v>
      </c>
      <c r="D46" s="51" t="s">
        <v>410</v>
      </c>
      <c r="E46" s="22" t="s">
        <v>54</v>
      </c>
      <c r="F46" s="24">
        <v>36224</v>
      </c>
      <c r="G46" s="22" t="s">
        <v>72</v>
      </c>
      <c r="H46" s="22" t="s">
        <v>71</v>
      </c>
      <c r="I46" s="22" t="s">
        <v>293</v>
      </c>
      <c r="J46" s="93" t="s">
        <v>67</v>
      </c>
      <c r="K46" s="93" t="s">
        <v>79</v>
      </c>
      <c r="L46" s="22" t="s">
        <v>411</v>
      </c>
    </row>
    <row r="47" spans="1:28" ht="15.75">
      <c r="A47" s="93">
        <v>43</v>
      </c>
      <c r="B47" s="57">
        <v>45369</v>
      </c>
      <c r="C47" s="21" t="s">
        <v>343</v>
      </c>
      <c r="D47" s="51" t="s">
        <v>412</v>
      </c>
      <c r="E47" s="22" t="s">
        <v>54</v>
      </c>
      <c r="F47" s="24">
        <v>20189</v>
      </c>
      <c r="G47" s="22" t="s">
        <v>401</v>
      </c>
      <c r="H47" s="22" t="s">
        <v>401</v>
      </c>
      <c r="I47" s="22" t="s">
        <v>312</v>
      </c>
      <c r="J47" s="93" t="s">
        <v>67</v>
      </c>
      <c r="K47" s="93" t="s">
        <v>79</v>
      </c>
      <c r="L47" s="22" t="s">
        <v>367</v>
      </c>
    </row>
    <row r="48" spans="1:28" s="50" customFormat="1" ht="18.75">
      <c r="A48" s="93">
        <v>44</v>
      </c>
      <c r="B48" s="57">
        <v>45369</v>
      </c>
      <c r="C48" s="21" t="s">
        <v>343</v>
      </c>
      <c r="D48" s="51" t="s">
        <v>413</v>
      </c>
      <c r="E48" s="22" t="s">
        <v>43</v>
      </c>
      <c r="F48" s="24">
        <v>21665</v>
      </c>
      <c r="G48" s="22" t="s">
        <v>401</v>
      </c>
      <c r="H48" s="22" t="s">
        <v>401</v>
      </c>
      <c r="I48" s="22" t="s">
        <v>165</v>
      </c>
      <c r="J48" s="93" t="s">
        <v>67</v>
      </c>
      <c r="K48" s="93" t="s">
        <v>79</v>
      </c>
      <c r="L48" s="22" t="s">
        <v>367</v>
      </c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</row>
    <row r="49" spans="1:28" s="50" customFormat="1" ht="18.75" customHeight="1">
      <c r="A49" s="93">
        <v>45</v>
      </c>
      <c r="B49" s="57">
        <v>45369</v>
      </c>
      <c r="C49" s="21" t="s">
        <v>343</v>
      </c>
      <c r="D49" s="51" t="s">
        <v>414</v>
      </c>
      <c r="E49" s="22" t="s">
        <v>54</v>
      </c>
      <c r="F49" s="24">
        <v>23572</v>
      </c>
      <c r="G49" s="22" t="s">
        <v>252</v>
      </c>
      <c r="H49" s="22" t="s">
        <v>415</v>
      </c>
      <c r="I49" s="22" t="s">
        <v>371</v>
      </c>
      <c r="J49" s="93" t="s">
        <v>258</v>
      </c>
      <c r="K49" s="93" t="s">
        <v>416</v>
      </c>
      <c r="L49" s="22" t="s">
        <v>417</v>
      </c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</row>
    <row r="50" spans="1:28" s="55" customFormat="1" ht="15.75">
      <c r="A50" s="93">
        <v>46</v>
      </c>
      <c r="B50" s="57">
        <v>45369</v>
      </c>
      <c r="C50" s="21" t="s">
        <v>343</v>
      </c>
      <c r="D50" s="51" t="s">
        <v>418</v>
      </c>
      <c r="E50" s="22" t="s">
        <v>43</v>
      </c>
      <c r="F50" s="24">
        <v>29391</v>
      </c>
      <c r="G50" s="22" t="s">
        <v>358</v>
      </c>
      <c r="H50" s="22" t="s">
        <v>358</v>
      </c>
      <c r="I50" s="22" t="s">
        <v>371</v>
      </c>
      <c r="J50" s="93" t="s">
        <v>258</v>
      </c>
      <c r="K50" s="93" t="s">
        <v>258</v>
      </c>
      <c r="L50" s="22" t="s">
        <v>419</v>
      </c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</row>
    <row r="51" spans="1:28" s="55" customFormat="1" ht="15.75">
      <c r="A51" s="93">
        <v>47</v>
      </c>
      <c r="B51" s="57">
        <v>45370</v>
      </c>
      <c r="C51" s="21" t="s">
        <v>343</v>
      </c>
      <c r="D51" s="51" t="s">
        <v>420</v>
      </c>
      <c r="E51" s="22" t="s">
        <v>43</v>
      </c>
      <c r="F51" s="24">
        <v>31455</v>
      </c>
      <c r="G51" s="22" t="s">
        <v>61</v>
      </c>
      <c r="H51" s="22" t="s">
        <v>339</v>
      </c>
      <c r="I51" s="22" t="s">
        <v>312</v>
      </c>
      <c r="J51" s="93" t="s">
        <v>67</v>
      </c>
      <c r="K51" s="93" t="s">
        <v>79</v>
      </c>
      <c r="L51" s="22" t="s">
        <v>421</v>
      </c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</row>
    <row r="52" spans="1:28" ht="15.75">
      <c r="A52" s="93">
        <v>48</v>
      </c>
      <c r="B52" s="57">
        <v>45370</v>
      </c>
      <c r="C52" s="21" t="s">
        <v>343</v>
      </c>
      <c r="D52" s="51" t="s">
        <v>422</v>
      </c>
      <c r="E52" s="22" t="s">
        <v>54</v>
      </c>
      <c r="F52" s="24">
        <v>24379</v>
      </c>
      <c r="G52" s="22" t="s">
        <v>219</v>
      </c>
      <c r="H52" s="22" t="s">
        <v>219</v>
      </c>
      <c r="I52" s="22" t="s">
        <v>371</v>
      </c>
      <c r="J52" s="93" t="s">
        <v>258</v>
      </c>
      <c r="K52" s="93" t="s">
        <v>258</v>
      </c>
      <c r="L52" s="22" t="s">
        <v>423</v>
      </c>
    </row>
    <row r="53" spans="1:28" ht="15.75">
      <c r="A53" s="93">
        <v>49</v>
      </c>
      <c r="B53" s="57">
        <v>45370</v>
      </c>
      <c r="C53" s="21" t="s">
        <v>343</v>
      </c>
      <c r="D53" s="51" t="s">
        <v>424</v>
      </c>
      <c r="E53" s="22" t="s">
        <v>43</v>
      </c>
      <c r="F53" s="24">
        <v>23032</v>
      </c>
      <c r="G53" s="22" t="s">
        <v>358</v>
      </c>
      <c r="H53" s="22" t="s">
        <v>358</v>
      </c>
      <c r="I53" s="22" t="s">
        <v>425</v>
      </c>
      <c r="J53" s="93" t="s">
        <v>67</v>
      </c>
      <c r="K53" s="93" t="s">
        <v>79</v>
      </c>
      <c r="L53" s="22" t="s">
        <v>385</v>
      </c>
    </row>
    <row r="54" spans="1:28" ht="15.75">
      <c r="A54" s="93">
        <v>50</v>
      </c>
      <c r="B54" s="57">
        <v>45370</v>
      </c>
      <c r="C54" s="21" t="s">
        <v>343</v>
      </c>
      <c r="D54" s="51" t="s">
        <v>426</v>
      </c>
      <c r="E54" s="22" t="s">
        <v>43</v>
      </c>
      <c r="F54" s="24">
        <v>31789</v>
      </c>
      <c r="G54" s="22" t="s">
        <v>61</v>
      </c>
      <c r="H54" s="22" t="s">
        <v>339</v>
      </c>
      <c r="I54" s="22" t="s">
        <v>427</v>
      </c>
      <c r="J54" s="93" t="s">
        <v>258</v>
      </c>
      <c r="K54" s="93" t="s">
        <v>258</v>
      </c>
      <c r="L54" s="22" t="s">
        <v>385</v>
      </c>
    </row>
    <row r="55" spans="1:28" ht="15.75">
      <c r="A55" s="93">
        <v>51</v>
      </c>
      <c r="B55" s="57">
        <v>45371</v>
      </c>
      <c r="C55" s="21" t="s">
        <v>343</v>
      </c>
      <c r="D55" s="51" t="s">
        <v>428</v>
      </c>
      <c r="E55" s="22" t="s">
        <v>43</v>
      </c>
      <c r="F55" s="73">
        <v>29674</v>
      </c>
      <c r="G55" s="22" t="s">
        <v>429</v>
      </c>
      <c r="H55" s="22" t="s">
        <v>430</v>
      </c>
      <c r="I55" s="22" t="s">
        <v>360</v>
      </c>
      <c r="J55" s="93" t="s">
        <v>67</v>
      </c>
      <c r="K55" s="93" t="s">
        <v>79</v>
      </c>
      <c r="L55" s="22" t="s">
        <v>274</v>
      </c>
    </row>
    <row r="56" spans="1:28" ht="15.75">
      <c r="A56" s="93">
        <v>52</v>
      </c>
      <c r="B56" s="57">
        <v>45371</v>
      </c>
      <c r="C56" s="21" t="s">
        <v>343</v>
      </c>
      <c r="D56" s="51" t="s">
        <v>431</v>
      </c>
      <c r="E56" s="22" t="s">
        <v>43</v>
      </c>
      <c r="F56" s="73">
        <v>26765</v>
      </c>
      <c r="G56" s="22" t="s">
        <v>432</v>
      </c>
      <c r="H56" s="22" t="s">
        <v>432</v>
      </c>
      <c r="I56" s="22" t="s">
        <v>433</v>
      </c>
      <c r="J56" s="93" t="s">
        <v>390</v>
      </c>
      <c r="K56" s="93" t="s">
        <v>390</v>
      </c>
      <c r="L56" s="22" t="s">
        <v>434</v>
      </c>
    </row>
    <row r="57" spans="1:28" ht="15.75">
      <c r="A57" s="93">
        <v>53</v>
      </c>
      <c r="B57" s="57">
        <v>45371</v>
      </c>
      <c r="C57" s="21" t="s">
        <v>343</v>
      </c>
      <c r="D57" s="51" t="s">
        <v>435</v>
      </c>
      <c r="E57" s="22" t="s">
        <v>54</v>
      </c>
      <c r="F57" s="73">
        <v>36771</v>
      </c>
      <c r="G57" s="22" t="s">
        <v>72</v>
      </c>
      <c r="H57" s="22" t="s">
        <v>71</v>
      </c>
      <c r="I57" s="22" t="s">
        <v>293</v>
      </c>
      <c r="J57" s="93" t="s">
        <v>67</v>
      </c>
      <c r="K57" s="93" t="s">
        <v>79</v>
      </c>
      <c r="L57" s="22" t="s">
        <v>436</v>
      </c>
    </row>
    <row r="58" spans="1:28" ht="15.75">
      <c r="A58" s="93">
        <v>54</v>
      </c>
      <c r="B58" s="57">
        <v>45371</v>
      </c>
      <c r="C58" s="21" t="s">
        <v>289</v>
      </c>
      <c r="D58" s="51" t="s">
        <v>437</v>
      </c>
      <c r="E58" s="22" t="s">
        <v>43</v>
      </c>
      <c r="F58" s="73">
        <v>21725</v>
      </c>
      <c r="G58" s="22" t="s">
        <v>307</v>
      </c>
      <c r="H58" s="22" t="s">
        <v>307</v>
      </c>
      <c r="I58" s="22" t="s">
        <v>293</v>
      </c>
      <c r="J58" s="93" t="s">
        <v>308</v>
      </c>
      <c r="K58" s="93" t="s">
        <v>308</v>
      </c>
      <c r="L58" s="22" t="s">
        <v>438</v>
      </c>
    </row>
    <row r="59" spans="1:28" ht="15.75">
      <c r="A59" s="93">
        <v>55</v>
      </c>
      <c r="B59" s="57">
        <v>45371</v>
      </c>
      <c r="C59" s="21" t="s">
        <v>289</v>
      </c>
      <c r="D59" s="51" t="s">
        <v>439</v>
      </c>
      <c r="E59" s="22" t="s">
        <v>43</v>
      </c>
      <c r="F59" s="73">
        <v>25690</v>
      </c>
      <c r="G59" s="22" t="s">
        <v>316</v>
      </c>
      <c r="H59" s="22" t="s">
        <v>317</v>
      </c>
      <c r="I59" s="22" t="s">
        <v>387</v>
      </c>
      <c r="J59" s="93" t="s">
        <v>67</v>
      </c>
      <c r="K59" s="93" t="s">
        <v>79</v>
      </c>
      <c r="L59" s="22" t="s">
        <v>159</v>
      </c>
    </row>
    <row r="60" spans="1:28" ht="15.75">
      <c r="A60" s="93">
        <v>56</v>
      </c>
      <c r="B60" s="57">
        <v>45372</v>
      </c>
      <c r="C60" s="21" t="s">
        <v>289</v>
      </c>
      <c r="D60" s="51" t="s">
        <v>440</v>
      </c>
      <c r="E60" s="22" t="s">
        <v>54</v>
      </c>
      <c r="F60" s="73">
        <v>23973</v>
      </c>
      <c r="G60" s="22" t="s">
        <v>252</v>
      </c>
      <c r="H60" s="22" t="s">
        <v>415</v>
      </c>
      <c r="I60" s="22" t="s">
        <v>312</v>
      </c>
      <c r="J60" s="93" t="s">
        <v>67</v>
      </c>
      <c r="K60" s="93" t="s">
        <v>103</v>
      </c>
      <c r="L60" s="22" t="s">
        <v>441</v>
      </c>
    </row>
    <row r="61" spans="1:28" ht="15.75">
      <c r="A61" s="93">
        <v>57</v>
      </c>
      <c r="B61" s="57">
        <v>45372</v>
      </c>
      <c r="C61" s="21" t="s">
        <v>289</v>
      </c>
      <c r="D61" s="51" t="s">
        <v>442</v>
      </c>
      <c r="E61" s="22" t="s">
        <v>43</v>
      </c>
      <c r="F61" s="73">
        <v>33085</v>
      </c>
      <c r="G61" s="22" t="s">
        <v>71</v>
      </c>
      <c r="H61" s="22" t="s">
        <v>72</v>
      </c>
      <c r="I61" s="22" t="s">
        <v>393</v>
      </c>
      <c r="J61" s="93" t="s">
        <v>67</v>
      </c>
      <c r="K61" s="93" t="s">
        <v>79</v>
      </c>
      <c r="L61" s="22" t="s">
        <v>443</v>
      </c>
    </row>
    <row r="62" spans="1:28" ht="15.75">
      <c r="A62" s="93">
        <v>58</v>
      </c>
      <c r="B62" s="57">
        <v>45372</v>
      </c>
      <c r="C62" s="21" t="s">
        <v>289</v>
      </c>
      <c r="D62" s="51" t="s">
        <v>444</v>
      </c>
      <c r="E62" s="22" t="s">
        <v>54</v>
      </c>
      <c r="F62" s="24">
        <v>18800</v>
      </c>
      <c r="G62" s="22" t="s">
        <v>369</v>
      </c>
      <c r="H62" s="22" t="s">
        <v>445</v>
      </c>
      <c r="I62" s="22" t="s">
        <v>446</v>
      </c>
      <c r="J62" s="93" t="s">
        <v>58</v>
      </c>
      <c r="K62" s="93" t="s">
        <v>188</v>
      </c>
      <c r="L62" s="22" t="s">
        <v>447</v>
      </c>
    </row>
    <row r="63" spans="1:28" ht="15.75">
      <c r="A63" s="93">
        <v>59</v>
      </c>
      <c r="B63" s="57">
        <v>45373</v>
      </c>
      <c r="C63" s="21" t="s">
        <v>343</v>
      </c>
      <c r="D63" s="51" t="s">
        <v>448</v>
      </c>
      <c r="E63" s="22" t="s">
        <v>43</v>
      </c>
      <c r="F63" s="24">
        <v>39131</v>
      </c>
      <c r="G63" s="22" t="s">
        <v>72</v>
      </c>
      <c r="H63" s="22" t="s">
        <v>72</v>
      </c>
      <c r="I63" s="22" t="s">
        <v>186</v>
      </c>
      <c r="J63" s="93" t="s">
        <v>258</v>
      </c>
      <c r="K63" s="93" t="s">
        <v>258</v>
      </c>
      <c r="L63" s="22" t="s">
        <v>449</v>
      </c>
    </row>
    <row r="64" spans="1:28" ht="15.75">
      <c r="A64" s="93">
        <v>60</v>
      </c>
      <c r="B64" s="57">
        <v>45373</v>
      </c>
      <c r="C64" s="21" t="s">
        <v>343</v>
      </c>
      <c r="D64" s="51" t="s">
        <v>450</v>
      </c>
      <c r="E64" s="22" t="s">
        <v>54</v>
      </c>
      <c r="F64" s="24">
        <v>19454</v>
      </c>
      <c r="G64" s="22" t="s">
        <v>369</v>
      </c>
      <c r="H64" s="22" t="s">
        <v>370</v>
      </c>
      <c r="I64" s="22" t="s">
        <v>451</v>
      </c>
      <c r="J64" s="93" t="s">
        <v>452</v>
      </c>
      <c r="K64" s="93" t="s">
        <v>453</v>
      </c>
      <c r="L64" s="22"/>
    </row>
    <row r="65" spans="1:12" ht="15.75">
      <c r="A65" s="93">
        <v>61</v>
      </c>
      <c r="B65" s="57">
        <v>45373</v>
      </c>
      <c r="C65" s="21" t="s">
        <v>343</v>
      </c>
      <c r="D65" s="51" t="s">
        <v>454</v>
      </c>
      <c r="E65" s="22" t="s">
        <v>43</v>
      </c>
      <c r="F65" s="24">
        <v>21597</v>
      </c>
      <c r="G65" s="22" t="s">
        <v>307</v>
      </c>
      <c r="H65" s="22" t="s">
        <v>307</v>
      </c>
      <c r="I65" s="22" t="s">
        <v>312</v>
      </c>
      <c r="J65" s="93" t="s">
        <v>67</v>
      </c>
      <c r="K65" s="93" t="s">
        <v>79</v>
      </c>
      <c r="L65" s="22" t="s">
        <v>455</v>
      </c>
    </row>
    <row r="66" spans="1:12" ht="15.75">
      <c r="A66" s="93">
        <v>62</v>
      </c>
      <c r="B66" s="57">
        <v>45373</v>
      </c>
      <c r="C66" s="21" t="s">
        <v>343</v>
      </c>
      <c r="D66" s="51" t="s">
        <v>456</v>
      </c>
      <c r="E66" s="22" t="s">
        <v>54</v>
      </c>
      <c r="F66" s="73">
        <v>24689</v>
      </c>
      <c r="G66" s="22" t="s">
        <v>401</v>
      </c>
      <c r="H66" s="22" t="s">
        <v>401</v>
      </c>
      <c r="I66" s="22" t="s">
        <v>299</v>
      </c>
      <c r="J66" s="93" t="s">
        <v>67</v>
      </c>
      <c r="K66" s="93" t="s">
        <v>79</v>
      </c>
      <c r="L66" s="22" t="s">
        <v>457</v>
      </c>
    </row>
    <row r="67" spans="1:12" ht="15.75">
      <c r="A67" s="93">
        <v>63</v>
      </c>
      <c r="B67" s="57">
        <v>45373</v>
      </c>
      <c r="C67" s="21" t="s">
        <v>343</v>
      </c>
      <c r="D67" s="51" t="s">
        <v>458</v>
      </c>
      <c r="E67" s="22" t="s">
        <v>54</v>
      </c>
      <c r="F67" s="73">
        <v>25433</v>
      </c>
      <c r="G67" s="22" t="s">
        <v>401</v>
      </c>
      <c r="H67" s="22" t="s">
        <v>401</v>
      </c>
      <c r="I67" s="22" t="s">
        <v>165</v>
      </c>
      <c r="J67" s="93" t="s">
        <v>67</v>
      </c>
      <c r="K67" s="93" t="s">
        <v>79</v>
      </c>
      <c r="L67" s="22" t="s">
        <v>457</v>
      </c>
    </row>
    <row r="68" spans="1:12" ht="15.75">
      <c r="A68" s="93">
        <v>64</v>
      </c>
      <c r="B68" s="57">
        <v>45376</v>
      </c>
      <c r="C68" s="21" t="s">
        <v>289</v>
      </c>
      <c r="D68" s="51" t="s">
        <v>459</v>
      </c>
      <c r="E68" s="22" t="s">
        <v>43</v>
      </c>
      <c r="F68" s="73">
        <v>24544</v>
      </c>
      <c r="G68" s="22" t="s">
        <v>460</v>
      </c>
      <c r="H68" s="22" t="s">
        <v>72</v>
      </c>
      <c r="I68" s="22" t="s">
        <v>461</v>
      </c>
      <c r="J68" s="93" t="s">
        <v>67</v>
      </c>
      <c r="K68" s="93" t="s">
        <v>79</v>
      </c>
      <c r="L68" s="22" t="s">
        <v>367</v>
      </c>
    </row>
    <row r="69" spans="1:12" ht="15.75">
      <c r="A69" s="93">
        <v>65</v>
      </c>
      <c r="B69" s="57">
        <v>45376</v>
      </c>
      <c r="C69" s="21" t="s">
        <v>289</v>
      </c>
      <c r="D69" s="51" t="s">
        <v>462</v>
      </c>
      <c r="E69" s="22" t="s">
        <v>43</v>
      </c>
      <c r="F69" s="73">
        <v>19184</v>
      </c>
      <c r="G69" s="22" t="s">
        <v>463</v>
      </c>
      <c r="H69" s="22" t="s">
        <v>464</v>
      </c>
      <c r="I69" s="22" t="s">
        <v>465</v>
      </c>
      <c r="J69" s="93" t="s">
        <v>67</v>
      </c>
      <c r="K69" s="93" t="s">
        <v>79</v>
      </c>
      <c r="L69" s="22" t="s">
        <v>466</v>
      </c>
    </row>
    <row r="70" spans="1:12" ht="15.75">
      <c r="A70" s="93">
        <v>66</v>
      </c>
      <c r="B70" s="57">
        <v>45376</v>
      </c>
      <c r="C70" s="21" t="s">
        <v>343</v>
      </c>
      <c r="D70" s="51" t="s">
        <v>467</v>
      </c>
      <c r="E70" s="22" t="s">
        <v>54</v>
      </c>
      <c r="F70" s="73">
        <v>25054</v>
      </c>
      <c r="G70" s="22" t="s">
        <v>252</v>
      </c>
      <c r="H70" s="22" t="s">
        <v>415</v>
      </c>
      <c r="I70" s="22" t="s">
        <v>293</v>
      </c>
      <c r="J70" s="93" t="s">
        <v>67</v>
      </c>
      <c r="K70" s="93" t="s">
        <v>79</v>
      </c>
      <c r="L70" s="22" t="s">
        <v>274</v>
      </c>
    </row>
    <row r="71" spans="1:12" ht="15.75">
      <c r="A71" s="93">
        <v>67</v>
      </c>
      <c r="B71" s="57">
        <v>45376</v>
      </c>
      <c r="C71" s="21" t="s">
        <v>343</v>
      </c>
      <c r="D71" s="51" t="s">
        <v>468</v>
      </c>
      <c r="E71" s="22" t="s">
        <v>43</v>
      </c>
      <c r="F71" s="73">
        <v>39409</v>
      </c>
      <c r="G71" s="22" t="s">
        <v>307</v>
      </c>
      <c r="H71" s="22" t="s">
        <v>307</v>
      </c>
      <c r="I71" s="22" t="s">
        <v>186</v>
      </c>
      <c r="J71" s="93" t="s">
        <v>67</v>
      </c>
      <c r="K71" s="93" t="s">
        <v>79</v>
      </c>
      <c r="L71" s="22" t="s">
        <v>469</v>
      </c>
    </row>
    <row r="72" spans="1:12" ht="15.75">
      <c r="A72" s="93">
        <v>68</v>
      </c>
      <c r="B72" s="57">
        <v>45376</v>
      </c>
      <c r="C72" s="21" t="s">
        <v>343</v>
      </c>
      <c r="D72" s="51" t="s">
        <v>470</v>
      </c>
      <c r="E72" s="22" t="s">
        <v>54</v>
      </c>
      <c r="F72" s="73">
        <v>19312</v>
      </c>
      <c r="G72" s="22" t="s">
        <v>71</v>
      </c>
      <c r="H72" s="22" t="s">
        <v>72</v>
      </c>
      <c r="I72" s="22" t="s">
        <v>312</v>
      </c>
      <c r="J72" s="93" t="s">
        <v>67</v>
      </c>
      <c r="K72" s="93" t="s">
        <v>79</v>
      </c>
      <c r="L72" s="22" t="s">
        <v>89</v>
      </c>
    </row>
    <row r="73" spans="1:12" ht="15.75">
      <c r="A73" s="93">
        <v>69</v>
      </c>
      <c r="B73" s="57">
        <v>45376</v>
      </c>
      <c r="C73" s="21" t="s">
        <v>289</v>
      </c>
      <c r="D73" s="51" t="s">
        <v>471</v>
      </c>
      <c r="E73" s="22" t="s">
        <v>43</v>
      </c>
      <c r="F73" s="73">
        <v>18156</v>
      </c>
      <c r="G73" s="22" t="s">
        <v>472</v>
      </c>
      <c r="H73" s="22" t="s">
        <v>473</v>
      </c>
      <c r="I73" s="22" t="s">
        <v>296</v>
      </c>
      <c r="J73" s="93" t="s">
        <v>67</v>
      </c>
      <c r="K73" s="93" t="s">
        <v>79</v>
      </c>
      <c r="L73" s="22" t="s">
        <v>159</v>
      </c>
    </row>
    <row r="74" spans="1:12" ht="15.75">
      <c r="A74" s="93">
        <v>70</v>
      </c>
      <c r="B74" s="57">
        <v>45377</v>
      </c>
      <c r="C74" s="21" t="s">
        <v>343</v>
      </c>
      <c r="D74" s="51" t="s">
        <v>474</v>
      </c>
      <c r="E74" s="22" t="s">
        <v>43</v>
      </c>
      <c r="F74" s="24">
        <v>28041</v>
      </c>
      <c r="G74" s="22" t="s">
        <v>432</v>
      </c>
      <c r="H74" s="22" t="s">
        <v>432</v>
      </c>
      <c r="I74" s="22" t="s">
        <v>475</v>
      </c>
      <c r="J74" s="93" t="s">
        <v>67</v>
      </c>
      <c r="K74" s="93" t="s">
        <v>79</v>
      </c>
      <c r="L74" s="22" t="s">
        <v>476</v>
      </c>
    </row>
    <row r="75" spans="1:12" ht="15.75">
      <c r="A75" s="93">
        <v>71</v>
      </c>
      <c r="B75" s="57">
        <v>45377</v>
      </c>
      <c r="C75" s="21" t="s">
        <v>343</v>
      </c>
      <c r="D75" s="51" t="s">
        <v>477</v>
      </c>
      <c r="E75" s="22" t="s">
        <v>54</v>
      </c>
      <c r="F75" s="24">
        <v>28166</v>
      </c>
      <c r="G75" s="22" t="s">
        <v>316</v>
      </c>
      <c r="H75" s="22" t="s">
        <v>317</v>
      </c>
      <c r="I75" s="22" t="s">
        <v>371</v>
      </c>
      <c r="J75" s="93" t="s">
        <v>329</v>
      </c>
      <c r="K75" s="93" t="s">
        <v>329</v>
      </c>
      <c r="L75" s="22" t="s">
        <v>423</v>
      </c>
    </row>
    <row r="76" spans="1:12" ht="15.75">
      <c r="A76" s="93">
        <v>72</v>
      </c>
      <c r="B76" s="57">
        <v>45378</v>
      </c>
      <c r="C76" s="21" t="s">
        <v>289</v>
      </c>
      <c r="D76" s="51" t="s">
        <v>478</v>
      </c>
      <c r="E76" s="22" t="s">
        <v>54</v>
      </c>
      <c r="F76" s="24">
        <v>23070</v>
      </c>
      <c r="G76" s="22" t="s">
        <v>237</v>
      </c>
      <c r="H76" s="22" t="s">
        <v>276</v>
      </c>
      <c r="I76" s="22" t="s">
        <v>479</v>
      </c>
      <c r="J76" s="93" t="s">
        <v>67</v>
      </c>
      <c r="K76" s="93" t="s">
        <v>79</v>
      </c>
      <c r="L76" s="22" t="s">
        <v>96</v>
      </c>
    </row>
    <row r="77" spans="1:12" s="105" customFormat="1" ht="15.75">
      <c r="A77" s="101"/>
      <c r="B77" s="102"/>
      <c r="C77" s="103"/>
      <c r="D77" s="104"/>
      <c r="F77" s="106"/>
      <c r="J77" s="107"/>
      <c r="K77" s="107"/>
    </row>
    <row r="78" spans="1:12" s="105" customFormat="1" ht="15.75">
      <c r="A78" s="101"/>
      <c r="B78" s="102"/>
      <c r="C78" s="103"/>
      <c r="D78" s="104"/>
      <c r="F78" s="106"/>
      <c r="J78" s="107"/>
      <c r="K78" s="107"/>
    </row>
    <row r="79" spans="1:12" s="105" customFormat="1" ht="15.75">
      <c r="A79" s="101"/>
      <c r="B79" s="102"/>
      <c r="C79" s="103"/>
      <c r="D79" s="104"/>
      <c r="F79" s="106"/>
      <c r="J79" s="107"/>
      <c r="K79" s="107"/>
    </row>
    <row r="80" spans="1:12" s="105" customFormat="1" ht="15.75">
      <c r="A80" s="101"/>
      <c r="B80" s="102"/>
      <c r="C80" s="103"/>
      <c r="D80" s="104"/>
      <c r="F80" s="106"/>
      <c r="J80" s="107"/>
      <c r="K80" s="107"/>
    </row>
    <row r="81" spans="1:11" s="105" customFormat="1" ht="15.75">
      <c r="A81" s="101"/>
      <c r="B81" s="102"/>
      <c r="C81" s="103"/>
      <c r="D81" s="104"/>
      <c r="F81" s="106"/>
      <c r="J81" s="107"/>
      <c r="K81" s="107"/>
    </row>
    <row r="82" spans="1:11" s="105" customFormat="1" ht="15.75">
      <c r="B82" s="102"/>
      <c r="C82" s="103"/>
      <c r="D82" s="104"/>
      <c r="F82" s="106"/>
      <c r="J82" s="107"/>
      <c r="K82" s="107"/>
    </row>
    <row r="83" spans="1:11" s="105" customFormat="1" ht="15.75">
      <c r="B83" s="102"/>
      <c r="C83" s="103"/>
      <c r="D83" s="104"/>
      <c r="F83" s="106"/>
    </row>
    <row r="84" spans="1:11" s="105" customFormat="1" ht="15.75">
      <c r="B84" s="102"/>
      <c r="C84" s="103"/>
      <c r="D84" s="104"/>
      <c r="F84" s="106"/>
    </row>
    <row r="85" spans="1:11" s="105" customFormat="1" ht="15.75">
      <c r="B85" s="102"/>
      <c r="C85" s="103"/>
      <c r="D85" s="104"/>
      <c r="F85" s="106"/>
    </row>
    <row r="86" spans="1:11" s="105" customFormat="1" ht="15.75">
      <c r="B86" s="102"/>
      <c r="C86" s="103"/>
      <c r="D86" s="104"/>
      <c r="F86" s="106"/>
    </row>
    <row r="87" spans="1:11" s="105" customFormat="1" ht="15.75">
      <c r="B87" s="102"/>
      <c r="C87" s="103"/>
      <c r="D87" s="104"/>
      <c r="F87" s="106"/>
    </row>
    <row r="88" spans="1:11" s="105" customFormat="1" ht="15.75">
      <c r="B88" s="102"/>
      <c r="C88" s="103"/>
      <c r="D88" s="104"/>
      <c r="F88" s="106"/>
    </row>
    <row r="89" spans="1:11" s="105" customFormat="1" ht="15.75">
      <c r="B89" s="102"/>
      <c r="C89" s="103"/>
      <c r="D89" s="104"/>
      <c r="F89" s="106"/>
    </row>
    <row r="90" spans="1:11" s="105" customFormat="1" ht="15.75">
      <c r="B90" s="102"/>
      <c r="C90" s="103"/>
      <c r="D90" s="104"/>
      <c r="F90" s="106"/>
    </row>
    <row r="91" spans="1:11" s="105" customFormat="1" ht="15.75">
      <c r="B91" s="102"/>
      <c r="C91" s="103"/>
      <c r="D91" s="104"/>
      <c r="F91" s="106"/>
    </row>
    <row r="92" spans="1:11" s="105" customFormat="1" ht="15.75">
      <c r="B92" s="102"/>
      <c r="C92" s="103"/>
      <c r="D92" s="104"/>
      <c r="F92" s="106"/>
    </row>
    <row r="93" spans="1:11" s="105" customFormat="1" ht="15.75">
      <c r="B93" s="102"/>
      <c r="C93" s="103"/>
      <c r="D93" s="104"/>
      <c r="F93" s="106"/>
    </row>
    <row r="94" spans="1:11" s="105" customFormat="1" ht="18.75" customHeight="1">
      <c r="B94" s="102"/>
      <c r="C94" s="103"/>
      <c r="D94" s="104"/>
      <c r="F94" s="108"/>
    </row>
    <row r="95" spans="1:11" s="105" customFormat="1" ht="23.25" customHeight="1">
      <c r="B95" s="102"/>
      <c r="C95" s="103"/>
      <c r="D95" s="104"/>
      <c r="F95" s="108"/>
    </row>
    <row r="96" spans="1:11" s="105" customFormat="1" ht="23.25" customHeight="1">
      <c r="B96" s="102"/>
      <c r="C96" s="103"/>
      <c r="D96" s="104"/>
      <c r="F96" s="108"/>
    </row>
    <row r="97" spans="2:4" s="105" customFormat="1" ht="26.25" customHeight="1">
      <c r="B97" s="102"/>
      <c r="C97" s="103"/>
      <c r="D97" s="104"/>
    </row>
    <row r="98" spans="2:4" s="105" customFormat="1" ht="16.5" customHeight="1">
      <c r="B98" s="102"/>
      <c r="C98" s="103"/>
      <c r="D98" s="104"/>
    </row>
    <row r="99" spans="2:4" s="105" customFormat="1" ht="16.5" customHeight="1">
      <c r="B99" s="102"/>
      <c r="C99" s="103"/>
      <c r="D99" s="104"/>
    </row>
    <row r="100" spans="2:4" s="105" customFormat="1" ht="18" customHeight="1">
      <c r="B100" s="102"/>
      <c r="C100" s="103"/>
      <c r="D100" s="104"/>
    </row>
    <row r="101" spans="2:4" s="105" customFormat="1" ht="16.5" customHeight="1">
      <c r="B101" s="102"/>
      <c r="C101" s="103"/>
      <c r="D101" s="104"/>
    </row>
    <row r="102" spans="2:4" s="105" customFormat="1" ht="18.75" customHeight="1">
      <c r="B102" s="102"/>
      <c r="C102" s="103"/>
      <c r="D102" s="104"/>
    </row>
    <row r="103" spans="2:4" s="105" customFormat="1" ht="16.5" customHeight="1">
      <c r="B103" s="102"/>
      <c r="C103" s="103"/>
      <c r="D103" s="104"/>
    </row>
    <row r="104" spans="2:4" s="105" customFormat="1" ht="21" customHeight="1">
      <c r="B104" s="102"/>
      <c r="C104" s="103"/>
      <c r="D104" s="104"/>
    </row>
    <row r="105" spans="2:4" s="105" customFormat="1" ht="21" customHeight="1">
      <c r="B105" s="102"/>
      <c r="C105" s="103"/>
      <c r="D105" s="104"/>
    </row>
    <row r="106" spans="2:4" s="105" customFormat="1" ht="21" customHeight="1">
      <c r="B106" s="102"/>
      <c r="C106" s="103"/>
      <c r="D106" s="104"/>
    </row>
    <row r="107" spans="2:4" s="105" customFormat="1" ht="21" customHeight="1">
      <c r="B107" s="102"/>
      <c r="C107" s="103"/>
      <c r="D107" s="104"/>
    </row>
    <row r="108" spans="2:4" s="105" customFormat="1" ht="21" customHeight="1">
      <c r="B108" s="102"/>
      <c r="C108" s="103"/>
      <c r="D108" s="104"/>
    </row>
    <row r="109" spans="2:4" s="105" customFormat="1" ht="21" customHeight="1">
      <c r="B109" s="102"/>
      <c r="C109" s="103"/>
      <c r="D109" s="104"/>
    </row>
    <row r="110" spans="2:4" s="105" customFormat="1" ht="21" customHeight="1">
      <c r="B110" s="102"/>
      <c r="C110" s="103"/>
      <c r="D110" s="104"/>
    </row>
    <row r="111" spans="2:4" s="105" customFormat="1" ht="15.75">
      <c r="D111" s="104"/>
    </row>
    <row r="112" spans="2:4" s="105" customFormat="1" ht="15.75">
      <c r="D112" s="104"/>
    </row>
    <row r="113" spans="4:4" s="105" customFormat="1" ht="15.75">
      <c r="D113" s="104"/>
    </row>
    <row r="114" spans="4:4" s="105" customFormat="1" ht="15.75">
      <c r="D114" s="104"/>
    </row>
    <row r="115" spans="4:4" s="105" customFormat="1" ht="15.75">
      <c r="D115" s="104"/>
    </row>
    <row r="116" spans="4:4" ht="15.75">
      <c r="D116" s="82"/>
    </row>
    <row r="117" spans="4:4" ht="15.75">
      <c r="D117" s="82"/>
    </row>
    <row r="118" spans="4:4" ht="15.75">
      <c r="D118" s="82"/>
    </row>
    <row r="119" spans="4:4" ht="15.75">
      <c r="D119" s="82"/>
    </row>
    <row r="120" spans="4:4" ht="15.75">
      <c r="D120" s="82"/>
    </row>
    <row r="121" spans="4:4" ht="15.75">
      <c r="D121" s="82"/>
    </row>
    <row r="122" spans="4:4" ht="15.75">
      <c r="D122" s="82"/>
    </row>
    <row r="123" spans="4:4" ht="15.75">
      <c r="D123" s="82"/>
    </row>
    <row r="124" spans="4:4" ht="15.75">
      <c r="D124" s="82"/>
    </row>
    <row r="125" spans="4:4" ht="15.75">
      <c r="D125" s="82"/>
    </row>
    <row r="126" spans="4:4" ht="15.75">
      <c r="D126" s="82"/>
    </row>
    <row r="127" spans="4:4" ht="15.75">
      <c r="D127" s="82"/>
    </row>
    <row r="23438" spans="6:6">
      <c r="F23438" t="s">
        <v>480</v>
      </c>
    </row>
  </sheetData>
  <autoFilter ref="D3:F76"/>
  <mergeCells count="11">
    <mergeCell ref="G3:G4"/>
    <mergeCell ref="H3:H4"/>
    <mergeCell ref="I3:I4"/>
    <mergeCell ref="J3:L3"/>
    <mergeCell ref="D3:D4"/>
    <mergeCell ref="A1:D1"/>
    <mergeCell ref="F3:F4"/>
    <mergeCell ref="A3:A4"/>
    <mergeCell ref="B3:B4"/>
    <mergeCell ref="C3:C4"/>
    <mergeCell ref="E3:E4"/>
  </mergeCells>
  <printOptions horizontalCentered="1"/>
  <pageMargins left="0.17" right="0.17" top="1.3" bottom="0.59" header="0.64" footer="0.31496062992126"/>
  <pageSetup scale="78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P53"/>
  <sheetViews>
    <sheetView zoomScaleNormal="100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D2" sqref="D2"/>
    </sheetView>
  </sheetViews>
  <sheetFormatPr baseColWidth="10" defaultColWidth="11.42578125" defaultRowHeight="15"/>
  <cols>
    <col min="1" max="1" width="4.5703125" customWidth="1"/>
    <col min="2" max="2" width="15.5703125" customWidth="1"/>
    <col min="3" max="3" width="5.5703125" customWidth="1"/>
    <col min="4" max="4" width="40.5703125" customWidth="1"/>
    <col min="5" max="5" width="9.42578125" customWidth="1"/>
    <col min="6" max="6" width="19.85546875" customWidth="1"/>
    <col min="7" max="7" width="27.42578125" customWidth="1"/>
    <col min="8" max="8" width="20.85546875" customWidth="1"/>
    <col min="9" max="9" width="23.140625" customWidth="1"/>
    <col min="10" max="10" width="20.5703125" customWidth="1"/>
    <col min="11" max="11" width="17.42578125" customWidth="1"/>
    <col min="12" max="12" width="18.85546875" customWidth="1"/>
    <col min="13" max="13" width="22.42578125" customWidth="1"/>
  </cols>
  <sheetData>
    <row r="1" spans="1:13" ht="18.75">
      <c r="A1" s="182" t="s">
        <v>797</v>
      </c>
      <c r="B1" s="182"/>
      <c r="C1" s="182"/>
      <c r="D1" s="182"/>
    </row>
    <row r="3" spans="1:13" ht="26.25" customHeight="1">
      <c r="A3" s="167" t="s">
        <v>15</v>
      </c>
      <c r="B3" s="163" t="s">
        <v>481</v>
      </c>
      <c r="C3" s="163"/>
      <c r="D3" s="163" t="s">
        <v>18</v>
      </c>
      <c r="E3" s="163" t="s">
        <v>287</v>
      </c>
      <c r="F3" s="163" t="s">
        <v>29</v>
      </c>
      <c r="G3" s="163" t="s">
        <v>23</v>
      </c>
      <c r="H3" s="163" t="s">
        <v>24</v>
      </c>
      <c r="I3" s="163" t="s">
        <v>32</v>
      </c>
      <c r="J3" s="163" t="s">
        <v>33</v>
      </c>
      <c r="K3" s="169" t="s">
        <v>34</v>
      </c>
      <c r="L3" s="170"/>
      <c r="M3" s="171"/>
    </row>
    <row r="4" spans="1:13" ht="27" customHeight="1" thickBot="1">
      <c r="A4" s="168"/>
      <c r="B4" s="168"/>
      <c r="C4" s="168"/>
      <c r="D4" s="168"/>
      <c r="E4" s="164"/>
      <c r="F4" s="164"/>
      <c r="G4" s="164"/>
      <c r="H4" s="164"/>
      <c r="I4" s="164"/>
      <c r="J4" s="164"/>
      <c r="K4" s="10" t="s">
        <v>36</v>
      </c>
      <c r="L4" s="10" t="s">
        <v>37</v>
      </c>
      <c r="M4" s="11" t="s">
        <v>38</v>
      </c>
    </row>
    <row r="5" spans="1:13" ht="30.75" customHeight="1" thickBot="1">
      <c r="A5" s="12">
        <v>1</v>
      </c>
      <c r="B5" s="87">
        <v>45352</v>
      </c>
      <c r="C5" s="76"/>
      <c r="D5" s="76" t="s">
        <v>482</v>
      </c>
      <c r="E5" s="76" t="s">
        <v>43</v>
      </c>
      <c r="F5" s="77" t="s">
        <v>483</v>
      </c>
      <c r="G5" s="76" t="s">
        <v>316</v>
      </c>
      <c r="H5" s="76" t="s">
        <v>317</v>
      </c>
      <c r="I5" s="76" t="s">
        <v>165</v>
      </c>
      <c r="J5" s="76"/>
      <c r="K5" s="76"/>
      <c r="L5" s="76"/>
      <c r="M5" s="78"/>
    </row>
    <row r="6" spans="1:13" ht="27" customHeight="1" thickBot="1">
      <c r="A6" s="12">
        <v>2</v>
      </c>
      <c r="B6" s="87">
        <v>45355</v>
      </c>
      <c r="C6" s="76"/>
      <c r="D6" s="76" t="s">
        <v>484</v>
      </c>
      <c r="E6" s="76" t="s">
        <v>54</v>
      </c>
      <c r="F6" s="77" t="s">
        <v>485</v>
      </c>
      <c r="G6" s="76" t="s">
        <v>316</v>
      </c>
      <c r="H6" s="76" t="s">
        <v>317</v>
      </c>
      <c r="I6" s="76"/>
      <c r="J6" s="76"/>
      <c r="K6" s="76"/>
      <c r="L6" s="76"/>
      <c r="M6" s="78"/>
    </row>
    <row r="7" spans="1:13" ht="24.75" customHeight="1" thickBot="1">
      <c r="A7" s="12">
        <v>3</v>
      </c>
      <c r="B7" s="87">
        <v>45355</v>
      </c>
      <c r="C7" s="76"/>
      <c r="D7" s="76" t="s">
        <v>486</v>
      </c>
      <c r="E7" s="76" t="s">
        <v>43</v>
      </c>
      <c r="F7" s="77">
        <v>13302</v>
      </c>
      <c r="G7" s="76" t="s">
        <v>316</v>
      </c>
      <c r="H7" s="76" t="s">
        <v>317</v>
      </c>
      <c r="I7" s="76"/>
      <c r="J7" s="76"/>
      <c r="K7" s="76"/>
      <c r="L7" s="76"/>
      <c r="M7" s="78"/>
    </row>
    <row r="8" spans="1:13" ht="24" customHeight="1">
      <c r="A8" s="12">
        <v>4</v>
      </c>
      <c r="B8" s="87">
        <v>45355</v>
      </c>
      <c r="C8" s="76"/>
      <c r="D8" s="76" t="s">
        <v>487</v>
      </c>
      <c r="E8" s="76" t="s">
        <v>54</v>
      </c>
      <c r="F8" s="77">
        <v>11886</v>
      </c>
      <c r="G8" s="76" t="s">
        <v>488</v>
      </c>
      <c r="H8" s="76" t="s">
        <v>415</v>
      </c>
      <c r="I8" s="76"/>
      <c r="J8" s="76"/>
      <c r="K8" s="76"/>
      <c r="L8" s="76"/>
      <c r="M8" s="78"/>
    </row>
    <row r="9" spans="1:13" ht="27" customHeight="1">
      <c r="A9" s="12">
        <v>5</v>
      </c>
      <c r="B9" s="88">
        <v>45355</v>
      </c>
      <c r="C9" s="56"/>
      <c r="D9" s="54" t="s">
        <v>489</v>
      </c>
      <c r="E9" s="54" t="s">
        <v>54</v>
      </c>
      <c r="F9" s="79" t="s">
        <v>490</v>
      </c>
      <c r="G9" s="54" t="s">
        <v>316</v>
      </c>
      <c r="H9" s="54" t="s">
        <v>317</v>
      </c>
      <c r="I9" s="54"/>
      <c r="J9" s="54"/>
      <c r="K9" s="54"/>
      <c r="L9" s="54"/>
      <c r="M9" s="80"/>
    </row>
    <row r="10" spans="1:13" ht="28.5" customHeight="1">
      <c r="A10" s="12">
        <v>6</v>
      </c>
      <c r="B10" s="88">
        <v>45356</v>
      </c>
      <c r="C10" s="56"/>
      <c r="D10" s="54" t="s">
        <v>491</v>
      </c>
      <c r="E10" s="54" t="s">
        <v>54</v>
      </c>
      <c r="F10" s="79" t="s">
        <v>492</v>
      </c>
      <c r="G10" s="54" t="s">
        <v>316</v>
      </c>
      <c r="H10" s="54" t="s">
        <v>317</v>
      </c>
      <c r="I10" s="54"/>
      <c r="J10" s="54"/>
      <c r="K10" s="54"/>
      <c r="L10" s="54"/>
      <c r="M10" s="80"/>
    </row>
    <row r="11" spans="1:13" ht="27" customHeight="1">
      <c r="A11" s="12">
        <v>7</v>
      </c>
      <c r="B11" s="88">
        <v>45356</v>
      </c>
      <c r="C11" s="56"/>
      <c r="D11" s="54" t="s">
        <v>493</v>
      </c>
      <c r="E11" s="54" t="s">
        <v>54</v>
      </c>
      <c r="F11" s="79">
        <v>1663</v>
      </c>
      <c r="G11" s="54" t="s">
        <v>316</v>
      </c>
      <c r="H11" s="54" t="s">
        <v>317</v>
      </c>
      <c r="I11" s="54"/>
      <c r="J11" s="54"/>
      <c r="K11" s="54"/>
      <c r="L11" s="54"/>
      <c r="M11" s="80"/>
    </row>
    <row r="12" spans="1:13" ht="28.5" customHeight="1">
      <c r="A12" s="12">
        <v>8</v>
      </c>
      <c r="B12" s="88">
        <v>1526</v>
      </c>
      <c r="C12" s="56"/>
      <c r="D12" s="54" t="s">
        <v>493</v>
      </c>
      <c r="E12" s="54" t="s">
        <v>54</v>
      </c>
      <c r="F12" s="79">
        <v>1663</v>
      </c>
      <c r="G12" s="54" t="s">
        <v>316</v>
      </c>
      <c r="H12" s="54" t="s">
        <v>317</v>
      </c>
      <c r="I12" s="54"/>
      <c r="J12" s="54"/>
      <c r="K12" s="54"/>
      <c r="L12" s="54"/>
      <c r="M12" s="80"/>
    </row>
    <row r="13" spans="1:13" ht="24.75" customHeight="1">
      <c r="A13" s="12">
        <v>9</v>
      </c>
      <c r="B13" s="88">
        <v>45363</v>
      </c>
      <c r="C13" s="56"/>
      <c r="D13" s="54" t="s">
        <v>494</v>
      </c>
      <c r="E13" s="54" t="s">
        <v>54</v>
      </c>
      <c r="F13" s="79">
        <v>23799</v>
      </c>
      <c r="G13" s="54" t="s">
        <v>495</v>
      </c>
      <c r="H13" s="54" t="s">
        <v>495</v>
      </c>
      <c r="I13" s="54"/>
      <c r="J13" s="54"/>
      <c r="K13" s="54"/>
      <c r="L13" s="54"/>
      <c r="M13" s="80"/>
    </row>
    <row r="14" spans="1:13" ht="24" customHeight="1">
      <c r="A14" s="12">
        <v>10</v>
      </c>
      <c r="B14" s="88">
        <v>45363</v>
      </c>
      <c r="C14" s="56"/>
      <c r="D14" s="54" t="s">
        <v>496</v>
      </c>
      <c r="E14" s="54" t="s">
        <v>54</v>
      </c>
      <c r="F14" s="81" t="s">
        <v>497</v>
      </c>
      <c r="G14" s="54" t="s">
        <v>316</v>
      </c>
      <c r="H14" s="54" t="s">
        <v>317</v>
      </c>
      <c r="I14" s="54"/>
      <c r="J14" s="54"/>
      <c r="K14" s="54"/>
      <c r="L14" s="54"/>
      <c r="M14" s="80"/>
    </row>
    <row r="15" spans="1:13" ht="24.75" customHeight="1">
      <c r="A15" s="12">
        <v>11</v>
      </c>
      <c r="B15" s="88">
        <v>45364</v>
      </c>
      <c r="C15" s="56"/>
      <c r="D15" s="54" t="s">
        <v>498</v>
      </c>
      <c r="E15" s="54" t="s">
        <v>54</v>
      </c>
      <c r="F15" s="79">
        <v>21569</v>
      </c>
      <c r="G15" s="54" t="s">
        <v>495</v>
      </c>
      <c r="H15" s="54" t="s">
        <v>495</v>
      </c>
      <c r="I15" s="54"/>
      <c r="J15" s="54"/>
      <c r="K15" s="54"/>
      <c r="L15" s="54"/>
      <c r="M15" s="80"/>
    </row>
    <row r="16" spans="1:13" ht="27" customHeight="1">
      <c r="A16" s="12">
        <v>12</v>
      </c>
      <c r="B16" s="88">
        <v>45364</v>
      </c>
      <c r="C16" s="56"/>
      <c r="D16" s="54" t="s">
        <v>499</v>
      </c>
      <c r="E16" s="54" t="s">
        <v>43</v>
      </c>
      <c r="F16" s="81" t="s">
        <v>500</v>
      </c>
      <c r="G16" s="54" t="s">
        <v>125</v>
      </c>
      <c r="H16" s="54" t="s">
        <v>317</v>
      </c>
      <c r="I16" s="54"/>
      <c r="J16" s="54"/>
      <c r="K16" s="54"/>
      <c r="L16" s="54"/>
      <c r="M16" s="80"/>
    </row>
    <row r="17" spans="1:16" ht="25.5" customHeight="1">
      <c r="A17" s="12">
        <v>13</v>
      </c>
      <c r="B17" s="88">
        <v>45364</v>
      </c>
      <c r="C17" s="56"/>
      <c r="D17" s="54" t="s">
        <v>501</v>
      </c>
      <c r="E17" s="54" t="s">
        <v>43</v>
      </c>
      <c r="F17" s="81" t="s">
        <v>500</v>
      </c>
      <c r="G17" s="54" t="s">
        <v>125</v>
      </c>
      <c r="H17" s="54" t="s">
        <v>317</v>
      </c>
      <c r="I17" s="54"/>
      <c r="J17" s="54"/>
      <c r="K17" s="54"/>
      <c r="L17" s="54"/>
      <c r="M17" s="80"/>
    </row>
    <row r="18" spans="1:16" ht="22.5" customHeight="1">
      <c r="A18" s="12">
        <v>14</v>
      </c>
      <c r="B18" s="89">
        <v>45365</v>
      </c>
      <c r="C18" s="83"/>
      <c r="D18" s="84" t="s">
        <v>502</v>
      </c>
      <c r="E18" s="84" t="s">
        <v>54</v>
      </c>
      <c r="F18" s="85" t="s">
        <v>503</v>
      </c>
      <c r="G18" s="84" t="s">
        <v>488</v>
      </c>
      <c r="H18" s="84" t="s">
        <v>415</v>
      </c>
      <c r="I18" s="84"/>
      <c r="J18" s="84"/>
      <c r="K18" s="84"/>
      <c r="L18" s="84"/>
      <c r="M18" s="86"/>
    </row>
    <row r="19" spans="1:16" ht="21.75" customHeight="1">
      <c r="A19" s="12">
        <v>15</v>
      </c>
      <c r="B19" s="90">
        <v>45366</v>
      </c>
      <c r="C19" s="54"/>
      <c r="D19" s="54" t="s">
        <v>504</v>
      </c>
      <c r="E19" s="54" t="s">
        <v>54</v>
      </c>
      <c r="F19" s="56">
        <v>1672</v>
      </c>
      <c r="G19" s="54" t="s">
        <v>316</v>
      </c>
      <c r="H19" s="54" t="s">
        <v>317</v>
      </c>
      <c r="I19" s="54"/>
      <c r="J19" s="54"/>
      <c r="K19" s="54"/>
      <c r="L19" s="54"/>
      <c r="M19" s="54"/>
      <c r="N19" s="22"/>
      <c r="O19" s="22"/>
      <c r="P19" s="22"/>
    </row>
    <row r="20" spans="1:16" ht="23.25" customHeight="1">
      <c r="A20" s="12">
        <v>16</v>
      </c>
      <c r="B20" s="90">
        <v>45369</v>
      </c>
      <c r="C20" s="54"/>
      <c r="D20" s="54" t="s">
        <v>505</v>
      </c>
      <c r="E20" s="54" t="s">
        <v>54</v>
      </c>
      <c r="F20" s="54" t="s">
        <v>506</v>
      </c>
      <c r="G20" s="54" t="s">
        <v>316</v>
      </c>
      <c r="H20" s="54" t="s">
        <v>317</v>
      </c>
      <c r="I20" s="54"/>
      <c r="J20" s="54"/>
      <c r="K20" s="54"/>
      <c r="L20" s="54"/>
      <c r="M20" s="54"/>
      <c r="N20" s="22"/>
      <c r="O20" s="22"/>
      <c r="P20" s="22"/>
    </row>
    <row r="21" spans="1:16" ht="20.25" customHeight="1">
      <c r="A21" s="12">
        <v>17</v>
      </c>
      <c r="B21" s="90">
        <v>45369</v>
      </c>
      <c r="C21" s="54"/>
      <c r="D21" s="54" t="s">
        <v>505</v>
      </c>
      <c r="E21" s="54" t="s">
        <v>54</v>
      </c>
      <c r="F21" s="54" t="s">
        <v>507</v>
      </c>
      <c r="G21" s="54" t="s">
        <v>316</v>
      </c>
      <c r="H21" s="54" t="s">
        <v>317</v>
      </c>
      <c r="I21" s="54"/>
      <c r="J21" s="54"/>
      <c r="K21" s="54"/>
      <c r="L21" s="54"/>
      <c r="M21" s="54"/>
      <c r="N21" s="22"/>
      <c r="O21" s="22"/>
      <c r="P21" s="22"/>
    </row>
    <row r="22" spans="1:16" ht="20.25" customHeight="1">
      <c r="A22" s="12">
        <v>18</v>
      </c>
      <c r="B22" s="90">
        <v>45003</v>
      </c>
      <c r="C22" s="54"/>
      <c r="D22" s="54" t="s">
        <v>505</v>
      </c>
      <c r="E22" s="54" t="s">
        <v>54</v>
      </c>
      <c r="F22" s="54" t="s">
        <v>508</v>
      </c>
      <c r="G22" s="54" t="s">
        <v>316</v>
      </c>
      <c r="H22" s="54" t="s">
        <v>317</v>
      </c>
      <c r="I22" s="54"/>
      <c r="J22" s="54"/>
      <c r="K22" s="54"/>
      <c r="L22" s="54"/>
      <c r="M22" s="54"/>
      <c r="N22" s="22"/>
      <c r="O22" s="22"/>
      <c r="P22" s="22"/>
    </row>
    <row r="23" spans="1:16" ht="21" customHeight="1">
      <c r="A23" s="12">
        <v>19</v>
      </c>
      <c r="B23" s="90">
        <v>45369</v>
      </c>
      <c r="C23" s="54"/>
      <c r="D23" s="54" t="s">
        <v>509</v>
      </c>
      <c r="E23" s="54" t="s">
        <v>54</v>
      </c>
      <c r="F23" s="56">
        <v>25889</v>
      </c>
      <c r="G23" s="54" t="s">
        <v>495</v>
      </c>
      <c r="H23" s="54" t="s">
        <v>495</v>
      </c>
      <c r="I23" s="54"/>
      <c r="J23" s="54"/>
      <c r="K23" s="54"/>
      <c r="L23" s="54"/>
      <c r="M23" s="54"/>
      <c r="N23" s="22"/>
      <c r="O23" s="22"/>
      <c r="P23" s="22"/>
    </row>
    <row r="24" spans="1:16" ht="20.25" customHeight="1">
      <c r="A24" s="12">
        <v>20</v>
      </c>
      <c r="B24" s="90">
        <v>45370</v>
      </c>
      <c r="C24" s="54"/>
      <c r="D24" s="54" t="s">
        <v>510</v>
      </c>
      <c r="E24" s="54" t="s">
        <v>54</v>
      </c>
      <c r="F24" s="54" t="s">
        <v>511</v>
      </c>
      <c r="G24" s="54" t="s">
        <v>317</v>
      </c>
      <c r="H24" s="54" t="s">
        <v>317</v>
      </c>
      <c r="I24" s="54"/>
      <c r="J24" s="54"/>
      <c r="K24" s="54"/>
      <c r="L24" s="54"/>
      <c r="M24" s="54"/>
      <c r="N24" s="22"/>
      <c r="O24" s="22"/>
      <c r="P24" s="22"/>
    </row>
    <row r="25" spans="1:16" ht="24" customHeight="1">
      <c r="A25" s="12">
        <v>21</v>
      </c>
      <c r="B25" s="90">
        <v>45370</v>
      </c>
      <c r="C25" s="54"/>
      <c r="D25" s="54" t="s">
        <v>512</v>
      </c>
      <c r="E25" s="54" t="s">
        <v>54</v>
      </c>
      <c r="F25" s="54" t="s">
        <v>513</v>
      </c>
      <c r="G25" s="54" t="s">
        <v>514</v>
      </c>
      <c r="H25" s="54" t="s">
        <v>317</v>
      </c>
      <c r="I25" s="54"/>
      <c r="J25" s="54"/>
      <c r="K25" s="54"/>
      <c r="L25" s="54"/>
      <c r="M25" s="54"/>
      <c r="N25" s="22"/>
      <c r="O25" s="22"/>
      <c r="P25" s="22"/>
    </row>
    <row r="26" spans="1:16" ht="21" customHeight="1">
      <c r="A26" s="12">
        <v>22</v>
      </c>
      <c r="B26" s="90">
        <v>45370</v>
      </c>
      <c r="C26" s="54"/>
      <c r="D26" s="54" t="s">
        <v>515</v>
      </c>
      <c r="E26" s="54" t="s">
        <v>54</v>
      </c>
      <c r="F26" s="54" t="s">
        <v>516</v>
      </c>
      <c r="G26" s="54" t="s">
        <v>488</v>
      </c>
      <c r="H26" s="54" t="s">
        <v>415</v>
      </c>
      <c r="I26" s="54"/>
      <c r="J26" s="54"/>
      <c r="K26" s="54"/>
      <c r="L26" s="54"/>
      <c r="M26" s="54"/>
      <c r="N26" s="22"/>
      <c r="O26" s="22"/>
      <c r="P26" s="22"/>
    </row>
    <row r="27" spans="1:16" ht="21" customHeight="1">
      <c r="A27" s="12">
        <v>23</v>
      </c>
      <c r="B27" s="90">
        <v>45372</v>
      </c>
      <c r="C27" s="54"/>
      <c r="D27" s="54" t="s">
        <v>517</v>
      </c>
      <c r="E27" s="54" t="s">
        <v>54</v>
      </c>
      <c r="F27" s="56">
        <v>1547</v>
      </c>
      <c r="G27" s="54" t="s">
        <v>488</v>
      </c>
      <c r="H27" s="54" t="s">
        <v>415</v>
      </c>
      <c r="I27" s="54"/>
      <c r="J27" s="54"/>
      <c r="K27" s="54"/>
      <c r="L27" s="54"/>
      <c r="M27" s="54"/>
      <c r="N27" s="22"/>
      <c r="O27" s="22"/>
      <c r="P27" s="22"/>
    </row>
    <row r="28" spans="1:16" ht="21" customHeight="1">
      <c r="A28" s="12">
        <v>24</v>
      </c>
      <c r="B28" s="90">
        <v>45372</v>
      </c>
      <c r="C28" s="54"/>
      <c r="D28" s="54" t="s">
        <v>518</v>
      </c>
      <c r="E28" s="54" t="s">
        <v>54</v>
      </c>
      <c r="F28" s="81" t="s">
        <v>519</v>
      </c>
      <c r="G28" s="54" t="s">
        <v>125</v>
      </c>
      <c r="H28" s="54" t="s">
        <v>317</v>
      </c>
      <c r="I28" s="54"/>
      <c r="J28" s="54"/>
      <c r="K28" s="54"/>
      <c r="L28" s="54"/>
      <c r="M28" s="54"/>
      <c r="N28" s="22"/>
      <c r="O28" s="22"/>
      <c r="P28" s="22"/>
    </row>
    <row r="29" spans="1:16" ht="20.25" customHeight="1">
      <c r="A29" s="12">
        <v>25</v>
      </c>
      <c r="B29" s="90">
        <v>45372</v>
      </c>
      <c r="C29" s="54"/>
      <c r="D29" s="54" t="s">
        <v>518</v>
      </c>
      <c r="E29" s="54" t="s">
        <v>54</v>
      </c>
      <c r="F29" s="81" t="s">
        <v>519</v>
      </c>
      <c r="G29" s="54" t="s">
        <v>125</v>
      </c>
      <c r="H29" s="54" t="s">
        <v>317</v>
      </c>
      <c r="I29" s="54"/>
      <c r="J29" s="54"/>
      <c r="K29" s="54"/>
      <c r="L29" s="54"/>
      <c r="M29" s="54"/>
      <c r="N29" s="22"/>
      <c r="O29" s="22"/>
      <c r="P29" s="22"/>
    </row>
    <row r="30" spans="1:16" ht="21" customHeight="1">
      <c r="A30" s="12">
        <v>26</v>
      </c>
      <c r="B30" s="90">
        <v>45372</v>
      </c>
      <c r="C30" s="54"/>
      <c r="D30" s="54" t="s">
        <v>518</v>
      </c>
      <c r="E30" s="54" t="s">
        <v>54</v>
      </c>
      <c r="F30" s="81" t="s">
        <v>519</v>
      </c>
      <c r="G30" s="54" t="s">
        <v>125</v>
      </c>
      <c r="H30" s="54" t="s">
        <v>317</v>
      </c>
      <c r="I30" s="54"/>
      <c r="J30" s="54"/>
      <c r="K30" s="54"/>
      <c r="L30" s="54"/>
      <c r="M30" s="54"/>
      <c r="N30" s="22"/>
      <c r="O30" s="22"/>
      <c r="P30" s="22"/>
    </row>
    <row r="31" spans="1:16" ht="21.75" customHeight="1">
      <c r="A31" s="12">
        <v>27</v>
      </c>
      <c r="B31" s="90">
        <v>45372</v>
      </c>
      <c r="C31" s="54"/>
      <c r="D31" s="54" t="s">
        <v>520</v>
      </c>
      <c r="E31" s="54" t="s">
        <v>54</v>
      </c>
      <c r="F31" s="56">
        <v>2134</v>
      </c>
      <c r="G31" s="54" t="s">
        <v>125</v>
      </c>
      <c r="H31" s="54" t="s">
        <v>317</v>
      </c>
      <c r="I31" s="54"/>
      <c r="J31" s="54"/>
      <c r="K31" s="54"/>
      <c r="L31" s="54"/>
      <c r="M31" s="54"/>
      <c r="N31" s="22"/>
      <c r="O31" s="22"/>
      <c r="P31" s="22"/>
    </row>
    <row r="32" spans="1:16" ht="21.75" customHeight="1">
      <c r="A32" s="12">
        <v>28</v>
      </c>
      <c r="B32" s="90">
        <v>45372</v>
      </c>
      <c r="C32" s="54"/>
      <c r="D32" s="54" t="s">
        <v>520</v>
      </c>
      <c r="E32" s="54" t="s">
        <v>54</v>
      </c>
      <c r="F32" s="56">
        <v>2134</v>
      </c>
      <c r="G32" s="54" t="s">
        <v>125</v>
      </c>
      <c r="H32" s="54" t="s">
        <v>317</v>
      </c>
      <c r="I32" s="54"/>
      <c r="J32" s="54"/>
      <c r="K32" s="54"/>
      <c r="L32" s="54"/>
      <c r="M32" s="54"/>
      <c r="N32" s="22"/>
      <c r="O32" s="22"/>
      <c r="P32" s="22"/>
    </row>
    <row r="33" spans="1:16" ht="20.25" customHeight="1">
      <c r="A33" s="12">
        <v>29</v>
      </c>
      <c r="B33" s="90">
        <v>45372</v>
      </c>
      <c r="C33" s="54"/>
      <c r="D33" s="54" t="s">
        <v>520</v>
      </c>
      <c r="E33" s="54" t="s">
        <v>54</v>
      </c>
      <c r="F33" s="56">
        <v>2134</v>
      </c>
      <c r="G33" s="54" t="s">
        <v>125</v>
      </c>
      <c r="H33" s="54" t="s">
        <v>317</v>
      </c>
      <c r="I33" s="54"/>
      <c r="J33" s="54"/>
      <c r="K33" s="54"/>
      <c r="L33" s="54"/>
      <c r="M33" s="54"/>
      <c r="N33" s="22"/>
      <c r="O33" s="22"/>
      <c r="P33" s="22"/>
    </row>
    <row r="34" spans="1:16" ht="21.75" customHeight="1">
      <c r="A34" s="12">
        <v>30</v>
      </c>
      <c r="B34" s="90">
        <v>45372</v>
      </c>
      <c r="C34" s="54"/>
      <c r="D34" s="54" t="s">
        <v>520</v>
      </c>
      <c r="E34" s="54" t="s">
        <v>54</v>
      </c>
      <c r="F34" s="56">
        <v>2134</v>
      </c>
      <c r="G34" s="54" t="s">
        <v>125</v>
      </c>
      <c r="H34" s="54" t="s">
        <v>317</v>
      </c>
      <c r="I34" s="54"/>
      <c r="J34" s="54"/>
      <c r="K34" s="54"/>
      <c r="L34" s="54"/>
      <c r="M34" s="54"/>
      <c r="N34" s="22"/>
      <c r="O34" s="22"/>
      <c r="P34" s="22"/>
    </row>
    <row r="35" spans="1:16" ht="24" customHeight="1">
      <c r="A35" s="12">
        <v>31</v>
      </c>
      <c r="B35" s="90">
        <v>45372</v>
      </c>
      <c r="C35" s="54"/>
      <c r="D35" s="54" t="s">
        <v>520</v>
      </c>
      <c r="E35" s="54" t="s">
        <v>54</v>
      </c>
      <c r="F35" s="56">
        <v>2134</v>
      </c>
      <c r="G35" s="54" t="s">
        <v>125</v>
      </c>
      <c r="H35" s="54" t="s">
        <v>317</v>
      </c>
      <c r="I35" s="54"/>
      <c r="J35" s="54"/>
      <c r="K35" s="54"/>
      <c r="L35" s="54"/>
      <c r="M35" s="54"/>
      <c r="N35" s="22"/>
      <c r="O35" s="22"/>
      <c r="P35" s="22"/>
    </row>
    <row r="36" spans="1:16" ht="21.75" customHeight="1">
      <c r="A36" s="12">
        <v>32</v>
      </c>
      <c r="B36" s="90">
        <v>45372</v>
      </c>
      <c r="C36" s="54"/>
      <c r="D36" s="54" t="s">
        <v>520</v>
      </c>
      <c r="E36" s="54" t="s">
        <v>54</v>
      </c>
      <c r="F36" s="56">
        <v>2134</v>
      </c>
      <c r="G36" s="54" t="s">
        <v>125</v>
      </c>
      <c r="H36" s="54" t="s">
        <v>317</v>
      </c>
      <c r="I36" s="54"/>
      <c r="J36" s="54"/>
      <c r="K36" s="54"/>
      <c r="L36" s="54"/>
      <c r="M36" s="54"/>
      <c r="N36" s="22"/>
      <c r="O36" s="22"/>
      <c r="P36" s="22"/>
    </row>
    <row r="37" spans="1:16" ht="21" customHeight="1">
      <c r="A37" s="12">
        <v>33</v>
      </c>
      <c r="B37" s="90">
        <v>45376</v>
      </c>
      <c r="C37" s="54"/>
      <c r="D37" s="54" t="s">
        <v>521</v>
      </c>
      <c r="E37" s="54" t="s">
        <v>54</v>
      </c>
      <c r="F37" s="81" t="s">
        <v>522</v>
      </c>
      <c r="G37" s="54" t="s">
        <v>316</v>
      </c>
      <c r="H37" s="54" t="s">
        <v>317</v>
      </c>
      <c r="I37" s="54"/>
      <c r="J37" s="54"/>
      <c r="K37" s="54"/>
      <c r="L37" s="54"/>
      <c r="M37" s="54"/>
      <c r="N37" s="22"/>
      <c r="O37" s="22"/>
      <c r="P37" s="22"/>
    </row>
    <row r="38" spans="1:16" ht="22.5" customHeight="1">
      <c r="A38" s="12">
        <v>34</v>
      </c>
      <c r="B38" s="90">
        <v>45376</v>
      </c>
      <c r="C38" s="54"/>
      <c r="D38" s="54" t="s">
        <v>521</v>
      </c>
      <c r="E38" s="54" t="s">
        <v>54</v>
      </c>
      <c r="F38" s="81" t="s">
        <v>522</v>
      </c>
      <c r="G38" s="54" t="s">
        <v>316</v>
      </c>
      <c r="H38" s="54" t="s">
        <v>317</v>
      </c>
      <c r="I38" s="54"/>
      <c r="J38" s="54"/>
      <c r="K38" s="54"/>
      <c r="L38" s="54"/>
      <c r="M38" s="54"/>
      <c r="N38" s="22"/>
      <c r="O38" s="22"/>
      <c r="P38" s="22"/>
    </row>
    <row r="39" spans="1:16" ht="24" customHeight="1">
      <c r="A39" s="12">
        <v>35</v>
      </c>
      <c r="B39" s="90">
        <v>45376</v>
      </c>
      <c r="C39" s="54"/>
      <c r="D39" s="54" t="s">
        <v>523</v>
      </c>
      <c r="E39" s="54" t="s">
        <v>54</v>
      </c>
      <c r="F39" s="56">
        <v>676</v>
      </c>
      <c r="G39" s="54" t="s">
        <v>316</v>
      </c>
      <c r="H39" s="54" t="s">
        <v>317</v>
      </c>
      <c r="I39" s="54"/>
      <c r="J39" s="54"/>
      <c r="K39" s="54"/>
      <c r="L39" s="54"/>
      <c r="M39" s="54"/>
      <c r="N39" s="22"/>
      <c r="O39" s="22"/>
      <c r="P39" s="22"/>
    </row>
    <row r="40" spans="1:16" ht="21.75" customHeight="1">
      <c r="A40" s="12">
        <v>36</v>
      </c>
      <c r="B40" s="90">
        <v>45377</v>
      </c>
      <c r="C40" s="54"/>
      <c r="D40" s="54" t="s">
        <v>524</v>
      </c>
      <c r="E40" s="54" t="s">
        <v>54</v>
      </c>
      <c r="F40" s="81" t="s">
        <v>525</v>
      </c>
      <c r="G40" s="54" t="s">
        <v>316</v>
      </c>
      <c r="H40" s="54" t="s">
        <v>317</v>
      </c>
      <c r="I40" s="54"/>
      <c r="J40" s="54"/>
      <c r="K40" s="54"/>
      <c r="L40" s="54"/>
      <c r="M40" s="54"/>
      <c r="N40" s="22"/>
      <c r="O40" s="22"/>
      <c r="P40" s="22"/>
    </row>
    <row r="41" spans="1:16" ht="22.5" customHeight="1">
      <c r="A41" s="12">
        <v>37</v>
      </c>
      <c r="B41" s="90">
        <v>45377</v>
      </c>
      <c r="C41" s="54"/>
      <c r="D41" s="54" t="s">
        <v>526</v>
      </c>
      <c r="E41" s="54" t="s">
        <v>54</v>
      </c>
      <c r="F41" s="56">
        <v>30372</v>
      </c>
      <c r="G41" s="54" t="s">
        <v>527</v>
      </c>
      <c r="H41" s="54" t="s">
        <v>528</v>
      </c>
      <c r="I41" s="54"/>
      <c r="J41" s="54"/>
      <c r="K41" s="54"/>
      <c r="L41" s="54"/>
      <c r="M41" s="54"/>
      <c r="N41" s="22"/>
      <c r="O41" s="22"/>
      <c r="P41" s="22"/>
    </row>
    <row r="42" spans="1:16" ht="21.75" customHeight="1">
      <c r="A42" s="22"/>
      <c r="B42" s="51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22"/>
      <c r="O42" s="22"/>
      <c r="P42" s="22"/>
    </row>
    <row r="43" spans="1:16" ht="20.25" customHeight="1">
      <c r="A43" s="22"/>
      <c r="B43" s="51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22"/>
      <c r="O43" s="22"/>
      <c r="P43" s="22"/>
    </row>
    <row r="44" spans="1:16" ht="21" customHeight="1">
      <c r="A44" s="22"/>
      <c r="B44" s="51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22"/>
      <c r="O44" s="22"/>
      <c r="P44" s="22"/>
    </row>
    <row r="45" spans="1:16" ht="22.5" customHeight="1">
      <c r="A45" s="22"/>
      <c r="B45" s="51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22"/>
      <c r="O45" s="22"/>
      <c r="P45" s="22"/>
    </row>
    <row r="46" spans="1:16" ht="22.5" customHeight="1">
      <c r="A46" s="22"/>
      <c r="B46" s="51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22"/>
      <c r="O46" s="22"/>
      <c r="P46" s="22"/>
    </row>
    <row r="47" spans="1:16" ht="15.75">
      <c r="A47" s="22"/>
      <c r="B47" s="51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22"/>
      <c r="O47" s="22"/>
      <c r="P47" s="22"/>
    </row>
    <row r="48" spans="1:16" ht="15.75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</row>
    <row r="49" spans="2:13" ht="15.75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</row>
    <row r="50" spans="2:13" ht="15.75"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</row>
    <row r="51" spans="2:13" ht="15.75"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</row>
    <row r="52" spans="2:13" ht="15.75"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</row>
    <row r="53" spans="2:13" ht="15.75"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</row>
  </sheetData>
  <autoFilter ref="D3:F41"/>
  <mergeCells count="12">
    <mergeCell ref="H3:H4"/>
    <mergeCell ref="I3:I4"/>
    <mergeCell ref="J3:J4"/>
    <mergeCell ref="K3:M3"/>
    <mergeCell ref="A1:D1"/>
    <mergeCell ref="G3:G4"/>
    <mergeCell ref="A3:A4"/>
    <mergeCell ref="B3:B4"/>
    <mergeCell ref="D3:D4"/>
    <mergeCell ref="E3:E4"/>
    <mergeCell ref="F3:F4"/>
    <mergeCell ref="C3:C4"/>
  </mergeCells>
  <printOptions horizontalCentered="1"/>
  <pageMargins left="0.17" right="0.17" top="1.24" bottom="0.59" header="0.59" footer="0.31496062992126"/>
  <pageSetup scale="80" orientation="landscape" r:id="rId1"/>
  <headerFooter>
    <oddHeader>&amp;L&amp;"Nyala,Negrita"&amp;12&amp;K06-007     MINISTERIO DE INTERIOR Y POLICIA&amp;"Nyala,Normal" &amp;C&amp;"-,Negrita"&amp;12&amp;K06-003
&amp;"Nyala,Negrita"&amp;13&amp;K03-031INFORME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11"/>
  <sheetViews>
    <sheetView zoomScaleNormal="100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A18" sqref="A18"/>
    </sheetView>
  </sheetViews>
  <sheetFormatPr baseColWidth="10" defaultColWidth="11.42578125" defaultRowHeight="15"/>
  <cols>
    <col min="1" max="1" width="3.42578125" customWidth="1"/>
    <col min="2" max="2" width="12.28515625" customWidth="1"/>
    <col min="3" max="3" width="3.7109375" customWidth="1"/>
    <col min="4" max="4" width="48.7109375" customWidth="1"/>
    <col min="5" max="5" width="8.85546875" customWidth="1"/>
    <col min="6" max="6" width="10.85546875" customWidth="1"/>
    <col min="7" max="7" width="18.140625" customWidth="1"/>
    <col min="8" max="8" width="17.5703125" customWidth="1"/>
    <col min="9" max="9" width="28" customWidth="1"/>
    <col min="10" max="10" width="14.28515625" customWidth="1"/>
    <col min="11" max="11" width="28.42578125" customWidth="1"/>
    <col min="12" max="12" width="24.28515625" customWidth="1"/>
    <col min="13" max="13" width="24" customWidth="1"/>
  </cols>
  <sheetData>
    <row r="1" spans="1:13" ht="18.75" customHeight="1">
      <c r="A1" s="182" t="s">
        <v>798</v>
      </c>
      <c r="B1" s="182"/>
      <c r="C1" s="182"/>
      <c r="D1" s="182"/>
    </row>
    <row r="3" spans="1:13" ht="34.5" customHeight="1">
      <c r="A3" s="167" t="s">
        <v>15</v>
      </c>
      <c r="B3" s="163" t="s">
        <v>16</v>
      </c>
      <c r="C3" s="163" t="s">
        <v>529</v>
      </c>
      <c r="D3" s="163" t="s">
        <v>18</v>
      </c>
      <c r="E3" s="163" t="s">
        <v>287</v>
      </c>
      <c r="F3" s="163" t="s">
        <v>29</v>
      </c>
      <c r="G3" s="163" t="s">
        <v>23</v>
      </c>
      <c r="H3" s="163" t="s">
        <v>24</v>
      </c>
      <c r="I3" s="163" t="s">
        <v>32</v>
      </c>
      <c r="J3" s="163" t="s">
        <v>33</v>
      </c>
      <c r="K3" s="169" t="s">
        <v>34</v>
      </c>
      <c r="L3" s="170"/>
      <c r="M3" s="171"/>
    </row>
    <row r="4" spans="1:13" ht="27" customHeight="1">
      <c r="A4" s="168"/>
      <c r="B4" s="168"/>
      <c r="C4" s="168"/>
      <c r="D4" s="168"/>
      <c r="E4" s="164"/>
      <c r="F4" s="164"/>
      <c r="G4" s="164"/>
      <c r="H4" s="164"/>
      <c r="I4" s="164"/>
      <c r="J4" s="164"/>
      <c r="K4" s="10" t="s">
        <v>36</v>
      </c>
      <c r="L4" s="10" t="s">
        <v>37</v>
      </c>
      <c r="M4" s="11" t="s">
        <v>38</v>
      </c>
    </row>
    <row r="5" spans="1:13" s="66" customFormat="1" ht="19.5" customHeight="1">
      <c r="A5" s="64">
        <v>1</v>
      </c>
      <c r="B5" s="65">
        <v>45356</v>
      </c>
      <c r="C5" s="65"/>
      <c r="D5" s="65" t="s">
        <v>530</v>
      </c>
      <c r="E5" s="65" t="s">
        <v>43</v>
      </c>
      <c r="F5" s="65" t="s">
        <v>531</v>
      </c>
      <c r="G5" s="65" t="s">
        <v>358</v>
      </c>
      <c r="H5" s="65" t="s">
        <v>358</v>
      </c>
      <c r="I5" s="65"/>
      <c r="J5" s="65"/>
      <c r="K5" s="65"/>
      <c r="L5" s="65"/>
      <c r="M5" s="65"/>
    </row>
    <row r="6" spans="1:13" s="55" customFormat="1" ht="21" customHeight="1">
      <c r="A6" s="71">
        <v>2</v>
      </c>
      <c r="B6" s="65">
        <v>45358</v>
      </c>
      <c r="C6" s="65"/>
      <c r="D6" s="65" t="s">
        <v>532</v>
      </c>
      <c r="E6" s="65" t="s">
        <v>43</v>
      </c>
      <c r="F6" s="65" t="s">
        <v>533</v>
      </c>
      <c r="G6" s="65" t="s">
        <v>534</v>
      </c>
      <c r="H6" s="65" t="s">
        <v>535</v>
      </c>
      <c r="I6" s="65" t="s">
        <v>165</v>
      </c>
      <c r="J6" s="65"/>
      <c r="K6" s="65" t="s">
        <v>536</v>
      </c>
      <c r="L6" s="65" t="s">
        <v>79</v>
      </c>
      <c r="M6" s="65" t="s">
        <v>537</v>
      </c>
    </row>
    <row r="7" spans="1:13" ht="20.25" customHeight="1">
      <c r="A7" s="12">
        <v>3</v>
      </c>
      <c r="B7" s="65">
        <v>45358</v>
      </c>
      <c r="C7" s="65"/>
      <c r="D7" s="65" t="s">
        <v>538</v>
      </c>
      <c r="E7" s="65" t="s">
        <v>43</v>
      </c>
      <c r="F7" s="65" t="s">
        <v>539</v>
      </c>
      <c r="G7" s="65" t="s">
        <v>534</v>
      </c>
      <c r="H7" s="65" t="s">
        <v>535</v>
      </c>
      <c r="I7" s="65" t="s">
        <v>540</v>
      </c>
      <c r="J7" s="65"/>
      <c r="K7" s="65" t="s">
        <v>536</v>
      </c>
      <c r="L7" s="65" t="s">
        <v>79</v>
      </c>
      <c r="M7" s="65" t="s">
        <v>537</v>
      </c>
    </row>
    <row r="8" spans="1:13" ht="21.75" customHeight="1">
      <c r="A8" s="12">
        <v>4</v>
      </c>
      <c r="B8" s="65">
        <v>45358</v>
      </c>
      <c r="C8" s="65"/>
      <c r="D8" s="65" t="s">
        <v>541</v>
      </c>
      <c r="E8" s="65" t="s">
        <v>43</v>
      </c>
      <c r="F8" s="65" t="s">
        <v>542</v>
      </c>
      <c r="G8" s="65" t="s">
        <v>534</v>
      </c>
      <c r="H8" s="65" t="s">
        <v>535</v>
      </c>
      <c r="I8" s="65" t="s">
        <v>540</v>
      </c>
      <c r="J8" s="65"/>
      <c r="K8" s="65" t="s">
        <v>536</v>
      </c>
      <c r="L8" s="65" t="s">
        <v>79</v>
      </c>
      <c r="M8" s="65" t="s">
        <v>537</v>
      </c>
    </row>
    <row r="9" spans="1:13" ht="20.25" customHeight="1">
      <c r="A9" s="12">
        <v>5</v>
      </c>
      <c r="B9" s="65">
        <v>45358</v>
      </c>
      <c r="C9" s="65"/>
      <c r="D9" s="65" t="s">
        <v>543</v>
      </c>
      <c r="E9" s="65" t="s">
        <v>54</v>
      </c>
      <c r="F9" s="65" t="s">
        <v>544</v>
      </c>
      <c r="G9" s="65" t="s">
        <v>534</v>
      </c>
      <c r="H9" s="65" t="s">
        <v>535</v>
      </c>
      <c r="I9" s="65" t="s">
        <v>545</v>
      </c>
      <c r="J9" s="65"/>
      <c r="K9" s="65" t="s">
        <v>536</v>
      </c>
      <c r="L9" s="65" t="s">
        <v>79</v>
      </c>
      <c r="M9" s="65" t="s">
        <v>537</v>
      </c>
    </row>
    <row r="10" spans="1:1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</sheetData>
  <mergeCells count="12">
    <mergeCell ref="A1:D1"/>
    <mergeCell ref="K3:M3"/>
    <mergeCell ref="A3:A4"/>
    <mergeCell ref="B3:B4"/>
    <mergeCell ref="D3:D4"/>
    <mergeCell ref="E3:E4"/>
    <mergeCell ref="F3:F4"/>
    <mergeCell ref="H3:H4"/>
    <mergeCell ref="I3:I4"/>
    <mergeCell ref="J3:J4"/>
    <mergeCell ref="C3:C4"/>
    <mergeCell ref="G3:G4"/>
  </mergeCells>
  <printOptions horizontalCentered="1"/>
  <pageMargins left="0.17" right="0.17" top="1.3" bottom="0.59" header="0.64" footer="0.31496062992126"/>
  <pageSetup scale="78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M130"/>
  <sheetViews>
    <sheetView topLeftCell="A4" zoomScaleNormal="100" zoomScalePageLayoutView="85" workbookViewId="0">
      <pane xSplit="1" ySplit="4" topLeftCell="B8" activePane="bottomRight" state="frozen"/>
      <selection pane="topRight" activeCell="B4" sqref="B4"/>
      <selection pane="bottomLeft" activeCell="A8" sqref="A8"/>
      <selection pane="bottomRight" activeCell="I24" sqref="I24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37.85546875" customWidth="1"/>
    <col min="5" max="5" width="9.42578125" customWidth="1"/>
    <col min="6" max="6" width="10.140625" customWidth="1"/>
    <col min="7" max="7" width="16.28515625" customWidth="1"/>
    <col min="8" max="8" width="27.85546875" customWidth="1"/>
    <col min="9" max="10" width="12.42578125" customWidth="1"/>
    <col min="11" max="11" width="12.7109375" customWidth="1"/>
    <col min="12" max="13" width="37.5703125" customWidth="1"/>
  </cols>
  <sheetData>
    <row r="1" spans="1:1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>
      <c r="A2" s="165" t="s">
        <v>13</v>
      </c>
      <c r="B2" s="165"/>
      <c r="C2" s="165"/>
      <c r="D2" s="165"/>
      <c r="E2" s="165"/>
      <c r="F2" s="165"/>
      <c r="G2" s="5"/>
      <c r="H2" s="5"/>
      <c r="I2" s="7"/>
      <c r="J2" s="7"/>
      <c r="K2" s="7"/>
    </row>
    <row r="3" spans="1:13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19.5" customHeight="1">
      <c r="A4" s="166" t="s">
        <v>8</v>
      </c>
      <c r="B4" s="166"/>
      <c r="C4" s="166"/>
      <c r="D4" s="166"/>
      <c r="E4" s="166"/>
      <c r="F4" s="166"/>
      <c r="G4" s="166"/>
      <c r="H4" s="166"/>
      <c r="I4" s="9"/>
      <c r="J4" s="9"/>
      <c r="K4" s="9"/>
    </row>
    <row r="5" spans="1:13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</row>
    <row r="6" spans="1:13" ht="37.5" customHeight="1">
      <c r="A6" s="167" t="s">
        <v>15</v>
      </c>
      <c r="B6" s="163" t="s">
        <v>481</v>
      </c>
      <c r="C6" s="163" t="s">
        <v>529</v>
      </c>
      <c r="D6" s="163" t="s">
        <v>18</v>
      </c>
      <c r="E6" s="163" t="s">
        <v>287</v>
      </c>
      <c r="F6" s="163" t="s">
        <v>29</v>
      </c>
      <c r="G6" s="163" t="s">
        <v>23</v>
      </c>
      <c r="H6" s="163" t="s">
        <v>546</v>
      </c>
      <c r="I6" s="169" t="s">
        <v>34</v>
      </c>
      <c r="J6" s="170"/>
      <c r="K6" s="171"/>
      <c r="L6" s="192" t="s">
        <v>35</v>
      </c>
      <c r="M6" s="193"/>
    </row>
    <row r="7" spans="1:13" ht="30" customHeight="1">
      <c r="A7" s="168"/>
      <c r="B7" s="168"/>
      <c r="C7" s="168"/>
      <c r="D7" s="168"/>
      <c r="E7" s="164"/>
      <c r="F7" s="164"/>
      <c r="G7" s="164"/>
      <c r="H7" s="164"/>
      <c r="I7" s="10" t="s">
        <v>36</v>
      </c>
      <c r="J7" s="10" t="s">
        <v>37</v>
      </c>
      <c r="K7" s="11" t="s">
        <v>38</v>
      </c>
      <c r="L7" s="59" t="s">
        <v>39</v>
      </c>
      <c r="M7" s="60" t="s">
        <v>40</v>
      </c>
    </row>
    <row r="8" spans="1:13" ht="43.5" customHeight="1">
      <c r="A8" s="12">
        <v>1</v>
      </c>
      <c r="B8" s="20"/>
      <c r="C8" s="12"/>
      <c r="D8" s="13"/>
      <c r="E8" s="13"/>
      <c r="F8" s="13"/>
      <c r="G8" s="13"/>
      <c r="H8" s="58"/>
      <c r="I8" s="13"/>
      <c r="J8" s="13"/>
      <c r="K8" s="13"/>
      <c r="L8" s="22"/>
      <c r="M8" s="22"/>
    </row>
    <row r="9" spans="1:13" ht="34.5" customHeight="1">
      <c r="A9" s="12">
        <v>2</v>
      </c>
      <c r="B9" s="12"/>
      <c r="C9" s="12"/>
      <c r="D9" s="13"/>
      <c r="E9" s="13"/>
      <c r="F9" s="13"/>
      <c r="G9" s="13"/>
      <c r="H9" s="13"/>
      <c r="I9" s="13"/>
      <c r="J9" s="13"/>
      <c r="K9" s="13"/>
      <c r="L9" s="22"/>
      <c r="M9" s="22"/>
    </row>
    <row r="10" spans="1:13" ht="34.5" customHeight="1">
      <c r="A10" s="12">
        <v>3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22"/>
      <c r="M10" s="22"/>
    </row>
    <row r="11" spans="1:13" ht="34.5" customHeight="1">
      <c r="A11" s="12">
        <v>4</v>
      </c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22"/>
      <c r="M11" s="22"/>
    </row>
    <row r="12" spans="1:13" ht="34.5" customHeight="1">
      <c r="A12" s="12">
        <v>5</v>
      </c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22"/>
      <c r="M12" s="22"/>
    </row>
    <row r="13" spans="1:13" ht="34.5" customHeight="1">
      <c r="A13" s="12">
        <v>6</v>
      </c>
      <c r="B13" s="12"/>
      <c r="C13" s="12"/>
      <c r="D13" s="13"/>
      <c r="E13" s="13"/>
      <c r="F13" s="13"/>
      <c r="G13" s="13"/>
      <c r="H13" s="13"/>
      <c r="I13" s="13"/>
      <c r="J13" s="13"/>
      <c r="K13" s="13"/>
      <c r="L13" s="22"/>
      <c r="M13" s="22"/>
    </row>
    <row r="14" spans="1:13" ht="34.5" customHeight="1">
      <c r="A14" s="12">
        <v>7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22"/>
      <c r="M14" s="22"/>
    </row>
    <row r="15" spans="1:13" ht="34.5" customHeight="1">
      <c r="A15" s="12">
        <v>8</v>
      </c>
      <c r="B15" s="12"/>
      <c r="C15" s="12"/>
      <c r="D15" s="13"/>
      <c r="E15" s="13"/>
      <c r="F15" s="13"/>
      <c r="G15" s="13"/>
      <c r="H15" s="13"/>
      <c r="I15" s="13"/>
      <c r="J15" s="13"/>
      <c r="K15" s="13" t="s">
        <v>480</v>
      </c>
      <c r="L15" s="22"/>
      <c r="M15" s="22"/>
    </row>
    <row r="16" spans="1:13" ht="34.5" customHeight="1">
      <c r="A16" s="12">
        <v>9</v>
      </c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52"/>
      <c r="M16" s="52"/>
    </row>
    <row r="17" spans="1:13" ht="34.5" customHeight="1">
      <c r="A17" s="12">
        <v>10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22"/>
      <c r="M17" s="22"/>
    </row>
    <row r="18" spans="1:13" ht="18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61"/>
      <c r="M18" s="61"/>
    </row>
    <row r="19" spans="1:13" ht="18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52"/>
      <c r="M19" s="52"/>
    </row>
    <row r="20" spans="1:13" ht="18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52"/>
      <c r="M20" s="52"/>
    </row>
    <row r="21" spans="1:13" ht="18.75">
      <c r="L21" s="52"/>
      <c r="M21" s="52"/>
    </row>
    <row r="22" spans="1:13" ht="18.75">
      <c r="L22" s="52"/>
      <c r="M22" s="52"/>
    </row>
    <row r="23" spans="1:13" ht="18.75">
      <c r="L23" s="52"/>
      <c r="M23" s="52"/>
    </row>
    <row r="24" spans="1:13" ht="18.75">
      <c r="L24" s="52"/>
      <c r="M24" s="52"/>
    </row>
    <row r="25" spans="1:13">
      <c r="L25" s="22"/>
      <c r="M25" s="22"/>
    </row>
    <row r="26" spans="1:13" ht="18.75">
      <c r="L26" s="52"/>
      <c r="M26" s="52"/>
    </row>
    <row r="27" spans="1:13" ht="18.75">
      <c r="L27" s="52"/>
      <c r="M27" s="52"/>
    </row>
    <row r="28" spans="1:13" ht="18.75">
      <c r="L28" s="52"/>
      <c r="M28" s="52"/>
    </row>
    <row r="29" spans="1:13" ht="18.75">
      <c r="L29" s="52"/>
      <c r="M29" s="52"/>
    </row>
    <row r="30" spans="1:13" ht="18.75">
      <c r="L30" s="52"/>
      <c r="M30" s="52"/>
    </row>
    <row r="31" spans="1:13" ht="18.75">
      <c r="L31" s="52"/>
      <c r="M31" s="52"/>
    </row>
    <row r="32" spans="1:13" ht="18.75">
      <c r="L32" s="52"/>
      <c r="M32" s="52"/>
    </row>
    <row r="33" spans="12:13" ht="18.75">
      <c r="L33" s="52"/>
      <c r="M33" s="52"/>
    </row>
    <row r="34" spans="12:13" ht="18.75">
      <c r="L34" s="52"/>
      <c r="M34" s="52"/>
    </row>
    <row r="35" spans="12:13" ht="18.75">
      <c r="L35" s="52"/>
      <c r="M35" s="52"/>
    </row>
    <row r="36" spans="12:13" ht="18.75">
      <c r="L36" s="52"/>
      <c r="M36" s="52"/>
    </row>
    <row r="37" spans="12:13" ht="18.75">
      <c r="L37" s="52"/>
      <c r="M37" s="52"/>
    </row>
    <row r="38" spans="12:13" ht="18.75">
      <c r="L38" s="52"/>
      <c r="M38" s="52"/>
    </row>
    <row r="39" spans="12:13">
      <c r="L39" s="22"/>
      <c r="M39" s="22"/>
    </row>
    <row r="40" spans="12:13">
      <c r="L40" s="22"/>
      <c r="M40" s="22"/>
    </row>
    <row r="41" spans="12:13">
      <c r="L41" s="22"/>
      <c r="M41" s="22"/>
    </row>
    <row r="42" spans="12:13">
      <c r="L42" s="22"/>
      <c r="M42" s="22"/>
    </row>
    <row r="43" spans="12:13">
      <c r="L43" s="22"/>
      <c r="M43" s="22"/>
    </row>
    <row r="44" spans="12:13">
      <c r="L44" s="22"/>
      <c r="M44" s="22"/>
    </row>
    <row r="45" spans="12:13">
      <c r="L45" s="22"/>
      <c r="M45" s="22"/>
    </row>
    <row r="46" spans="12:13">
      <c r="L46" s="22"/>
      <c r="M46" s="22"/>
    </row>
    <row r="47" spans="12:13">
      <c r="L47" s="22"/>
      <c r="M47" s="22"/>
    </row>
    <row r="48" spans="12:13">
      <c r="L48" s="22"/>
      <c r="M48" s="22"/>
    </row>
    <row r="49" spans="12:13">
      <c r="L49" s="22"/>
      <c r="M49" s="22"/>
    </row>
    <row r="50" spans="12:13">
      <c r="L50" s="22"/>
      <c r="M50" s="22"/>
    </row>
    <row r="51" spans="12:13">
      <c r="L51" s="22"/>
      <c r="M51" s="22"/>
    </row>
    <row r="52" spans="12:13">
      <c r="L52" s="22"/>
      <c r="M52" s="22"/>
    </row>
    <row r="53" spans="12:13">
      <c r="L53" s="22"/>
      <c r="M53" s="22"/>
    </row>
    <row r="54" spans="12:13">
      <c r="L54" s="22"/>
      <c r="M54" s="22"/>
    </row>
    <row r="55" spans="12:13">
      <c r="L55" s="22"/>
      <c r="M55" s="22"/>
    </row>
    <row r="56" spans="12:13">
      <c r="L56" s="22"/>
      <c r="M56" s="22"/>
    </row>
    <row r="57" spans="12:13">
      <c r="L57" s="22"/>
      <c r="M57" s="22"/>
    </row>
    <row r="58" spans="12:13">
      <c r="L58" s="22"/>
      <c r="M58" s="22"/>
    </row>
    <row r="59" spans="12:13">
      <c r="L59" s="22"/>
      <c r="M59" s="22"/>
    </row>
    <row r="60" spans="12:13">
      <c r="L60" s="22"/>
      <c r="M60" s="22"/>
    </row>
    <row r="61" spans="12:13">
      <c r="L61" s="22"/>
      <c r="M61" s="22"/>
    </row>
    <row r="62" spans="12:13">
      <c r="L62" s="22"/>
      <c r="M62" s="22"/>
    </row>
    <row r="63" spans="12:13">
      <c r="L63" s="22"/>
      <c r="M63" s="22"/>
    </row>
    <row r="64" spans="12:13">
      <c r="L64" s="22"/>
      <c r="M64" s="22"/>
    </row>
    <row r="65" spans="12:13">
      <c r="L65" s="22"/>
      <c r="M65" s="22"/>
    </row>
    <row r="66" spans="12:13">
      <c r="L66" s="22"/>
      <c r="M66" s="22"/>
    </row>
    <row r="67" spans="12:13">
      <c r="L67" s="22"/>
      <c r="M67" s="22"/>
    </row>
    <row r="68" spans="12:13">
      <c r="L68" s="22"/>
      <c r="M68" s="22"/>
    </row>
    <row r="69" spans="12:13">
      <c r="L69" s="22"/>
      <c r="M69" s="22"/>
    </row>
    <row r="70" spans="12:13">
      <c r="L70" s="22"/>
      <c r="M70" s="22"/>
    </row>
    <row r="71" spans="12:13">
      <c r="L71" s="22"/>
      <c r="M71" s="22"/>
    </row>
    <row r="72" spans="12:13">
      <c r="L72" s="22"/>
      <c r="M72" s="22"/>
    </row>
    <row r="73" spans="12:13">
      <c r="L73" s="22"/>
      <c r="M73" s="22"/>
    </row>
    <row r="74" spans="12:13">
      <c r="L74" s="22"/>
      <c r="M74" s="22"/>
    </row>
    <row r="75" spans="12:13">
      <c r="L75" s="22"/>
      <c r="M75" s="22"/>
    </row>
    <row r="76" spans="12:13">
      <c r="L76" s="22"/>
      <c r="M76" s="22"/>
    </row>
    <row r="77" spans="12:13">
      <c r="L77" s="22"/>
      <c r="M77" s="22"/>
    </row>
    <row r="78" spans="12:13">
      <c r="L78" s="22"/>
      <c r="M78" s="22"/>
    </row>
    <row r="79" spans="12:13">
      <c r="L79" s="22"/>
      <c r="M79" s="22"/>
    </row>
    <row r="80" spans="12:13">
      <c r="L80" s="22"/>
      <c r="M80" s="22"/>
    </row>
    <row r="81" spans="12:13">
      <c r="L81" s="22"/>
      <c r="M81" s="22"/>
    </row>
    <row r="82" spans="12:13">
      <c r="L82" s="22"/>
      <c r="M82" s="22"/>
    </row>
    <row r="83" spans="12:13">
      <c r="L83" s="22"/>
      <c r="M83" s="22"/>
    </row>
    <row r="84" spans="12:13">
      <c r="L84" s="22"/>
      <c r="M84" s="22"/>
    </row>
    <row r="85" spans="12:13">
      <c r="L85" s="22"/>
      <c r="M85" s="22"/>
    </row>
    <row r="86" spans="12:13">
      <c r="L86" s="22"/>
      <c r="M86" s="22"/>
    </row>
    <row r="87" spans="12:13">
      <c r="L87" s="22"/>
      <c r="M87" s="22"/>
    </row>
    <row r="88" spans="12:13">
      <c r="L88" s="22"/>
      <c r="M88" s="22"/>
    </row>
    <row r="89" spans="12:13">
      <c r="L89" s="22"/>
      <c r="M89" s="22"/>
    </row>
    <row r="90" spans="12:13">
      <c r="L90" s="22"/>
      <c r="M90" s="22"/>
    </row>
    <row r="91" spans="12:13">
      <c r="L91" s="22"/>
      <c r="M91" s="22"/>
    </row>
    <row r="92" spans="12:13">
      <c r="L92" s="22"/>
      <c r="M92" s="22"/>
    </row>
    <row r="93" spans="12:13">
      <c r="L93" s="22"/>
      <c r="M93" s="22"/>
    </row>
    <row r="94" spans="12:13">
      <c r="L94" s="22"/>
      <c r="M94" s="22"/>
    </row>
    <row r="95" spans="12:13">
      <c r="L95" s="22"/>
      <c r="M95" s="22"/>
    </row>
    <row r="96" spans="12:13">
      <c r="L96" s="22"/>
      <c r="M96" s="22"/>
    </row>
    <row r="97" spans="12:13">
      <c r="L97" s="22"/>
      <c r="M97" s="22"/>
    </row>
    <row r="98" spans="12:13">
      <c r="L98" s="22"/>
      <c r="M98" s="22"/>
    </row>
    <row r="99" spans="12:13">
      <c r="L99" s="22"/>
      <c r="M99" s="22"/>
    </row>
    <row r="100" spans="12:13">
      <c r="L100" s="22"/>
      <c r="M100" s="22"/>
    </row>
    <row r="101" spans="12:13">
      <c r="L101" s="22"/>
      <c r="M101" s="22"/>
    </row>
    <row r="102" spans="12:13">
      <c r="L102" s="22"/>
      <c r="M102" s="22"/>
    </row>
    <row r="103" spans="12:13">
      <c r="L103" s="22"/>
      <c r="M103" s="22"/>
    </row>
    <row r="104" spans="12:13">
      <c r="L104" s="22"/>
      <c r="M104" s="22"/>
    </row>
    <row r="105" spans="12:13">
      <c r="L105" s="22"/>
      <c r="M105" s="22"/>
    </row>
    <row r="106" spans="12:13">
      <c r="L106" s="22"/>
      <c r="M106" s="22"/>
    </row>
    <row r="107" spans="12:13">
      <c r="L107" s="22"/>
      <c r="M107" s="22"/>
    </row>
    <row r="108" spans="12:13">
      <c r="L108" s="22"/>
      <c r="M108" s="22"/>
    </row>
    <row r="109" spans="12:13">
      <c r="L109" s="22"/>
      <c r="M109" s="22"/>
    </row>
    <row r="110" spans="12:13">
      <c r="L110" s="22"/>
      <c r="M110" s="22"/>
    </row>
    <row r="111" spans="12:13">
      <c r="L111" s="22"/>
      <c r="M111" s="22"/>
    </row>
    <row r="112" spans="12:13">
      <c r="L112" s="22"/>
      <c r="M112" s="22"/>
    </row>
    <row r="113" spans="12:13">
      <c r="L113" s="22"/>
      <c r="M113" s="22"/>
    </row>
    <row r="114" spans="12:13">
      <c r="L114" s="22"/>
      <c r="M114" s="22"/>
    </row>
    <row r="115" spans="12:13">
      <c r="L115" s="22"/>
      <c r="M115" s="22"/>
    </row>
    <row r="116" spans="12:13">
      <c r="L116" s="22"/>
      <c r="M116" s="22"/>
    </row>
    <row r="117" spans="12:13">
      <c r="L117" s="22"/>
      <c r="M117" s="22"/>
    </row>
    <row r="118" spans="12:13">
      <c r="L118" s="22"/>
      <c r="M118" s="22"/>
    </row>
    <row r="119" spans="12:13">
      <c r="L119" s="22"/>
      <c r="M119" s="22"/>
    </row>
    <row r="120" spans="12:13">
      <c r="L120" s="22"/>
      <c r="M120" s="22"/>
    </row>
    <row r="121" spans="12:13">
      <c r="L121" s="22"/>
      <c r="M121" s="22"/>
    </row>
    <row r="122" spans="12:13">
      <c r="L122" s="22"/>
      <c r="M122" s="22"/>
    </row>
    <row r="123" spans="12:13">
      <c r="L123" s="22"/>
      <c r="M123" s="22"/>
    </row>
    <row r="124" spans="12:13">
      <c r="L124" s="22"/>
      <c r="M124" s="22"/>
    </row>
    <row r="125" spans="12:13">
      <c r="L125" s="22"/>
      <c r="M125" s="22"/>
    </row>
    <row r="126" spans="12:13">
      <c r="L126" s="22"/>
      <c r="M126" s="22"/>
    </row>
    <row r="127" spans="12:13">
      <c r="L127" s="22"/>
      <c r="M127" s="22"/>
    </row>
    <row r="128" spans="12:13">
      <c r="L128" s="22"/>
      <c r="M128" s="22"/>
    </row>
    <row r="129" spans="12:13">
      <c r="L129" s="22"/>
      <c r="M129" s="22"/>
    </row>
    <row r="130" spans="12:13">
      <c r="L130" s="22"/>
      <c r="M130" s="22"/>
    </row>
  </sheetData>
  <mergeCells count="12">
    <mergeCell ref="L6:M6"/>
    <mergeCell ref="I6:K6"/>
    <mergeCell ref="A4:H4"/>
    <mergeCell ref="G6:G7"/>
    <mergeCell ref="H6:H7"/>
    <mergeCell ref="A2:F2"/>
    <mergeCell ref="A6:A7"/>
    <mergeCell ref="B6:B7"/>
    <mergeCell ref="C6:C7"/>
    <mergeCell ref="D6:D7"/>
    <mergeCell ref="E6:E7"/>
    <mergeCell ref="F6:F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M130"/>
  <sheetViews>
    <sheetView topLeftCell="A2" zoomScaleNormal="100" zoomScalePageLayoutView="70" workbookViewId="0">
      <pane xSplit="1" ySplit="6" topLeftCell="B8" activePane="bottomRight" state="frozen"/>
      <selection pane="topRight" activeCell="B2" sqref="B2"/>
      <selection pane="bottomLeft" activeCell="A8" sqref="A8"/>
      <selection pane="bottomRight" activeCell="I13" sqref="I13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25" customWidth="1"/>
    <col min="5" max="5" width="9.42578125" customWidth="1"/>
    <col min="6" max="6" width="9.140625" customWidth="1"/>
    <col min="7" max="7" width="16.28515625" customWidth="1"/>
    <col min="8" max="8" width="27.85546875" customWidth="1"/>
    <col min="9" max="10" width="12.42578125" customWidth="1"/>
    <col min="11" max="11" width="12.7109375" customWidth="1"/>
    <col min="12" max="13" width="37.5703125" customWidth="1"/>
  </cols>
  <sheetData>
    <row r="1" spans="1:1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>
      <c r="A2" s="165" t="s">
        <v>13</v>
      </c>
      <c r="B2" s="165"/>
      <c r="C2" s="165"/>
      <c r="D2" s="165"/>
      <c r="E2" s="165"/>
      <c r="F2" s="165"/>
      <c r="G2" s="5"/>
      <c r="H2" s="5"/>
      <c r="I2" s="7"/>
      <c r="J2" s="7"/>
      <c r="K2" s="7"/>
    </row>
    <row r="3" spans="1:13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19.5" customHeight="1">
      <c r="A4" s="166" t="s">
        <v>9</v>
      </c>
      <c r="B4" s="166"/>
      <c r="C4" s="166"/>
      <c r="D4" s="166"/>
      <c r="E4" s="166"/>
      <c r="F4" s="166"/>
      <c r="G4" s="166"/>
      <c r="H4" s="166"/>
      <c r="I4" s="9"/>
      <c r="J4" s="9"/>
      <c r="K4" s="9"/>
    </row>
    <row r="5" spans="1:13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</row>
    <row r="6" spans="1:13" ht="37.5" customHeight="1">
      <c r="A6" s="167" t="s">
        <v>15</v>
      </c>
      <c r="B6" s="163" t="s">
        <v>481</v>
      </c>
      <c r="C6" s="163" t="s">
        <v>529</v>
      </c>
      <c r="D6" s="163" t="s">
        <v>18</v>
      </c>
      <c r="E6" s="163" t="s">
        <v>287</v>
      </c>
      <c r="F6" s="163" t="s">
        <v>29</v>
      </c>
      <c r="G6" s="163" t="s">
        <v>23</v>
      </c>
      <c r="H6" s="163" t="s">
        <v>546</v>
      </c>
      <c r="I6" s="169" t="s">
        <v>34</v>
      </c>
      <c r="J6" s="170"/>
      <c r="K6" s="171"/>
      <c r="L6" s="192" t="s">
        <v>35</v>
      </c>
      <c r="M6" s="193"/>
    </row>
    <row r="7" spans="1:13" ht="30" customHeight="1">
      <c r="A7" s="168"/>
      <c r="B7" s="168"/>
      <c r="C7" s="168"/>
      <c r="D7" s="168"/>
      <c r="E7" s="164"/>
      <c r="F7" s="164"/>
      <c r="G7" s="164"/>
      <c r="H7" s="164"/>
      <c r="I7" s="10" t="s">
        <v>36</v>
      </c>
      <c r="J7" s="10" t="s">
        <v>37</v>
      </c>
      <c r="K7" s="11" t="s">
        <v>38</v>
      </c>
      <c r="L7" s="62" t="s">
        <v>39</v>
      </c>
      <c r="M7" s="60" t="s">
        <v>40</v>
      </c>
    </row>
    <row r="8" spans="1:13" ht="34.5" customHeight="1">
      <c r="A8" s="12">
        <v>1</v>
      </c>
      <c r="B8" s="12"/>
      <c r="C8" s="12"/>
      <c r="D8" s="13"/>
      <c r="E8" s="13"/>
      <c r="F8" s="13"/>
      <c r="G8" s="13"/>
      <c r="H8" s="13"/>
      <c r="I8" s="13"/>
      <c r="J8" s="13"/>
      <c r="K8" s="13"/>
      <c r="L8" s="22"/>
      <c r="M8" s="22"/>
    </row>
    <row r="9" spans="1:13" ht="34.5" customHeight="1">
      <c r="A9" s="12">
        <v>2</v>
      </c>
      <c r="B9" s="12"/>
      <c r="C9" s="12"/>
      <c r="D9" s="13"/>
      <c r="E9" s="13"/>
      <c r="F9" s="13"/>
      <c r="G9" s="13"/>
      <c r="H9" s="13"/>
      <c r="I9" s="13"/>
      <c r="J9" s="13"/>
      <c r="K9" s="13"/>
      <c r="L9" s="22"/>
      <c r="M9" s="22"/>
    </row>
    <row r="10" spans="1:13" ht="34.5" customHeight="1">
      <c r="A10" s="12">
        <v>3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22"/>
      <c r="M10" s="22"/>
    </row>
    <row r="11" spans="1:13" ht="34.5" customHeight="1">
      <c r="A11" s="12">
        <v>4</v>
      </c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22"/>
      <c r="M11" s="22"/>
    </row>
    <row r="12" spans="1:13" ht="34.5" customHeight="1">
      <c r="A12" s="12">
        <v>5</v>
      </c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22"/>
      <c r="M12" s="22"/>
    </row>
    <row r="13" spans="1:13" ht="34.5" customHeight="1">
      <c r="A13" s="12">
        <v>6</v>
      </c>
      <c r="B13" s="12"/>
      <c r="C13" s="12"/>
      <c r="D13" s="13"/>
      <c r="E13" s="13"/>
      <c r="F13" s="13"/>
      <c r="G13" s="13"/>
      <c r="H13" s="13"/>
      <c r="I13" s="13"/>
      <c r="J13" s="13"/>
      <c r="K13" s="13"/>
      <c r="L13" s="22"/>
      <c r="M13" s="22"/>
    </row>
    <row r="14" spans="1:13" ht="34.5" customHeight="1">
      <c r="A14" s="12">
        <v>7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22"/>
      <c r="M14" s="22"/>
    </row>
    <row r="15" spans="1:13" ht="34.5" customHeight="1">
      <c r="A15" s="12">
        <v>8</v>
      </c>
      <c r="B15" s="12"/>
      <c r="C15" s="12"/>
      <c r="D15" s="13"/>
      <c r="E15" s="13"/>
      <c r="F15" s="13"/>
      <c r="G15" s="13"/>
      <c r="H15" s="13"/>
      <c r="I15" s="13"/>
      <c r="J15" s="13"/>
      <c r="K15" s="13"/>
      <c r="L15" s="22"/>
      <c r="M15" s="22"/>
    </row>
    <row r="16" spans="1:13" ht="34.5" customHeight="1">
      <c r="A16" s="12">
        <v>9</v>
      </c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52"/>
      <c r="M16" s="52"/>
    </row>
    <row r="17" spans="1:13" ht="34.5" customHeight="1">
      <c r="A17" s="12">
        <v>10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22"/>
      <c r="M17" s="22"/>
    </row>
    <row r="18" spans="1:13" ht="18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61"/>
      <c r="M18" s="61"/>
    </row>
    <row r="19" spans="1:13" ht="18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52"/>
      <c r="M19" s="52"/>
    </row>
    <row r="20" spans="1:13" ht="18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52"/>
      <c r="M20" s="52"/>
    </row>
    <row r="21" spans="1:13" ht="18.75">
      <c r="L21" s="52"/>
      <c r="M21" s="52"/>
    </row>
    <row r="22" spans="1:13" ht="18.75">
      <c r="L22" s="52"/>
      <c r="M22" s="52"/>
    </row>
    <row r="23" spans="1:13" ht="18.75">
      <c r="L23" s="52"/>
      <c r="M23" s="52"/>
    </row>
    <row r="24" spans="1:13" ht="18.75">
      <c r="L24" s="52"/>
      <c r="M24" s="52"/>
    </row>
    <row r="25" spans="1:13">
      <c r="L25" s="22"/>
      <c r="M25" s="22"/>
    </row>
    <row r="26" spans="1:13" ht="18.75">
      <c r="L26" s="52"/>
      <c r="M26" s="52"/>
    </row>
    <row r="27" spans="1:13" ht="18.75">
      <c r="L27" s="52"/>
      <c r="M27" s="52"/>
    </row>
    <row r="28" spans="1:13" ht="18.75">
      <c r="L28" s="52"/>
      <c r="M28" s="52"/>
    </row>
    <row r="29" spans="1:13" ht="18.75">
      <c r="L29" s="52"/>
      <c r="M29" s="52"/>
    </row>
    <row r="30" spans="1:13" ht="18.75">
      <c r="L30" s="52"/>
      <c r="M30" s="52"/>
    </row>
    <row r="31" spans="1:13" ht="18.75">
      <c r="L31" s="52"/>
      <c r="M31" s="52"/>
    </row>
    <row r="32" spans="1:13" ht="18.75">
      <c r="L32" s="52"/>
      <c r="M32" s="52"/>
    </row>
    <row r="33" spans="12:13" ht="18.75">
      <c r="L33" s="52"/>
      <c r="M33" s="52"/>
    </row>
    <row r="34" spans="12:13" ht="18.75">
      <c r="L34" s="52"/>
      <c r="M34" s="52"/>
    </row>
    <row r="35" spans="12:13" ht="18.75">
      <c r="L35" s="52"/>
      <c r="M35" s="52"/>
    </row>
    <row r="36" spans="12:13" ht="18.75">
      <c r="L36" s="52"/>
      <c r="M36" s="52"/>
    </row>
    <row r="37" spans="12:13" ht="18.75">
      <c r="L37" s="52"/>
      <c r="M37" s="52"/>
    </row>
    <row r="38" spans="12:13" ht="18.75">
      <c r="L38" s="52"/>
      <c r="M38" s="52"/>
    </row>
    <row r="39" spans="12:13">
      <c r="L39" s="22"/>
      <c r="M39" s="22"/>
    </row>
    <row r="40" spans="12:13">
      <c r="L40" s="22"/>
      <c r="M40" s="22"/>
    </row>
    <row r="41" spans="12:13">
      <c r="L41" s="22"/>
      <c r="M41" s="22"/>
    </row>
    <row r="42" spans="12:13">
      <c r="L42" s="22"/>
      <c r="M42" s="22"/>
    </row>
    <row r="43" spans="12:13">
      <c r="L43" s="22"/>
      <c r="M43" s="22"/>
    </row>
    <row r="44" spans="12:13">
      <c r="L44" s="22"/>
      <c r="M44" s="22"/>
    </row>
    <row r="45" spans="12:13">
      <c r="L45" s="22"/>
      <c r="M45" s="22"/>
    </row>
    <row r="46" spans="12:13">
      <c r="L46" s="22"/>
      <c r="M46" s="22"/>
    </row>
    <row r="47" spans="12:13">
      <c r="L47" s="22"/>
      <c r="M47" s="22"/>
    </row>
    <row r="48" spans="12:13">
      <c r="L48" s="22"/>
      <c r="M48" s="22"/>
    </row>
    <row r="49" spans="12:13">
      <c r="L49" s="22"/>
      <c r="M49" s="22"/>
    </row>
    <row r="50" spans="12:13">
      <c r="L50" s="22"/>
      <c r="M50" s="22"/>
    </row>
    <row r="51" spans="12:13">
      <c r="L51" s="22"/>
      <c r="M51" s="22"/>
    </row>
    <row r="52" spans="12:13">
      <c r="L52" s="22"/>
      <c r="M52" s="22"/>
    </row>
    <row r="53" spans="12:13">
      <c r="L53" s="22"/>
      <c r="M53" s="22"/>
    </row>
    <row r="54" spans="12:13">
      <c r="L54" s="22"/>
      <c r="M54" s="22"/>
    </row>
    <row r="55" spans="12:13">
      <c r="L55" s="22"/>
      <c r="M55" s="22"/>
    </row>
    <row r="56" spans="12:13">
      <c r="L56" s="22"/>
      <c r="M56" s="22"/>
    </row>
    <row r="57" spans="12:13">
      <c r="L57" s="22"/>
      <c r="M57" s="22"/>
    </row>
    <row r="58" spans="12:13">
      <c r="L58" s="22"/>
      <c r="M58" s="22"/>
    </row>
    <row r="59" spans="12:13">
      <c r="L59" s="22"/>
      <c r="M59" s="22"/>
    </row>
    <row r="60" spans="12:13">
      <c r="L60" s="22"/>
      <c r="M60" s="22"/>
    </row>
    <row r="61" spans="12:13">
      <c r="L61" s="22"/>
      <c r="M61" s="22"/>
    </row>
    <row r="62" spans="12:13">
      <c r="L62" s="22"/>
      <c r="M62" s="22"/>
    </row>
    <row r="63" spans="12:13">
      <c r="L63" s="22"/>
      <c r="M63" s="22"/>
    </row>
    <row r="64" spans="12:13">
      <c r="L64" s="22"/>
      <c r="M64" s="22"/>
    </row>
    <row r="65" spans="12:13">
      <c r="L65" s="22"/>
      <c r="M65" s="22"/>
    </row>
    <row r="66" spans="12:13">
      <c r="L66" s="22"/>
      <c r="M66" s="22"/>
    </row>
    <row r="67" spans="12:13">
      <c r="L67" s="22"/>
      <c r="M67" s="22"/>
    </row>
    <row r="68" spans="12:13">
      <c r="L68" s="22"/>
      <c r="M68" s="22"/>
    </row>
    <row r="69" spans="12:13">
      <c r="L69" s="22"/>
      <c r="M69" s="22"/>
    </row>
    <row r="70" spans="12:13">
      <c r="L70" s="22"/>
      <c r="M70" s="22"/>
    </row>
    <row r="71" spans="12:13">
      <c r="L71" s="22"/>
      <c r="M71" s="22"/>
    </row>
    <row r="72" spans="12:13">
      <c r="L72" s="22"/>
      <c r="M72" s="22"/>
    </row>
    <row r="73" spans="12:13">
      <c r="L73" s="22"/>
      <c r="M73" s="22"/>
    </row>
    <row r="74" spans="12:13">
      <c r="L74" s="22"/>
      <c r="M74" s="22"/>
    </row>
    <row r="75" spans="12:13">
      <c r="L75" s="22"/>
      <c r="M75" s="22"/>
    </row>
    <row r="76" spans="12:13">
      <c r="L76" s="22"/>
      <c r="M76" s="22"/>
    </row>
    <row r="77" spans="12:13">
      <c r="L77" s="22"/>
      <c r="M77" s="22"/>
    </row>
    <row r="78" spans="12:13">
      <c r="L78" s="22"/>
      <c r="M78" s="22"/>
    </row>
    <row r="79" spans="12:13">
      <c r="L79" s="22"/>
      <c r="M79" s="22"/>
    </row>
    <row r="80" spans="12:13">
      <c r="L80" s="22"/>
      <c r="M80" s="22"/>
    </row>
    <row r="81" spans="12:13">
      <c r="L81" s="22"/>
      <c r="M81" s="22"/>
    </row>
    <row r="82" spans="12:13">
      <c r="L82" s="22"/>
      <c r="M82" s="22"/>
    </row>
    <row r="83" spans="12:13">
      <c r="L83" s="22"/>
      <c r="M83" s="22"/>
    </row>
    <row r="84" spans="12:13">
      <c r="L84" s="22"/>
      <c r="M84" s="22"/>
    </row>
    <row r="85" spans="12:13">
      <c r="L85" s="22"/>
      <c r="M85" s="22"/>
    </row>
    <row r="86" spans="12:13">
      <c r="L86" s="22"/>
      <c r="M86" s="22"/>
    </row>
    <row r="87" spans="12:13">
      <c r="L87" s="22"/>
      <c r="M87" s="22"/>
    </row>
    <row r="88" spans="12:13">
      <c r="L88" s="22"/>
      <c r="M88" s="22"/>
    </row>
    <row r="89" spans="12:13">
      <c r="L89" s="22"/>
      <c r="M89" s="22"/>
    </row>
    <row r="90" spans="12:13">
      <c r="L90" s="22"/>
      <c r="M90" s="22"/>
    </row>
    <row r="91" spans="12:13">
      <c r="L91" s="22"/>
      <c r="M91" s="22"/>
    </row>
    <row r="92" spans="12:13">
      <c r="L92" s="22"/>
      <c r="M92" s="22"/>
    </row>
    <row r="93" spans="12:13">
      <c r="L93" s="22"/>
      <c r="M93" s="22"/>
    </row>
    <row r="94" spans="12:13">
      <c r="L94" s="22"/>
      <c r="M94" s="22"/>
    </row>
    <row r="95" spans="12:13">
      <c r="L95" s="22"/>
      <c r="M95" s="22"/>
    </row>
    <row r="96" spans="12:13">
      <c r="L96" s="22"/>
      <c r="M96" s="22"/>
    </row>
    <row r="97" spans="12:13">
      <c r="L97" s="22"/>
      <c r="M97" s="22"/>
    </row>
    <row r="98" spans="12:13">
      <c r="L98" s="22"/>
      <c r="M98" s="22"/>
    </row>
    <row r="99" spans="12:13">
      <c r="L99" s="22"/>
      <c r="M99" s="22"/>
    </row>
    <row r="100" spans="12:13">
      <c r="L100" s="22"/>
      <c r="M100" s="22"/>
    </row>
    <row r="101" spans="12:13">
      <c r="L101" s="22"/>
      <c r="M101" s="22"/>
    </row>
    <row r="102" spans="12:13">
      <c r="L102" s="22"/>
      <c r="M102" s="22"/>
    </row>
    <row r="103" spans="12:13">
      <c r="L103" s="22"/>
      <c r="M103" s="22"/>
    </row>
    <row r="104" spans="12:13">
      <c r="L104" s="22"/>
      <c r="M104" s="22"/>
    </row>
    <row r="105" spans="12:13">
      <c r="L105" s="22"/>
      <c r="M105" s="22"/>
    </row>
    <row r="106" spans="12:13">
      <c r="L106" s="22"/>
      <c r="M106" s="22"/>
    </row>
    <row r="107" spans="12:13">
      <c r="L107" s="22"/>
      <c r="M107" s="22"/>
    </row>
    <row r="108" spans="12:13">
      <c r="L108" s="22"/>
      <c r="M108" s="22"/>
    </row>
    <row r="109" spans="12:13">
      <c r="L109" s="22"/>
      <c r="M109" s="22"/>
    </row>
    <row r="110" spans="12:13">
      <c r="L110" s="22"/>
      <c r="M110" s="22"/>
    </row>
    <row r="111" spans="12:13">
      <c r="L111" s="22"/>
      <c r="M111" s="22"/>
    </row>
    <row r="112" spans="12:13">
      <c r="L112" s="22"/>
      <c r="M112" s="22"/>
    </row>
    <row r="113" spans="12:13">
      <c r="L113" s="22"/>
      <c r="M113" s="22"/>
    </row>
    <row r="114" spans="12:13">
      <c r="L114" s="22"/>
      <c r="M114" s="22"/>
    </row>
    <row r="115" spans="12:13">
      <c r="L115" s="22"/>
      <c r="M115" s="22"/>
    </row>
    <row r="116" spans="12:13">
      <c r="L116" s="22"/>
      <c r="M116" s="22"/>
    </row>
    <row r="117" spans="12:13">
      <c r="L117" s="22"/>
      <c r="M117" s="22"/>
    </row>
    <row r="118" spans="12:13">
      <c r="L118" s="22"/>
      <c r="M118" s="22"/>
    </row>
    <row r="119" spans="12:13">
      <c r="L119" s="22"/>
      <c r="M119" s="22"/>
    </row>
    <row r="120" spans="12:13">
      <c r="L120" s="22"/>
      <c r="M120" s="22"/>
    </row>
    <row r="121" spans="12:13">
      <c r="L121" s="22"/>
      <c r="M121" s="22"/>
    </row>
    <row r="122" spans="12:13">
      <c r="L122" s="22"/>
      <c r="M122" s="22"/>
    </row>
    <row r="123" spans="12:13">
      <c r="L123" s="22"/>
      <c r="M123" s="22"/>
    </row>
    <row r="124" spans="12:13">
      <c r="L124" s="22"/>
      <c r="M124" s="22"/>
    </row>
    <row r="125" spans="12:13">
      <c r="L125" s="22"/>
      <c r="M125" s="22"/>
    </row>
    <row r="126" spans="12:13">
      <c r="L126" s="22"/>
      <c r="M126" s="22"/>
    </row>
    <row r="127" spans="12:13">
      <c r="L127" s="22"/>
      <c r="M127" s="22"/>
    </row>
    <row r="128" spans="12:13">
      <c r="L128" s="22"/>
      <c r="M128" s="22"/>
    </row>
    <row r="129" spans="12:13">
      <c r="L129" s="22"/>
      <c r="M129" s="22"/>
    </row>
    <row r="130" spans="12:13">
      <c r="L130" s="22"/>
      <c r="M130" s="22"/>
    </row>
  </sheetData>
  <mergeCells count="12">
    <mergeCell ref="L6:M6"/>
    <mergeCell ref="I6:K6"/>
    <mergeCell ref="A2:F2"/>
    <mergeCell ref="A4:H4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Inventario Actual</vt:lpstr>
      <vt:lpstr>Naturalizaciones Otorgadas</vt:lpstr>
      <vt:lpstr>Otorgadas Trimestral</vt:lpstr>
      <vt:lpstr>Naturalizaciones Solicitudes</vt:lpstr>
      <vt:lpstr>Certif. Naturlz.</vt:lpstr>
      <vt:lpstr>No Nacionalidad</vt:lpstr>
      <vt:lpstr>Estatus Mig.</vt:lpstr>
      <vt:lpstr>Copia Acta Nac.</vt:lpstr>
      <vt:lpstr>Copia Acta Matrim</vt:lpstr>
      <vt:lpstr>Renuncia a Nacionalidad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dcterms:created xsi:type="dcterms:W3CDTF">2015-08-21T12:23:23Z</dcterms:created>
  <dcterms:modified xsi:type="dcterms:W3CDTF">2024-04-12T18:58:13Z</dcterms:modified>
</cp:coreProperties>
</file>