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685" tabRatio="816" activeTab="2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definedNames>
    <definedName name="_xlnm._FilterDatabase" localSheetId="1" hidden="1">'Naturalizaciones Otorgadas'!$A$6:$X$82</definedName>
    <definedName name="_xlnm._FilterDatabase" localSheetId="2" hidden="1">'Naturalizaciones Solicitudes'!$A$6:$U$33</definedName>
  </definedNames>
  <calcPr calcId="145621"/>
</workbook>
</file>

<file path=xl/calcChain.xml><?xml version="1.0" encoding="utf-8"?>
<calcChain xmlns="http://schemas.openxmlformats.org/spreadsheetml/2006/main">
  <c r="O78" i="18" l="1"/>
  <c r="O76" i="18"/>
  <c r="O61" i="18"/>
  <c r="O15" i="18"/>
  <c r="O57" i="18"/>
  <c r="O36" i="18"/>
  <c r="O39" i="18"/>
  <c r="O84" i="18"/>
  <c r="O29" i="18"/>
  <c r="O16" i="18"/>
  <c r="O47" i="18"/>
  <c r="O73" i="18"/>
  <c r="O21" i="18"/>
  <c r="O12" i="18"/>
  <c r="O81" i="18"/>
  <c r="O27" i="18"/>
  <c r="O54" i="18"/>
  <c r="O14" i="18"/>
  <c r="O64" i="18"/>
  <c r="O8" i="18"/>
  <c r="O33" i="18"/>
  <c r="O34" i="18"/>
  <c r="O68" i="18"/>
  <c r="O60" i="18"/>
  <c r="O80" i="18"/>
  <c r="O83" i="18"/>
  <c r="O82" i="18"/>
  <c r="O23" i="18"/>
  <c r="O20" i="18"/>
  <c r="O17" i="18"/>
  <c r="O32" i="18"/>
  <c r="O24" i="18"/>
  <c r="O43" i="18"/>
  <c r="O9" i="18"/>
  <c r="O48" i="18"/>
  <c r="O35" i="18"/>
  <c r="O79" i="18"/>
  <c r="O55" i="18"/>
  <c r="O38" i="18"/>
  <c r="O46" i="18"/>
  <c r="O45" i="18"/>
  <c r="O70" i="18"/>
  <c r="O65" i="18"/>
  <c r="O41" i="18"/>
  <c r="O30" i="18"/>
  <c r="O69" i="18"/>
  <c r="O10" i="18"/>
  <c r="O53" i="18"/>
  <c r="O63" i="18"/>
  <c r="O71" i="18"/>
  <c r="O72" i="18" l="1"/>
  <c r="O19" i="18"/>
  <c r="O11" i="18" l="1"/>
  <c r="O31" i="18"/>
  <c r="O18" i="18"/>
  <c r="O51" i="18"/>
  <c r="O52" i="18"/>
  <c r="O58" i="18"/>
  <c r="O50" i="18"/>
  <c r="O25" i="18"/>
  <c r="O37" i="18"/>
  <c r="O13" i="18"/>
  <c r="O42" i="18"/>
  <c r="O62" i="18"/>
  <c r="O77" i="18"/>
  <c r="O49" i="18"/>
  <c r="O44" i="18"/>
  <c r="O74" i="18"/>
  <c r="O26" i="18"/>
  <c r="O66" i="18"/>
  <c r="O56" i="18"/>
  <c r="O28" i="18"/>
  <c r="O22" i="18"/>
  <c r="O75" i="18"/>
  <c r="O40" i="18"/>
  <c r="O67" i="18"/>
  <c r="O59" i="18"/>
</calcChain>
</file>

<file path=xl/sharedStrings.xml><?xml version="1.0" encoding="utf-8"?>
<sst xmlns="http://schemas.openxmlformats.org/spreadsheetml/2006/main" count="2651" uniqueCount="1011">
  <si>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</si>
  <si>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</si>
  <si>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</si>
  <si>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</si>
  <si>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</si>
  <si>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</si>
  <si>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</si>
  <si>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</si>
  <si>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</si>
  <si>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</si>
  <si>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</si>
  <si>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</si>
  <si>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</si>
  <si>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</si>
  <si>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</si>
  <si>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</si>
  <si>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</si>
  <si>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</si>
  <si>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Nombre y Apellido 
del Extranjero</t>
  </si>
  <si>
    <t>Número de Resolución</t>
  </si>
  <si>
    <t>Número de Certificado</t>
  </si>
  <si>
    <t>Decreto</t>
  </si>
  <si>
    <t>Tipo de Proceso</t>
  </si>
  <si>
    <t>País Origen</t>
  </si>
  <si>
    <t>Nacionalidad</t>
  </si>
  <si>
    <t>Número de Pasaporte</t>
  </si>
  <si>
    <t>Correo Electronico</t>
  </si>
  <si>
    <t>Teléfono</t>
  </si>
  <si>
    <t>Fecha de Nacimiento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</si>
  <si>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</si>
  <si>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</si>
  <si>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</si>
  <si>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</si>
  <si>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</si>
  <si>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</si>
  <si>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Para Uso Interno de  la Dirección de Naturalización</t>
  </si>
  <si>
    <t>Provincia</t>
  </si>
  <si>
    <t>Municipio</t>
  </si>
  <si>
    <t>Sector</t>
  </si>
  <si>
    <t>Abogado Y/O Representante</t>
  </si>
  <si>
    <t>Notario Actuante</t>
  </si>
  <si>
    <t>VENEZUELA</t>
  </si>
  <si>
    <t>F</t>
  </si>
  <si>
    <t>SAN CRISTOBAL</t>
  </si>
  <si>
    <t>2. Cantidad de Naturalizaciones solicitadas</t>
  </si>
  <si>
    <t>Cédula</t>
  </si>
  <si>
    <t xml:space="preserve">JUAN CARLOS HERNANDEZ VAREA </t>
  </si>
  <si>
    <t xml:space="preserve">MATRIMONIO </t>
  </si>
  <si>
    <t>CUBA</t>
  </si>
  <si>
    <t>CUBANA</t>
  </si>
  <si>
    <t>N480277</t>
  </si>
  <si>
    <t xml:space="preserve">ONEKVAREAGMAIL.COM </t>
  </si>
  <si>
    <t xml:space="preserve">829-334-5440 </t>
  </si>
  <si>
    <t>402-4886960-0</t>
  </si>
  <si>
    <t>M</t>
  </si>
  <si>
    <t>CASADO</t>
  </si>
  <si>
    <t>ODONTOLOGO</t>
  </si>
  <si>
    <t xml:space="preserve">4 AÑOS </t>
  </si>
  <si>
    <t xml:space="preserve">PUERTO PLATA </t>
  </si>
  <si>
    <t xml:space="preserve">CENTRO CIUDAD </t>
  </si>
  <si>
    <t xml:space="preserve">URB. TORIBIO </t>
  </si>
  <si>
    <t xml:space="preserve">ROQUE VARGAS TORRES </t>
  </si>
  <si>
    <t xml:space="preserve">LUIS IGNACIO ESPINOLA  GOMEZ </t>
  </si>
  <si>
    <t xml:space="preserve">PARAGUAY </t>
  </si>
  <si>
    <t>PARAGUAYA</t>
  </si>
  <si>
    <t>C254964</t>
  </si>
  <si>
    <t>ESPINOLAGOMEZLUISIGNACIO@GMAIL.COM</t>
  </si>
  <si>
    <t>809-901-8339</t>
  </si>
  <si>
    <t>402-4341018-6</t>
  </si>
  <si>
    <t>ASISTENTE ADMINISTRATIVO</t>
  </si>
  <si>
    <t>7 AÑOS</t>
  </si>
  <si>
    <t xml:space="preserve">SANTO DOMINGO </t>
  </si>
  <si>
    <t xml:space="preserve">SANTO DOMINGO OESTE </t>
  </si>
  <si>
    <t>BAYONA</t>
  </si>
  <si>
    <t xml:space="preserve">ANGEL O. ESTEPAN R </t>
  </si>
  <si>
    <t>JANET CAROLINA HERNANDEZ LOPEZ</t>
  </si>
  <si>
    <t>VENEZOLANA</t>
  </si>
  <si>
    <t>janet 9390. hagmail.com</t>
  </si>
  <si>
    <t>809/908/0817/829/451/0155</t>
  </si>
  <si>
    <t>402/4745713/4</t>
  </si>
  <si>
    <t>ESTUDIATE</t>
  </si>
  <si>
    <t>5 AÑOS</t>
  </si>
  <si>
    <t>DISTRITO NACIONAL</t>
  </si>
  <si>
    <t>PIANTINI</t>
  </si>
  <si>
    <t>BERNARDA CONTRERAS PEQUERO</t>
  </si>
  <si>
    <t xml:space="preserve">BERNARDA CONTRERAS PEQUERO </t>
  </si>
  <si>
    <t xml:space="preserve">ANTONIO CASTELLANOS </t>
  </si>
  <si>
    <t xml:space="preserve">ORDINARIO </t>
  </si>
  <si>
    <t xml:space="preserve">ITALIA </t>
  </si>
  <si>
    <t xml:space="preserve">ITALIANA </t>
  </si>
  <si>
    <t>YA9022491</t>
  </si>
  <si>
    <t xml:space="preserve">ACASTELLETO@HOTMAIL.COM </t>
  </si>
  <si>
    <t>809-879-9946  / 829-551-4422</t>
  </si>
  <si>
    <t>097-0023951-1</t>
  </si>
  <si>
    <t>SOLTERO</t>
  </si>
  <si>
    <t>PIZZERO</t>
  </si>
  <si>
    <t xml:space="preserve">20 AÑOS </t>
  </si>
  <si>
    <t xml:space="preserve">SOSUA </t>
  </si>
  <si>
    <t xml:space="preserve">EL CAYCO </t>
  </si>
  <si>
    <t>JOSE AQUINO  MARTINEZ M.</t>
  </si>
  <si>
    <t>NATALIA YURIEVNA BOROVINETS</t>
  </si>
  <si>
    <t>RUSA</t>
  </si>
  <si>
    <t>51N6G77236</t>
  </si>
  <si>
    <t>nataly -gorovinets@ yagao.com</t>
  </si>
  <si>
    <t>809/552/8914/809/842/7755</t>
  </si>
  <si>
    <t>402-2189160-5</t>
  </si>
  <si>
    <t>ABOGADA</t>
  </si>
  <si>
    <t>14 AÑOS</t>
  </si>
  <si>
    <t xml:space="preserve">LA ALGRACIA </t>
  </si>
  <si>
    <t>HIGUEY</t>
  </si>
  <si>
    <t>RES. EL EJECUTIVO</t>
  </si>
  <si>
    <t>FELIX B. CORPORAN CHEVALIER</t>
  </si>
  <si>
    <t>DIANA IGOREVNA GRIGOREVA</t>
  </si>
  <si>
    <t>advokotdom@yahoo.com</t>
  </si>
  <si>
    <t>809/842/7755</t>
  </si>
  <si>
    <t>12 AÑOS</t>
  </si>
  <si>
    <t>JORGE IGNACIO JENKINS VELEZ</t>
  </si>
  <si>
    <t>NICARAGUENSE</t>
  </si>
  <si>
    <t>NICARAGUA</t>
  </si>
  <si>
    <t>C02847123</t>
  </si>
  <si>
    <t>jorge jinkins @ homail .com</t>
  </si>
  <si>
    <t>809/919/5411/809/919/5411</t>
  </si>
  <si>
    <t>402/2153083/1</t>
  </si>
  <si>
    <t>VICEPRESIDENTE LOGITICO</t>
  </si>
  <si>
    <t>BELLA VISTA</t>
  </si>
  <si>
    <t>JOSEFINA VEGA DE MONTES</t>
  </si>
  <si>
    <t>JSEFINA VEGA DE MONTES</t>
  </si>
  <si>
    <t xml:space="preserve">ENA GOMEZ REYES </t>
  </si>
  <si>
    <t xml:space="preserve">HONDURAS </t>
  </si>
  <si>
    <t xml:space="preserve">HONDUREÑA </t>
  </si>
  <si>
    <t>F492719</t>
  </si>
  <si>
    <t xml:space="preserve">ENAGOMEZ6@GMAIL.COM </t>
  </si>
  <si>
    <t>829-899-9430</t>
  </si>
  <si>
    <t>402-5295363-9</t>
  </si>
  <si>
    <t xml:space="preserve">3 AÑOS </t>
  </si>
  <si>
    <t>MATA HAMBRE</t>
  </si>
  <si>
    <t xml:space="preserve">MIGUEL RADHAMES DIAS MOREAUX </t>
  </si>
  <si>
    <t xml:space="preserve">MIGUEL RADHAMES DIAZ MOREAUX </t>
  </si>
  <si>
    <t xml:space="preserve">MANUEL CARRIL SANTOS </t>
  </si>
  <si>
    <t>ESPAÑOL</t>
  </si>
  <si>
    <t>ESPAÑOLA</t>
  </si>
  <si>
    <t>PAH691024</t>
  </si>
  <si>
    <t>CARRIL_@HOTMAIL.COM</t>
  </si>
  <si>
    <t>809-828-2387</t>
  </si>
  <si>
    <t>031-0532642-9</t>
  </si>
  <si>
    <t>COMERCIANTE</t>
  </si>
  <si>
    <t>15 AÑOS</t>
  </si>
  <si>
    <t>SANTIAGO</t>
  </si>
  <si>
    <t xml:space="preserve">SANTIAGO </t>
  </si>
  <si>
    <t>LOS AlAMOS</t>
  </si>
  <si>
    <t>MARIBEL ALTAGRACIA SANCHEZ</t>
  </si>
  <si>
    <t xml:space="preserve">ANA DEL DEL PILAR  VISAIRES GONZALEZ </t>
  </si>
  <si>
    <t>PAK267771</t>
  </si>
  <si>
    <t>ANAVISAIRES@GMAIL.COM</t>
  </si>
  <si>
    <t>849-246-7412</t>
  </si>
  <si>
    <t>402-5425527-2</t>
  </si>
  <si>
    <t xml:space="preserve">ARQUITECTO </t>
  </si>
  <si>
    <t xml:space="preserve">7 AÑOS </t>
  </si>
  <si>
    <t xml:space="preserve">ZONA COLONIAL </t>
  </si>
  <si>
    <t xml:space="preserve">YOSELIN REYES MENDEZ </t>
  </si>
  <si>
    <t xml:space="preserve">MARIA ALEJANDRO  ORTIZ GARCIA </t>
  </si>
  <si>
    <t xml:space="preserve">COLOMBIA </t>
  </si>
  <si>
    <t>COLOMBIANA</t>
  </si>
  <si>
    <t>PE212573</t>
  </si>
  <si>
    <t>MARIA.AORTIZG@GMAIL.COM</t>
  </si>
  <si>
    <t>809-480-3626</t>
  </si>
  <si>
    <t>402-2414162-8</t>
  </si>
  <si>
    <t>MERCADOLOGO</t>
  </si>
  <si>
    <t xml:space="preserve">22 AÑOS </t>
  </si>
  <si>
    <t>LA ESPERILLA</t>
  </si>
  <si>
    <t>JUAN B. F. TAVAREZ TAMARIZ</t>
  </si>
  <si>
    <t xml:space="preserve">YINXU  LIANG </t>
  </si>
  <si>
    <t xml:space="preserve">HIJO MENOR </t>
  </si>
  <si>
    <t xml:space="preserve">CHINA </t>
  </si>
  <si>
    <t>CHINA</t>
  </si>
  <si>
    <t>EJ4048494</t>
  </si>
  <si>
    <t>LEONGCHIWAHYUI@GMAIL.COM</t>
  </si>
  <si>
    <t xml:space="preserve">809-541-9307 </t>
  </si>
  <si>
    <t>MENOR</t>
  </si>
  <si>
    <t xml:space="preserve"> 8 AÑOS </t>
  </si>
  <si>
    <t xml:space="preserve">NACO </t>
  </si>
  <si>
    <t>ADALGISA BURGOS FAÑA</t>
  </si>
  <si>
    <t xml:space="preserve">RODY ENEIDA ORTIZ </t>
  </si>
  <si>
    <t xml:space="preserve">PUERTO RICO </t>
  </si>
  <si>
    <t>NORTEAMARICANA</t>
  </si>
  <si>
    <t>AIDACRIS2@GMAIL.COM</t>
  </si>
  <si>
    <t>849-271-9766</t>
  </si>
  <si>
    <t>402-5441091-9</t>
  </si>
  <si>
    <t>AMA DE CASA</t>
  </si>
  <si>
    <t xml:space="preserve">2 AÑOS </t>
  </si>
  <si>
    <t xml:space="preserve">PATRIA ALICIA GOICO PRATS </t>
  </si>
  <si>
    <t xml:space="preserve">VADIM IURIEVICH BOLSHAGIN </t>
  </si>
  <si>
    <t>402-3915566-2</t>
  </si>
  <si>
    <t xml:space="preserve">ALEKSEI ALEKSEIVICH TIULENEV STUTOVA </t>
  </si>
  <si>
    <t>BLANCA MARIA ACOSTA PEREZ</t>
  </si>
  <si>
    <t>AMELIYA VADIMOVNA  BOLSHAGINA</t>
  </si>
  <si>
    <t xml:space="preserve">ROXANA ESTEFANIA  SILVA  SPOSITO </t>
  </si>
  <si>
    <t xml:space="preserve">ROXANAESS@GMAIL.COM </t>
  </si>
  <si>
    <t>809-303-9493  / 809-475-6141</t>
  </si>
  <si>
    <t>402-8174254-6</t>
  </si>
  <si>
    <t>EMPLEADO PRIVADO</t>
  </si>
  <si>
    <t>GALA</t>
  </si>
  <si>
    <t xml:space="preserve">ARCADIA  MARITZA RODRIGUEZ </t>
  </si>
  <si>
    <t>ANA MARIA MARTIJENA  ACETO</t>
  </si>
  <si>
    <t>PERU</t>
  </si>
  <si>
    <t>PERUANA</t>
  </si>
  <si>
    <t>L23639283</t>
  </si>
  <si>
    <t>AMARTILEJANAACETO@GMAIL.COM</t>
  </si>
  <si>
    <t>809-5474812  / 829-525-8595</t>
  </si>
  <si>
    <t>001-1331665-7</t>
  </si>
  <si>
    <t xml:space="preserve">6 AÑOS </t>
  </si>
  <si>
    <t xml:space="preserve">CERROS DE ARROYO HONDO </t>
  </si>
  <si>
    <t xml:space="preserve">RAMON ANTONIO SANCHEZ DE LA ROSA </t>
  </si>
  <si>
    <t>GERVASIO FRANCISCO DAS NEVES</t>
  </si>
  <si>
    <t>SANTO TOME Y PRINCIPE</t>
  </si>
  <si>
    <t>SANTO TOME Y PRICIPE</t>
  </si>
  <si>
    <t>E008191</t>
  </si>
  <si>
    <t>GERVASIO KAISER @GAMIL.COM</t>
  </si>
  <si>
    <t>809/642/6785</t>
  </si>
  <si>
    <t>CERROS DE ARROYO HONDO</t>
  </si>
  <si>
    <t xml:space="preserve">GLORIA IRIS ROSS GELABERT </t>
  </si>
  <si>
    <t>K344132</t>
  </si>
  <si>
    <t>GLORIAROSS2102@GMAIL.COM</t>
  </si>
  <si>
    <t>809-567-9709  /  829-637-6399</t>
  </si>
  <si>
    <t>001-1781999-5</t>
  </si>
  <si>
    <t xml:space="preserve">MIRADOR SUR </t>
  </si>
  <si>
    <t xml:space="preserve">ROSELIO ESTEVEZ ROSARIO </t>
  </si>
  <si>
    <t>RUKAIYA FIDALI MITHIBORWALA</t>
  </si>
  <si>
    <t>ORDINARIA</t>
  </si>
  <si>
    <t>INDIA</t>
  </si>
  <si>
    <t>W5636542</t>
  </si>
  <si>
    <t>RUKAINYA @MAJOICA.ORG</t>
  </si>
  <si>
    <t>829/961/5170</t>
  </si>
  <si>
    <t>402/4768261/6</t>
  </si>
  <si>
    <t>RESIDENCIAL PRINCESA1</t>
  </si>
  <si>
    <t>LIC. ALEJANDRO MADE SALVADOR</t>
  </si>
  <si>
    <t>FIDAALIMOIZBHAI MITHIBORWALA</t>
  </si>
  <si>
    <t>G0DHRA</t>
  </si>
  <si>
    <t>FIDA. LATANAGMAIL .COM</t>
  </si>
  <si>
    <t>809/865/2654</t>
  </si>
  <si>
    <t>402/4768284/8</t>
  </si>
  <si>
    <t>10 AÑOS</t>
  </si>
  <si>
    <t>ABBAS MITHIBORWALA</t>
  </si>
  <si>
    <t>Y6932562</t>
  </si>
  <si>
    <t xml:space="preserve">FINALIDAD </t>
  </si>
  <si>
    <t xml:space="preserve">Nombre y Apellido </t>
  </si>
  <si>
    <t>Sexo</t>
  </si>
  <si>
    <t xml:space="preserve">FECHA DE NACIMIENTO </t>
  </si>
  <si>
    <t>del Extranjero</t>
  </si>
  <si>
    <t xml:space="preserve">PASAPORTE </t>
  </si>
  <si>
    <t>ZOA LIANGER BRAVO PEROZO</t>
  </si>
  <si>
    <t xml:space="preserve">VENEZUELA </t>
  </si>
  <si>
    <t xml:space="preserve">ENFERMERA </t>
  </si>
  <si>
    <t xml:space="preserve">DISTRITO NACIONAL </t>
  </si>
  <si>
    <t xml:space="preserve">MIRAMAR </t>
  </si>
  <si>
    <t xml:space="preserve">ZORIBET CARLI BRAVO PEROZO </t>
  </si>
  <si>
    <t xml:space="preserve">CARLA MARIA HERNANDEZ DE GRULLON </t>
  </si>
  <si>
    <t>809-717-9549</t>
  </si>
  <si>
    <t xml:space="preserve">FADL FAOUR FAOUR </t>
  </si>
  <si>
    <t>PALESTINA</t>
  </si>
  <si>
    <t xml:space="preserve">PALESTINA </t>
  </si>
  <si>
    <t xml:space="preserve">EMP. PRIVADO </t>
  </si>
  <si>
    <t xml:space="preserve">BELLA VISTA </t>
  </si>
  <si>
    <t xml:space="preserve">IVAN FRANCISCO VICTORIA VASQUEZ </t>
  </si>
  <si>
    <t xml:space="preserve">CLARA MARIA FERNANDEZ ALFARO </t>
  </si>
  <si>
    <t>809-869-5152</t>
  </si>
  <si>
    <t>MOHAMAD  FAOUR FAOUR</t>
  </si>
  <si>
    <t>SERRALLE</t>
  </si>
  <si>
    <t>809-225-0980</t>
  </si>
  <si>
    <t>04/06/024</t>
  </si>
  <si>
    <t>ELENA VIKTOROVNA NIKITINA DE PEREZ</t>
  </si>
  <si>
    <t>PUERTO PLATA</t>
  </si>
  <si>
    <t>289-751-3391</t>
  </si>
  <si>
    <t>ALEJANDRO TRUJILLO SUAREZ</t>
  </si>
  <si>
    <t xml:space="preserve">ASESOR FINANCIERO </t>
  </si>
  <si>
    <t xml:space="preserve">LOS PRADOS </t>
  </si>
  <si>
    <t>849-207-1209</t>
  </si>
  <si>
    <t xml:space="preserve">RUBEN ALFREDO  ORIA ACOSTA </t>
  </si>
  <si>
    <t xml:space="preserve">INGENIERO </t>
  </si>
  <si>
    <t>809-723-4616</t>
  </si>
  <si>
    <t>EDDY AVILA RODRIGUEZ</t>
  </si>
  <si>
    <t>CONTABILIDAD</t>
  </si>
  <si>
    <t xml:space="preserve">ARROYO HONDO </t>
  </si>
  <si>
    <t>809-715/4491</t>
  </si>
  <si>
    <t xml:space="preserve">SPYROS MITSO VAZDEKIS  HERNANDEZ </t>
  </si>
  <si>
    <t xml:space="preserve">M </t>
  </si>
  <si>
    <t xml:space="preserve">ESPAÑA </t>
  </si>
  <si>
    <t xml:space="preserve">ESPAÑOLA </t>
  </si>
  <si>
    <t xml:space="preserve">HOTELERO </t>
  </si>
  <si>
    <t>809-848-8264</t>
  </si>
  <si>
    <t xml:space="preserve">GHAZI KHALED ATIE </t>
  </si>
  <si>
    <t xml:space="preserve">LIBANO </t>
  </si>
  <si>
    <t>LIBANESA</t>
  </si>
  <si>
    <t>GURABO</t>
  </si>
  <si>
    <t>849-629-1717</t>
  </si>
  <si>
    <t xml:space="preserve">PABLO YERMENOS  GONZALEZ </t>
  </si>
  <si>
    <t>MEXICO</t>
  </si>
  <si>
    <t>MEXICANA</t>
  </si>
  <si>
    <t>ARQUITECTO</t>
  </si>
  <si>
    <t>809-884-3666</t>
  </si>
  <si>
    <t>BEATRIZ HERNANDEZ RODRIGUEZ</t>
  </si>
  <si>
    <t>GAZQUE</t>
  </si>
  <si>
    <t>849/863/5911</t>
  </si>
  <si>
    <t>DANNY RIVERO SANTANA</t>
  </si>
  <si>
    <t xml:space="preserve">CUBA </t>
  </si>
  <si>
    <t>YUAN YU LIAO</t>
  </si>
  <si>
    <t>NACO</t>
  </si>
  <si>
    <t>809/533/4544</t>
  </si>
  <si>
    <t>YURY CHI YING LIU CHANG</t>
  </si>
  <si>
    <t>TAIWANESA</t>
  </si>
  <si>
    <t>ADMINITRADORA HOTELERA</t>
  </si>
  <si>
    <t>809/208/1314</t>
  </si>
  <si>
    <t>ALAA AL ALI ALZYOUD</t>
  </si>
  <si>
    <t>JORDAN</t>
  </si>
  <si>
    <t>JODAN</t>
  </si>
  <si>
    <t>AD M. DE EMPRESA</t>
  </si>
  <si>
    <t>809-763-0371</t>
  </si>
  <si>
    <t xml:space="preserve">ZEIDY PARRA MELO </t>
  </si>
  <si>
    <t xml:space="preserve">MEDICO </t>
  </si>
  <si>
    <t xml:space="preserve">SERRALLES </t>
  </si>
  <si>
    <t>829-344-0614</t>
  </si>
  <si>
    <t>TALA ZAROUK ZARROUQ</t>
  </si>
  <si>
    <t xml:space="preserve">ESTUDIANTE </t>
  </si>
  <si>
    <t xml:space="preserve">DOMINGO ULISES DOMINGUEZ RIVERA </t>
  </si>
  <si>
    <t>GEORGES BAHSA HAZIM (EMB. QUTAR)</t>
  </si>
  <si>
    <t>NAWAL ZAROUK ZARROUQ</t>
  </si>
  <si>
    <t>DANA ZAROUK  ZARROUQ</t>
  </si>
  <si>
    <t>NADIN ZAROUK ZARROUQ</t>
  </si>
  <si>
    <t>RIWAA FAISAL  MOHAMMED ZARROUQ ZARROUQ</t>
  </si>
  <si>
    <t>EMPRESARIO</t>
  </si>
  <si>
    <t>829/728/6325</t>
  </si>
  <si>
    <t>MUHUMMAD AFZZAL ALI</t>
  </si>
  <si>
    <t>PAKISTANA</t>
  </si>
  <si>
    <t>829/420/2020//809/518/0490</t>
  </si>
  <si>
    <t>DIEGO MAÑAS ROMERA</t>
  </si>
  <si>
    <t>LOS RIOS</t>
  </si>
  <si>
    <t>809/610/4051</t>
  </si>
  <si>
    <t>LUIS EDUARDO MENDEZ RINCON</t>
  </si>
  <si>
    <t>COLOMBIA</t>
  </si>
  <si>
    <t>LA ALTAGRACIA</t>
  </si>
  <si>
    <t xml:space="preserve">HIGUEY </t>
  </si>
  <si>
    <t>BABARO PUNTA CANA</t>
  </si>
  <si>
    <t>FELIX BAUDILIO CORPORAN CHEVALIER</t>
  </si>
  <si>
    <t>849-224-6000</t>
  </si>
  <si>
    <t>JANNETHVILLEGAS TRILLOS</t>
  </si>
  <si>
    <t xml:space="preserve">EMPLEADO PRIVADO </t>
  </si>
  <si>
    <t xml:space="preserve">GURABITO </t>
  </si>
  <si>
    <t xml:space="preserve">COSTAMBAR </t>
  </si>
  <si>
    <t xml:space="preserve">KATHERINE ALT. MARIA READ PIMENTEL </t>
  </si>
  <si>
    <t>MARIA DEL PILAR DIAZ-ALEJO Y REYES</t>
  </si>
  <si>
    <t>809/6600/2244</t>
  </si>
  <si>
    <t>MING HSIEN HUANG</t>
  </si>
  <si>
    <t>PIATINI</t>
  </si>
  <si>
    <t>809/660/2244</t>
  </si>
  <si>
    <t>829/718/9888</t>
  </si>
  <si>
    <t>HENG TA CHI</t>
  </si>
  <si>
    <t>DOCTOR</t>
  </si>
  <si>
    <t>LOS ALTO</t>
  </si>
  <si>
    <t>MANUEL EMILOI DE LA ROSA</t>
  </si>
  <si>
    <t>MANUEL EMILIO DE LA ROSA</t>
  </si>
  <si>
    <t>FU CHIEH CHI</t>
  </si>
  <si>
    <t>LOS CARABAO</t>
  </si>
  <si>
    <t>829-718-9888</t>
  </si>
  <si>
    <t xml:space="preserve">CEDULA </t>
  </si>
  <si>
    <t>809-978-4032</t>
  </si>
  <si>
    <t>NEIL REINER THOMPSON JR.</t>
  </si>
  <si>
    <t>USA</t>
  </si>
  <si>
    <t>NORTEAMERICANA</t>
  </si>
  <si>
    <t>RELIGIOSO</t>
  </si>
  <si>
    <t>SAVICA</t>
  </si>
  <si>
    <t xml:space="preserve">CASANDRA ROSALIS CRISOTOMO </t>
  </si>
  <si>
    <t xml:space="preserve">INGINIO CRISOTOMO GUZMAN </t>
  </si>
  <si>
    <t>JEANNE JEAN EWANIAK</t>
  </si>
  <si>
    <t>829-645-3874</t>
  </si>
  <si>
    <t>JAVIER GARCIA MAIMO</t>
  </si>
  <si>
    <t xml:space="preserve">PROFESOR </t>
  </si>
  <si>
    <t xml:space="preserve">LOS RIOS </t>
  </si>
  <si>
    <t>809-971-4441</t>
  </si>
  <si>
    <t xml:space="preserve">FRUELA  ROCES ARBESU </t>
  </si>
  <si>
    <t xml:space="preserve">MADELIINE POLANCO PAULINO </t>
  </si>
  <si>
    <t xml:space="preserve">JOSE MANUEL  VOLQUEZ  NOVAS </t>
  </si>
  <si>
    <t>809/567/4361</t>
  </si>
  <si>
    <t>TZU-JAN YANG</t>
  </si>
  <si>
    <t>CORMECIANTE</t>
  </si>
  <si>
    <t>JULIETA MORALES</t>
  </si>
  <si>
    <t>849/868/6558</t>
  </si>
  <si>
    <t>CHUAN KUO CHANG</t>
  </si>
  <si>
    <t>GUEK TAU TOH</t>
  </si>
  <si>
    <t>MALASIA</t>
  </si>
  <si>
    <t xml:space="preserve">JULIETA MORALE </t>
  </si>
  <si>
    <t>809/854/1474</t>
  </si>
  <si>
    <t>ELIE RIZKALLAH</t>
  </si>
  <si>
    <t>LIBANE</t>
  </si>
  <si>
    <t>ADM. EMPRESAS</t>
  </si>
  <si>
    <t>ENS.NACO</t>
  </si>
  <si>
    <t>809-886-9556</t>
  </si>
  <si>
    <t>MAYRA  MARINA PELAEZ FIALLO</t>
  </si>
  <si>
    <t xml:space="preserve">EL MILLON </t>
  </si>
  <si>
    <t xml:space="preserve">OSCAR E. PARED MARTINEZ </t>
  </si>
  <si>
    <t xml:space="preserve">SONIA ALTAGRACIA VENTURA PICHARDO </t>
  </si>
  <si>
    <t xml:space="preserve">ZHI XIANG HE </t>
  </si>
  <si>
    <t xml:space="preserve">JARABACOA </t>
  </si>
  <si>
    <t>809-865-6561</t>
  </si>
  <si>
    <t>YU-HSIU HUANG</t>
  </si>
  <si>
    <t>MAESTRA</t>
  </si>
  <si>
    <t>EE SHYUAN LOO HAU</t>
  </si>
  <si>
    <t xml:space="preserve">ALODIA ISABEL CABRAL GUZMAN </t>
  </si>
  <si>
    <t>809-683-1399</t>
  </si>
  <si>
    <t>JOSEPH GUSTAV SCHRETZMANN</t>
  </si>
  <si>
    <t xml:space="preserve">CESAR AQUINO CUSTODIO </t>
  </si>
  <si>
    <t>JOSE HUASCAR ALEXIS VENTURA ANGELES</t>
  </si>
  <si>
    <t>809/886/9556</t>
  </si>
  <si>
    <t>MIAOYAN CEN DE WU</t>
  </si>
  <si>
    <t>LIC. OSCAR E. PARED MARTINEZ</t>
  </si>
  <si>
    <t>LIC. OSCAR E, PARED MARTINEZ</t>
  </si>
  <si>
    <t>829-871-1504</t>
  </si>
  <si>
    <t xml:space="preserve">DEBORAH  MORGANE  CHUAT </t>
  </si>
  <si>
    <t>01/011/1987</t>
  </si>
  <si>
    <t xml:space="preserve">SUIZA </t>
  </si>
  <si>
    <t>SUIZA</t>
  </si>
  <si>
    <t xml:space="preserve">VERON PUNTA CANA </t>
  </si>
  <si>
    <t>809-712-9011</t>
  </si>
  <si>
    <t xml:space="preserve">ZENAIDA  TERRERO DE CARRASCO </t>
  </si>
  <si>
    <t>849-925-8886</t>
  </si>
  <si>
    <t xml:space="preserve">YI - CHUNG  CHEN </t>
  </si>
  <si>
    <t>TAIWAN</t>
  </si>
  <si>
    <t xml:space="preserve">URB.  FERNANDEZ </t>
  </si>
  <si>
    <t>809-846-0306</t>
  </si>
  <si>
    <t xml:space="preserve">ERNESTO ANGEL PEREZ OLIVA </t>
  </si>
  <si>
    <t>LOS PROCERES</t>
  </si>
  <si>
    <t xml:space="preserve">CORINNE GABRIELLE ESCOT CASTRO </t>
  </si>
  <si>
    <t xml:space="preserve">PEDRO EUGENIO CURIEL GRULLON </t>
  </si>
  <si>
    <t>829/779/8688</t>
  </si>
  <si>
    <t>MARIA THERESIA EBNOTHER DE BAMERT</t>
  </si>
  <si>
    <t>RAMON SENA</t>
  </si>
  <si>
    <t>KARL MELCHIOR BAMERT</t>
  </si>
  <si>
    <t>809-350-2288</t>
  </si>
  <si>
    <t xml:space="preserve">HUGO ENRIQUE SOCORRO PEREZ </t>
  </si>
  <si>
    <t>ARROYO HONDO VIEJO</t>
  </si>
  <si>
    <t>829/301/4965</t>
  </si>
  <si>
    <t>MARIA DEL MAR SANTIAGO BENITEZ</t>
  </si>
  <si>
    <t>ESPAÑA</t>
  </si>
  <si>
    <t>LOS FREILES</t>
  </si>
  <si>
    <t>809/878/6453</t>
  </si>
  <si>
    <t>ELEOMAR PUENTE CARBONELL</t>
  </si>
  <si>
    <t>ARTISTA</t>
  </si>
  <si>
    <t>VILLA CONSUELO</t>
  </si>
  <si>
    <t>809/720/7287</t>
  </si>
  <si>
    <t>LEONARDO PERTIERRA JAUREGUI</t>
  </si>
  <si>
    <t>GASTRONOMIA</t>
  </si>
  <si>
    <t>809/532/4453</t>
  </si>
  <si>
    <t>MARIA TERESA OCHOA AZZE</t>
  </si>
  <si>
    <t>JARDINES DEL CARIBER</t>
  </si>
  <si>
    <t>JOSE ENRIQUE TOIRAC OCHOA</t>
  </si>
  <si>
    <t>JOSE QUINTILIANO TOIRAC  CORRAL</t>
  </si>
  <si>
    <t>SIK WAH LEE DE LEE</t>
  </si>
  <si>
    <t>27/10//1957</t>
  </si>
  <si>
    <t>809/542/6600</t>
  </si>
  <si>
    <t>SUI TONG LEE</t>
  </si>
  <si>
    <t>KIN SANG LEE</t>
  </si>
  <si>
    <t>809/750/2030</t>
  </si>
  <si>
    <t>XIUXIA CUI</t>
  </si>
  <si>
    <t>829-865-2906</t>
  </si>
  <si>
    <t>PEI - CHING LEE LIN</t>
  </si>
  <si>
    <t>SAN GERONIMO</t>
  </si>
  <si>
    <t xml:space="preserve">RANCY MONTERO </t>
  </si>
  <si>
    <t xml:space="preserve">OSCAR GONZALEZ  MAURA </t>
  </si>
  <si>
    <t>829-779-4090</t>
  </si>
  <si>
    <t xml:space="preserve">KRISTINE SARGSYAN </t>
  </si>
  <si>
    <t xml:space="preserve">ARMENIA </t>
  </si>
  <si>
    <t>ARMENIA</t>
  </si>
  <si>
    <t>EDUCADORA</t>
  </si>
  <si>
    <t>CIUDAD CARACOLI</t>
  </si>
  <si>
    <t>809-390-6096</t>
  </si>
  <si>
    <t xml:space="preserve">MARYA NYCE PUYO HOYOS </t>
  </si>
  <si>
    <t>ADMINISTRADORA</t>
  </si>
  <si>
    <t>CACICAZGOS</t>
  </si>
  <si>
    <t xml:space="preserve">SANTO DE JESUS CRUZ </t>
  </si>
  <si>
    <t xml:space="preserve">PEDRO HECTOR HOLGUIN REYNOSO </t>
  </si>
  <si>
    <t>CESAR AUGUSTO CHAPARRO ALVAREZ</t>
  </si>
  <si>
    <t xml:space="preserve">ADMINISTRADOR </t>
  </si>
  <si>
    <t>829/677/0387</t>
  </si>
  <si>
    <t>ASSEN ANGELOV AKRABOV</t>
  </si>
  <si>
    <t>SOFIA</t>
  </si>
  <si>
    <t>BULGARIA</t>
  </si>
  <si>
    <t>CABARETE</t>
  </si>
  <si>
    <t>PERLA MARINA</t>
  </si>
  <si>
    <t>849/353/2029</t>
  </si>
  <si>
    <t>NEUS DOLSET GONZALEZ</t>
  </si>
  <si>
    <t>SOCIOLOGA</t>
  </si>
  <si>
    <t>LOS CACICAZGOS</t>
  </si>
  <si>
    <t>809/848/8403</t>
  </si>
  <si>
    <t>SU RONG WU</t>
  </si>
  <si>
    <t>LOS PEPENES</t>
  </si>
  <si>
    <t>809/565/8230</t>
  </si>
  <si>
    <t>JORGE LUIS TOIRAC LOBAINA</t>
  </si>
  <si>
    <t>PENSIONADO</t>
  </si>
  <si>
    <t>ARROYO HONDO</t>
  </si>
  <si>
    <t>809/223/1123</t>
  </si>
  <si>
    <t>AQUILES TOIRAC LOBAINA</t>
  </si>
  <si>
    <t>MARIA ANTONIETA MARRERO RODRIGUEZ</t>
  </si>
  <si>
    <t>SANTIAGO DE LOS CABALLERO</t>
  </si>
  <si>
    <t>CEILA LICELOT ENCARNACION DE PEÑA</t>
  </si>
  <si>
    <t>CEILA LICELOT ENCANARCION DE PEÑA</t>
  </si>
  <si>
    <t>849/424/3433/849/425/0837</t>
  </si>
  <si>
    <t>YARAIMY GARCIA ARMENTEROS</t>
  </si>
  <si>
    <t>MONTE PLATA</t>
  </si>
  <si>
    <t>BAYAGUANA CARIDAD</t>
  </si>
  <si>
    <t>809/982/4587</t>
  </si>
  <si>
    <t>TIM LEE LEON WU</t>
  </si>
  <si>
    <t>829/720/9492</t>
  </si>
  <si>
    <t>IVETTE CAMARAZA ALVAREZ</t>
  </si>
  <si>
    <t>LIC,</t>
  </si>
  <si>
    <t>829/485/7074</t>
  </si>
  <si>
    <t>ANA KARINA RODRIGUEZ GARCIA</t>
  </si>
  <si>
    <t>CONTADORA</t>
  </si>
  <si>
    <t>VILLA ALTAGRACIA</t>
  </si>
  <si>
    <t>809/890/9534</t>
  </si>
  <si>
    <t>CHI CHUNG KWONG LUK</t>
  </si>
  <si>
    <t>OBRERO</t>
  </si>
  <si>
    <t>809/689/1033</t>
  </si>
  <si>
    <t>FEDERICO JAVIER  FERRERO FAURE</t>
  </si>
  <si>
    <t>ARGENTINA</t>
  </si>
  <si>
    <t xml:space="preserve">AVISPERO </t>
  </si>
  <si>
    <t xml:space="preserve">ERNESTO  RAFAEL POLANCO LOPEZ </t>
  </si>
  <si>
    <t xml:space="preserve">FEDERICO JAVIER FERRERO FAUDE </t>
  </si>
  <si>
    <t>809-906-7384</t>
  </si>
  <si>
    <t>NATALIA IBRAHIM NEMECH</t>
  </si>
  <si>
    <t>PSICOLOGA</t>
  </si>
  <si>
    <t xml:space="preserve">MARLENE EUGENIA BETANCES </t>
  </si>
  <si>
    <t xml:space="preserve">MARCIAL  CADETE LIRIANO </t>
  </si>
  <si>
    <t>809-445-3110 / 829-420-3000</t>
  </si>
  <si>
    <t xml:space="preserve"> </t>
  </si>
  <si>
    <t xml:space="preserve">Fecha 
Solicitud </t>
  </si>
  <si>
    <t>Fecha 
Entrega</t>
  </si>
  <si>
    <t xml:space="preserve">JOSE TUTO DE LA SANTISIMA TRINIDAD MARTIN  MORA </t>
  </si>
  <si>
    <t>04/09/1873</t>
  </si>
  <si>
    <t>04/09/1874</t>
  </si>
  <si>
    <t>ALFREDO JESUS GARCIA DOSAL</t>
  </si>
  <si>
    <t>28/11/1882</t>
  </si>
  <si>
    <t xml:space="preserve">JOAQUIN GRACIA  GRACIA </t>
  </si>
  <si>
    <t>09/05/1878</t>
  </si>
  <si>
    <t xml:space="preserve">JOSEF WALTER DEGENHARDT </t>
  </si>
  <si>
    <t xml:space="preserve">ALEMANIA </t>
  </si>
  <si>
    <t xml:space="preserve">MANUELA YSABEL TEJEIRO  RODRIGUEZ </t>
  </si>
  <si>
    <t>NAJEEB  ZAWAAHRA</t>
  </si>
  <si>
    <t>LIBANASA</t>
  </si>
  <si>
    <t>ISIDRO FAUSTINO CLAUDIO GUILLEN GARCIA</t>
  </si>
  <si>
    <t>15/05/1866</t>
  </si>
  <si>
    <t>18/05/1866</t>
  </si>
  <si>
    <t>TOMAS JOSE LORENZO LLIBRE PUIG</t>
  </si>
  <si>
    <t>26/07/1888</t>
  </si>
  <si>
    <t>MARCIAL MARTINEZ AMOR</t>
  </si>
  <si>
    <t>MARIO SAMUEL  MARIANUCCI</t>
  </si>
  <si>
    <t>ITALIA</t>
  </si>
  <si>
    <t xml:space="preserve">ERNESTO BERNAT ZENON SIMO ROS </t>
  </si>
  <si>
    <t>23/12/1844</t>
  </si>
  <si>
    <t xml:space="preserve">ANTONIO JOSE VICENTE CUNILLERA BUXADE </t>
  </si>
  <si>
    <t>07/02/1875</t>
  </si>
  <si>
    <t>9/03/1868</t>
  </si>
  <si>
    <t>JESUS MARIA BARREIRO SANCHEZ</t>
  </si>
  <si>
    <t>9/10/1852</t>
  </si>
  <si>
    <t>JUAN ARGIMIRO DE SANTA ISABEL ARREBOLA AVILA</t>
  </si>
  <si>
    <t>06/07/1896</t>
  </si>
  <si>
    <t xml:space="preserve">VALENTINA GALENO DELFIN </t>
  </si>
  <si>
    <t xml:space="preserve">ODONTOLOGA </t>
  </si>
  <si>
    <t>,</t>
  </si>
  <si>
    <t>Razón de solicitud</t>
  </si>
  <si>
    <t>8. Certificados de Renuncia a Nacionalidad</t>
  </si>
  <si>
    <t>Fecha  naturalizado</t>
  </si>
  <si>
    <t>Razón de solicitud renuncia a nacionalidad</t>
  </si>
  <si>
    <t>ADOLFO EUGENIO GONZALEZ JR</t>
  </si>
  <si>
    <t>ALEKSANDR KONSTANTINOVICH EVSEI</t>
  </si>
  <si>
    <t>ALEXANDER BELYAKOV</t>
  </si>
  <si>
    <t>ALEXIS LARRAURI HERNANDEZ</t>
  </si>
  <si>
    <t>AMADA EULOGIA ZELEDON SALAZAR</t>
  </si>
  <si>
    <t>ANDY FRANCISCO AGUILAR CORREA</t>
  </si>
  <si>
    <t>AURELIE SUZANNE MARIE PAULE MARIN</t>
  </si>
  <si>
    <t>CARLOS ALBERTO QUINTANILLA ABAD</t>
  </si>
  <si>
    <t>CLAUDIA  YESENIA CONTRERAS DONOSO</t>
  </si>
  <si>
    <t>DANIIL BELYAKOV</t>
  </si>
  <si>
    <t>EUGENIA ANDREINA MEJIAS CENTENO</t>
  </si>
  <si>
    <t>EUGENIO BEREHULKA JUNIOR</t>
  </si>
  <si>
    <t>FABIOLA DEL CARMEN CASTILLO MOLINA</t>
  </si>
  <si>
    <t xml:space="preserve">FERNANDA GURGEL MARQUES </t>
  </si>
  <si>
    <t>FRANCISCO AMAT VALDENEBRO</t>
  </si>
  <si>
    <t>GERALDINE GARCIA JIMENEZ</t>
  </si>
  <si>
    <t>GERMAN ALFREDO BELTRAN CONTRERAS</t>
  </si>
  <si>
    <t xml:space="preserve">GEYSHA ALEJANDRA RODRIGUEZ </t>
  </si>
  <si>
    <t>GIORGIO GONELLA</t>
  </si>
  <si>
    <t>IBIS AURORA GONZALEZ AUCAR</t>
  </si>
  <si>
    <t>JAIME HELI FAJARDO CARDENAS</t>
  </si>
  <si>
    <t>JORGE RUBIO GONZALEZ</t>
  </si>
  <si>
    <t>JOSE ANTONIO FONSECA ZAMORA</t>
  </si>
  <si>
    <t>JUAN COMESAÑA BUDIÑO</t>
  </si>
  <si>
    <t xml:space="preserve">LAURA MAY COOKE </t>
  </si>
  <si>
    <t xml:space="preserve">LAZAR GAZIVODA </t>
  </si>
  <si>
    <t>LILIAN LORENA CHAVECO BELLO</t>
  </si>
  <si>
    <t xml:space="preserve">MAXIM LVOV </t>
  </si>
  <si>
    <t>MICHAEL AARON TRAPP</t>
  </si>
  <si>
    <t>PABLO JOSE OCAMPO GOMEZ</t>
  </si>
  <si>
    <t>PAVEL BELYAKOV</t>
  </si>
  <si>
    <t xml:space="preserve">RAFAY MUHAMMAD </t>
  </si>
  <si>
    <t xml:space="preserve">RICARDO VELA MANTILLA </t>
  </si>
  <si>
    <t xml:space="preserve">ROBERTO VERRIER QUIÑONES </t>
  </si>
  <si>
    <t>SAMUEL JOSE GONZALEZ LEYVA</t>
  </si>
  <si>
    <t>SAMUEL QUILES</t>
  </si>
  <si>
    <t>SANTIAGO MUÑOZ ARBOLEDA</t>
  </si>
  <si>
    <t>STEVENSON FLEURIMOND</t>
  </si>
  <si>
    <t>VIKTORIIA OLKINITSKAIA</t>
  </si>
  <si>
    <t>YANA DURRUTHY RODRIGUEZ</t>
  </si>
  <si>
    <t>ORDINARIO</t>
  </si>
  <si>
    <t>NAT. HIJO MAYOR DE EDAD</t>
  </si>
  <si>
    <t>MATRIMONIO</t>
  </si>
  <si>
    <t>RUSIA</t>
  </si>
  <si>
    <t>FRANCIA</t>
  </si>
  <si>
    <t>CHILE</t>
  </si>
  <si>
    <t>BRASIL</t>
  </si>
  <si>
    <t>INGLATERRA</t>
  </si>
  <si>
    <t>SERBIA</t>
  </si>
  <si>
    <t>EE.UU</t>
  </si>
  <si>
    <t>PAKISTAN</t>
  </si>
  <si>
    <t>HAITI</t>
  </si>
  <si>
    <t>51N7043195</t>
  </si>
  <si>
    <t>M187908</t>
  </si>
  <si>
    <t>C02802816</t>
  </si>
  <si>
    <t>BC773729</t>
  </si>
  <si>
    <t>L031340</t>
  </si>
  <si>
    <t>16CR74673</t>
  </si>
  <si>
    <t>J823060</t>
  </si>
  <si>
    <t>P12316479</t>
  </si>
  <si>
    <t>51 N7043196</t>
  </si>
  <si>
    <t>YC127476</t>
  </si>
  <si>
    <t>L32332621</t>
  </si>
  <si>
    <t>YC127475</t>
  </si>
  <si>
    <t xml:space="preserve"> PAI240104</t>
  </si>
  <si>
    <t xml:space="preserve"> AT564031</t>
  </si>
  <si>
    <t>AY677832</t>
  </si>
  <si>
    <t>YA1684303</t>
  </si>
  <si>
    <t>K144857</t>
  </si>
  <si>
    <t>PAB324861</t>
  </si>
  <si>
    <t>PAB996096</t>
  </si>
  <si>
    <t>D14777307</t>
  </si>
  <si>
    <t>K607703</t>
  </si>
  <si>
    <t>A34746059</t>
  </si>
  <si>
    <t>AU183338</t>
  </si>
  <si>
    <t>51N7043193</t>
  </si>
  <si>
    <t>VA0152382</t>
  </si>
  <si>
    <t>BC773508</t>
  </si>
  <si>
    <t xml:space="preserve"> J636872</t>
  </si>
  <si>
    <t>K126858</t>
  </si>
  <si>
    <t>A35175868</t>
  </si>
  <si>
    <t>AW154403</t>
  </si>
  <si>
    <t>R11149458</t>
  </si>
  <si>
    <t>. L939657</t>
  </si>
  <si>
    <t>ALI MANSOUR</t>
  </si>
  <si>
    <t>BLANCA GABRIELA MAESTRE GUARAPO</t>
  </si>
  <si>
    <t>CAROLINA GIETZ</t>
  </si>
  <si>
    <t>CECILIA INES MOLTONI</t>
  </si>
  <si>
    <t>DAYME DE TORO CASTAÑEDA</t>
  </si>
  <si>
    <t>DEBORAH ROSE BORO</t>
  </si>
  <si>
    <t xml:space="preserve">DEIVIS RAFAEL CHACON APONTE </t>
  </si>
  <si>
    <t>ELODIE MARIE THERESE NELLY DUPUY</t>
  </si>
  <si>
    <t>INES DE LA CARIDAD BUDUEN SERRANO</t>
  </si>
  <si>
    <t>LAZARO HENRRY ALEGRANT DE LA TORRE</t>
  </si>
  <si>
    <t>MARENA ISABEL SIERRRA BRAN</t>
  </si>
  <si>
    <t xml:space="preserve">MARIO ISMAEL RODRIGUEZ </t>
  </si>
  <si>
    <t>MARTHA FRANCHEZCA NEIRA NEYRA</t>
  </si>
  <si>
    <t>MATIAS MARIA COLORIDO DEL TORO</t>
  </si>
  <si>
    <t>MATILDE CAPITAN NARVION</t>
  </si>
  <si>
    <t>MILAGROS ADA MEDINA DE CASTRO</t>
  </si>
  <si>
    <t>MILES RODNEY MARTINDALE</t>
  </si>
  <si>
    <t>MONICA CECILIA VAHLIS GOURMEITTE</t>
  </si>
  <si>
    <t xml:space="preserve">NATALIA BURYSHEVA </t>
  </si>
  <si>
    <t>NINIBETH JOSEFINA MARIN MORENO</t>
  </si>
  <si>
    <t>ORESTES ENRIQUE AMADOR REDONET</t>
  </si>
  <si>
    <t>OSMEL MAURICIO BRITO BIGOTT</t>
  </si>
  <si>
    <t>RAFAEL GARCIA MARTIN</t>
  </si>
  <si>
    <t xml:space="preserve">ROBERTO MEDINA RIOS </t>
  </si>
  <si>
    <t>STEPHEN PATRICK CASHIN</t>
  </si>
  <si>
    <t xml:space="preserve">SUSAN CATHERINE MCCAW </t>
  </si>
  <si>
    <t xml:space="preserve">YULIA BOLSHAGINA </t>
  </si>
  <si>
    <t>SIRIA</t>
  </si>
  <si>
    <t>ORDIANRIO</t>
  </si>
  <si>
    <t>ALIAN ALFONSO GONZALEZ AVILES</t>
  </si>
  <si>
    <t xml:space="preserve">GABRIEL MARQUES BEREHULKA </t>
  </si>
  <si>
    <t>LUCAS MARQUES BEREHULKA</t>
  </si>
  <si>
    <t>MELISSA QUINTANILLA GONZALEZ</t>
  </si>
  <si>
    <t>Nat. Hijo menor de Edad</t>
  </si>
  <si>
    <t>Nat. Hijo menor de Edad Ordinario</t>
  </si>
  <si>
    <t>FRANCESA</t>
  </si>
  <si>
    <t>CHILENA</t>
  </si>
  <si>
    <t>BRASILEÑA</t>
  </si>
  <si>
    <t>ITALIANA</t>
  </si>
  <si>
    <t>INGLESA</t>
  </si>
  <si>
    <t>ESTADO UNIDENSE</t>
  </si>
  <si>
    <t>PAKISTANI</t>
  </si>
  <si>
    <t>HAITIANA</t>
  </si>
  <si>
    <t>CASADA</t>
  </si>
  <si>
    <t>295-24</t>
  </si>
  <si>
    <t>R10161246</t>
  </si>
  <si>
    <t>dupuy.elodie@gmail.com</t>
  </si>
  <si>
    <t>829-535-6563</t>
  </si>
  <si>
    <t>SOLTERA</t>
  </si>
  <si>
    <t>GERENTE RESTAURANTE</t>
  </si>
  <si>
    <t>SANTO DOMINGO</t>
  </si>
  <si>
    <t>LA JULIA</t>
  </si>
  <si>
    <t>XDC807939</t>
  </si>
  <si>
    <t>MATILDACAPITAN@YAHOO.COM</t>
  </si>
  <si>
    <t>809-328-4228</t>
  </si>
  <si>
    <t>SOLERA</t>
  </si>
  <si>
    <t>EMPLEADA PUBLICO</t>
  </si>
  <si>
    <t>22 AÑOS</t>
  </si>
  <si>
    <t>PAVELBELYAKOV@HOTMAIL.COM</t>
  </si>
  <si>
    <t>849-692-7589</t>
  </si>
  <si>
    <t>FOTOGRAFO INDEPENDIENTE</t>
  </si>
  <si>
    <t>PONTEZUELA</t>
  </si>
  <si>
    <t>ZONA UNIVERSITARIA</t>
  </si>
  <si>
    <t xml:space="preserve">CECILIA ELENA OLIVEROS JORDAN </t>
  </si>
  <si>
    <t>CORNELIUS LEON DYSON</t>
  </si>
  <si>
    <t>PABLO PEREZ GOMEZ</t>
  </si>
  <si>
    <t>L064685</t>
  </si>
  <si>
    <t>YC332542</t>
  </si>
  <si>
    <t>AAJ662716</t>
  </si>
  <si>
    <t>N044904</t>
  </si>
  <si>
    <t>N625203</t>
  </si>
  <si>
    <t>A16745523</t>
  </si>
  <si>
    <t>K474641</t>
  </si>
  <si>
    <t>BA662536</t>
  </si>
  <si>
    <t>AAI683922</t>
  </si>
  <si>
    <t>M059363.</t>
  </si>
  <si>
    <t>K622473</t>
  </si>
  <si>
    <t>A03647488</t>
  </si>
  <si>
    <t>51N.7531302</t>
  </si>
  <si>
    <t>K616129</t>
  </si>
  <si>
    <t>XDC379560</t>
  </si>
  <si>
    <t>PAF517191</t>
  </si>
  <si>
    <t>K177874</t>
  </si>
  <si>
    <t>AB954297</t>
  </si>
  <si>
    <t>51N.5977177</t>
  </si>
  <si>
    <t>ESTADOUNIDENSE</t>
  </si>
  <si>
    <t>PPEREZ@CEMENTOSD.COM</t>
  </si>
  <si>
    <t>829-345-1617</t>
  </si>
  <si>
    <t>GERENTE COMERCIAL</t>
  </si>
  <si>
    <t>REAL</t>
  </si>
  <si>
    <t>FERNANDO DANIEL HERRERA ALVAREZ</t>
  </si>
  <si>
    <t>FERNANDOHERRERA22@HOTMAIL.COM</t>
  </si>
  <si>
    <t>809-533-6814</t>
  </si>
  <si>
    <t>DISRITO NACIONAL</t>
  </si>
  <si>
    <t>EMPLEADO PUBLICO</t>
  </si>
  <si>
    <t>23 AÑOS</t>
  </si>
  <si>
    <t>GONELLA@EVOLUZOVECH.COM</t>
  </si>
  <si>
    <t>MIRADOR NORTE</t>
  </si>
  <si>
    <t>849-850-1037</t>
  </si>
  <si>
    <t>GAZCUE</t>
  </si>
  <si>
    <t>6 AÑOS</t>
  </si>
  <si>
    <t>ACCIONISTA</t>
  </si>
  <si>
    <t>809-530-9390</t>
  </si>
  <si>
    <t>GUANTANAMERA78@GMAIL.COM</t>
  </si>
  <si>
    <t>SANTO DOMINGO OESTE</t>
  </si>
  <si>
    <t>COSTA VERDE</t>
  </si>
  <si>
    <t>MAESTRA DE DANZA</t>
  </si>
  <si>
    <t>19 AÑOS</t>
  </si>
  <si>
    <t>MATIASCOLORIODELTORO@GMAIL.COM</t>
  </si>
  <si>
    <t>809-590-9390</t>
  </si>
  <si>
    <t>ESTUDIANTE</t>
  </si>
  <si>
    <t>GAB6398@GMAIL.COM</t>
  </si>
  <si>
    <t>829-254-5612</t>
  </si>
  <si>
    <t>SANTO DOMINGO ESTE</t>
  </si>
  <si>
    <t>ALMA ROSA i</t>
  </si>
  <si>
    <t>OSMELBRITO@GMAIL.COM</t>
  </si>
  <si>
    <t>EVARISTOS MORALES</t>
  </si>
  <si>
    <t>809-548-8462</t>
  </si>
  <si>
    <t>7AÑOS</t>
  </si>
  <si>
    <t>PROPIETARIO DE NEGOCIO</t>
  </si>
  <si>
    <t>SAMIGLEZ13@GMAIL.COM</t>
  </si>
  <si>
    <t>829-820-5332</t>
  </si>
  <si>
    <t>11 AÑOS</t>
  </si>
  <si>
    <t>VIKTORIIAFELIZ84@GMAIL.COM</t>
  </si>
  <si>
    <t>809-753-5154</t>
  </si>
  <si>
    <t>MEDINABI@GMAIL.COM</t>
  </si>
  <si>
    <t>PROFESOR MUSICO</t>
  </si>
  <si>
    <t>809-258-2177</t>
  </si>
  <si>
    <t>3 AÑOS</t>
  </si>
  <si>
    <t>LUIS23432000@GMAIL.COM</t>
  </si>
  <si>
    <t>809-861-2080</t>
  </si>
  <si>
    <t>DOCENTE</t>
  </si>
  <si>
    <t>REVELAM1963@GMAIL.COM</t>
  </si>
  <si>
    <t>RENACIMIENTO</t>
  </si>
  <si>
    <t>809-482-7275</t>
  </si>
  <si>
    <t xml:space="preserve">ANAMARIA MONTAÑO PEREZ </t>
  </si>
  <si>
    <t>ANICLVELA@GMAIL.COM</t>
  </si>
  <si>
    <t>IVOVSTER@GMAIL.COM</t>
  </si>
  <si>
    <t>809-816-2534</t>
  </si>
  <si>
    <t>SOSUA</t>
  </si>
  <si>
    <t>GERENTE</t>
  </si>
  <si>
    <t>9 AÑOS</t>
  </si>
  <si>
    <t>GERITAGARCIA.J@HOTMAIL.COM</t>
  </si>
  <si>
    <t>829-540-8844</t>
  </si>
  <si>
    <t>EMPLEADA PRIVADA</t>
  </si>
  <si>
    <t>yanadurruty@hotmail.com</t>
  </si>
  <si>
    <t>809-908-1930</t>
  </si>
  <si>
    <t>PROFESORA DE BAILE CLASICO</t>
  </si>
  <si>
    <t>ELVISCHACON39@GMAIL.COM</t>
  </si>
  <si>
    <t>809-412-4496</t>
  </si>
  <si>
    <t>URBANIZACION REAL</t>
  </si>
  <si>
    <t>BGMAESTRE@GMAIL.COM</t>
  </si>
  <si>
    <t>ALI.92.TOLV@GMAIL.COM</t>
  </si>
  <si>
    <t>809-221-4075/809-914-0648</t>
  </si>
  <si>
    <t>PLAZA CELESTE</t>
  </si>
  <si>
    <t>EN LINE REMOTA</t>
  </si>
  <si>
    <t>1DANIILBELYAKOV1@GMAIL.COM</t>
  </si>
  <si>
    <t>809-304-6110</t>
  </si>
  <si>
    <t>MONTEZUELA</t>
  </si>
  <si>
    <t>DOCENTE DE DEPORTE</t>
  </si>
  <si>
    <t>JRUBIO456@GMAIL.COM</t>
  </si>
  <si>
    <t>829-940-0274</t>
  </si>
  <si>
    <t>ALMA ROSA</t>
  </si>
  <si>
    <t>GERENTE INGENIERO</t>
  </si>
  <si>
    <t>ALEXLARRA@YAHOO.ES</t>
  </si>
  <si>
    <t>809-373-9100</t>
  </si>
  <si>
    <t>TERAPEUTA FISICO</t>
  </si>
  <si>
    <t>andreinameji@gmail.com</t>
  </si>
  <si>
    <t>809-466-0407</t>
  </si>
  <si>
    <t>RES. BUENAVISTA</t>
  </si>
  <si>
    <t>MODISTA</t>
  </si>
  <si>
    <t>2 AÑOS</t>
  </si>
  <si>
    <t>NINIBETH.MARIN@GMAIL.COM</t>
  </si>
  <si>
    <t>849-222-1235</t>
  </si>
  <si>
    <t>EL CACIQUE</t>
  </si>
  <si>
    <t>ENCARGADA AUDITORIA MEDICA</t>
  </si>
  <si>
    <t>4 AÑOS</t>
  </si>
  <si>
    <t>849-481-4848</t>
  </si>
  <si>
    <t>EL BATEY</t>
  </si>
  <si>
    <t>ENCARGADA DE RESTAURANTE</t>
  </si>
  <si>
    <t>MARENABRAN@GMAIL.COM</t>
  </si>
  <si>
    <t>809-598-9447</t>
  </si>
  <si>
    <t>LOS FRAILES</t>
  </si>
  <si>
    <t>AUXILIAR ADMINISTRATIVO MESCYT</t>
  </si>
  <si>
    <t>CAROLINAGIETS@GMAIL.COM</t>
  </si>
  <si>
    <t>829-576-2255</t>
  </si>
  <si>
    <t>LOS CACICAZGO</t>
  </si>
  <si>
    <t>ALEKSANDERBRLYAKOV@OUTLOOKI.COM</t>
  </si>
  <si>
    <t>809-915-9150</t>
  </si>
  <si>
    <t>MILESRM@GMAIL.COM</t>
  </si>
  <si>
    <t>829-222-4090</t>
  </si>
  <si>
    <t>LOS ALAMOS</t>
  </si>
  <si>
    <t>ANALISTA DE SEGURIDAD DE LA INFORMACION</t>
  </si>
  <si>
    <t>JFAJARDOCARDONA930@GMAIL.COM</t>
  </si>
  <si>
    <t>809-908-7560</t>
  </si>
  <si>
    <t>FRANCONIA</t>
  </si>
  <si>
    <t>COSTURERO</t>
  </si>
  <si>
    <t>RAFAYMUHAMMAD.5161@GMAIL.COM</t>
  </si>
  <si>
    <t>829-519-5161</t>
  </si>
  <si>
    <t>VISTA HERMOSA</t>
  </si>
  <si>
    <t>GERENTE DE VENTA</t>
  </si>
  <si>
    <t>MARTHAFRANCHEZCANEIRANEYRA@GMAIL.COM</t>
  </si>
  <si>
    <t>809-793-0951</t>
  </si>
  <si>
    <t>PEDRO BRAND</t>
  </si>
  <si>
    <t>LA GUAYIGA</t>
  </si>
  <si>
    <t>AUX. ADMINISTRATIVA</t>
  </si>
  <si>
    <t>MONICAVAHLIS@GMAIL.COM</t>
  </si>
  <si>
    <t>809-792-5957</t>
  </si>
  <si>
    <t>GERENTE DE EVENTO Y CATHERINE</t>
  </si>
  <si>
    <t>QSAMUEL22@YAHOO.COM</t>
  </si>
  <si>
    <t>829-471-7863</t>
  </si>
  <si>
    <t>JARDINES DEL ESTE</t>
  </si>
  <si>
    <t>EMPLEADO PRIVADI</t>
  </si>
  <si>
    <t>SANTIAGOMUÑOZ21208@GMAIL.COM</t>
  </si>
  <si>
    <t>809-729-6588</t>
  </si>
  <si>
    <t>PIANTINA</t>
  </si>
  <si>
    <t>M.TRAPP1313@GMAIL.COM</t>
  </si>
  <si>
    <t>LA VEGA</t>
  </si>
  <si>
    <t>LAVEGA</t>
  </si>
  <si>
    <t>EL CARMITO AFUERA</t>
  </si>
  <si>
    <t>CECIOLIVEROS23@HOTMAIL.COM</t>
  </si>
  <si>
    <t>849-459-2328</t>
  </si>
  <si>
    <t>JARDINES DEL CARIBE</t>
  </si>
  <si>
    <t>ASISTENTE</t>
  </si>
  <si>
    <t>SPEREZ2013.EPE@GMAIL.COM</t>
  </si>
  <si>
    <t>829-638-0496</t>
  </si>
  <si>
    <t xml:space="preserve">LA ALTAGRACIA </t>
  </si>
  <si>
    <t>BAVARO</t>
  </si>
  <si>
    <t>PENSIONADA</t>
  </si>
  <si>
    <t>GINVERSIONES@GMAIL.COM</t>
  </si>
  <si>
    <t>809-526-3602</t>
  </si>
  <si>
    <t>SAN PEDRO</t>
  </si>
  <si>
    <t>GUAYACANES</t>
  </si>
  <si>
    <t>METRO COUNTRY CLUB</t>
  </si>
  <si>
    <t>GERENTE DE RESTAURANTE</t>
  </si>
  <si>
    <t>VALENTINAGALENO@GMAIL.COM</t>
  </si>
  <si>
    <t>809-708-6164</t>
  </si>
  <si>
    <t>ODONTOLOGA</t>
  </si>
  <si>
    <t>ALEKSANDPA@YANDEX.RU</t>
  </si>
  <si>
    <t>809-712-0495</t>
  </si>
  <si>
    <t>SAN RAFAEL DEL YUMA</t>
  </si>
  <si>
    <t>BAYAHIBE</t>
  </si>
  <si>
    <t>ROVERRIERQ@YAHOO.ES</t>
  </si>
  <si>
    <t>809-545-3276</t>
  </si>
  <si>
    <t>COLINAS DE LOS RIOS</t>
  </si>
  <si>
    <t>ECONOMISTA</t>
  </si>
  <si>
    <t>FRANAMAT@HOTMAIL.COM</t>
  </si>
  <si>
    <t>809-767-3424</t>
  </si>
  <si>
    <t>INGENIERO INDUSTRIAL</t>
  </si>
  <si>
    <t>JFONSECA@CCI.COM.DO</t>
  </si>
  <si>
    <t>809-482-0775</t>
  </si>
  <si>
    <t>CLAUDIA.CONTRERASDENOSO@GMAIL.COM</t>
  </si>
  <si>
    <t>6 AÑPS</t>
  </si>
  <si>
    <t>BEREHULKA@GMAIL.COM</t>
  </si>
  <si>
    <t>809-338-0376</t>
  </si>
  <si>
    <t>ENSANCHE PARAISO</t>
  </si>
  <si>
    <t>ENCARGADO DEPARTAMENTO DE SISTEMA</t>
  </si>
  <si>
    <t>FERNANDA.BEREHUELKA@GMAIL.COM</t>
  </si>
  <si>
    <t>ANALISTA DE PROYECTO</t>
  </si>
  <si>
    <t>YC991471</t>
  </si>
  <si>
    <t>YE307485</t>
  </si>
  <si>
    <t>GABRIEL.BEREHULKA@GMAIL.COM</t>
  </si>
  <si>
    <t>LUCAS.BEREHULKA@GMAIL.COM</t>
  </si>
  <si>
    <t>BABCHEVAYULIA@HOTMAIL.COM</t>
  </si>
  <si>
    <t>809-753-5145</t>
  </si>
  <si>
    <t>EJECUTIVA DE VENTA</t>
  </si>
  <si>
    <t>UPDEUENINES99@GMAIL.COM</t>
  </si>
  <si>
    <t>829-789-6326</t>
  </si>
  <si>
    <t>ENCARGADA DE DEPARTAMENTO</t>
  </si>
  <si>
    <t>MDCASTRO7178@HOTMAIL.COM</t>
  </si>
  <si>
    <t>809-412-7944</t>
  </si>
  <si>
    <t>ATALA</t>
  </si>
  <si>
    <t>MAESTRA DANZA</t>
  </si>
  <si>
    <t>33/2/2024</t>
  </si>
  <si>
    <t>LAURAMAYCOOKE@GMAIL.COM</t>
  </si>
  <si>
    <t>809-661-7556</t>
  </si>
  <si>
    <t>DUARTE</t>
  </si>
  <si>
    <t>SAN FRANCISCO DE MACORIS</t>
  </si>
  <si>
    <t>INDIANA VERONICA XI</t>
  </si>
  <si>
    <t xml:space="preserve">PROFESORA </t>
  </si>
  <si>
    <t>8 AÑOS</t>
  </si>
  <si>
    <t>809-881-5141</t>
  </si>
  <si>
    <t>UREÑA</t>
  </si>
  <si>
    <t>JUBILADO</t>
  </si>
  <si>
    <t>1 AÑO</t>
  </si>
  <si>
    <t>6 MESES</t>
  </si>
  <si>
    <t>AEROBASE@YAHOO.COM</t>
  </si>
  <si>
    <t>809-523-2036</t>
  </si>
  <si>
    <t>LA ROMANA</t>
  </si>
  <si>
    <t>RANCHO ARRIBA</t>
  </si>
  <si>
    <t>MARIORODRIGUEZ04131@GMAIL.COM</t>
  </si>
  <si>
    <t>809-530-0010</t>
  </si>
  <si>
    <t>SANTIAGO DE LOS CABALLEROS</t>
  </si>
  <si>
    <t>VILLA OLGA</t>
  </si>
  <si>
    <t>20 AÑOS</t>
  </si>
  <si>
    <t>SUPERVISOR DE INSPECCION INDUSTRIAL</t>
  </si>
  <si>
    <t>AGUILARCORREAANDY@GMAIL.COM</t>
  </si>
  <si>
    <t>809-320-0279</t>
  </si>
  <si>
    <t>CENTRO CIUDAD</t>
  </si>
  <si>
    <t>LACEMOLTONI@GMAIL.COM</t>
  </si>
  <si>
    <t>809-847-5184</t>
  </si>
  <si>
    <t>GESTION CULTURAL</t>
  </si>
  <si>
    <t>REYROD360@GMAIL.COM</t>
  </si>
  <si>
    <t>829-547-6400</t>
  </si>
  <si>
    <t>LOS RESTAURADORES</t>
  </si>
  <si>
    <t>L139659</t>
  </si>
  <si>
    <t>AGONZALEZCOMENDADOR@GMAIL.COM</t>
  </si>
  <si>
    <t>829-538-2547</t>
  </si>
  <si>
    <t>AMADITAEUZESA@GMAIL.COM</t>
  </si>
  <si>
    <t>849-215-0405</t>
  </si>
  <si>
    <t>PROFESORA DE PRIMARIA</t>
  </si>
  <si>
    <t>REPARTO PERALTA</t>
  </si>
  <si>
    <t>FABIOLA.C9402@GMAIL.COM</t>
  </si>
  <si>
    <t>849-344-9337</t>
  </si>
  <si>
    <t>SANTO DOMINGO NORTE</t>
  </si>
  <si>
    <t>PRIMAVERAL</t>
  </si>
  <si>
    <t>ORESTES.AMADOR1962@GMAIL.COM</t>
  </si>
  <si>
    <t>809-895-4168</t>
  </si>
  <si>
    <t>ACTOR</t>
  </si>
  <si>
    <t>26 AÑOS</t>
  </si>
  <si>
    <t>SUNISTEVE@GMAIL.COM</t>
  </si>
  <si>
    <t>809-435-4194</t>
  </si>
  <si>
    <t>PROFESOR</t>
  </si>
  <si>
    <t>SANTO DOMOINGO</t>
  </si>
  <si>
    <t>LOS ALCARRIZOS</t>
  </si>
  <si>
    <t>C_QUINTAB@YAHOO.ES</t>
  </si>
  <si>
    <t>809-685-4751</t>
  </si>
  <si>
    <t>INDEPENDIENTE</t>
  </si>
  <si>
    <t>IBISGLEZA@HOTMAIL.COM</t>
  </si>
  <si>
    <t>DOCTORA</t>
  </si>
  <si>
    <t>K541652</t>
  </si>
  <si>
    <t>145-24</t>
  </si>
  <si>
    <t>PABLOJOSEOCAMPOGO@GMAIL.COM</t>
  </si>
  <si>
    <t>829-757-2107</t>
  </si>
  <si>
    <t>INGENIERO EN SISTEMA</t>
  </si>
  <si>
    <t>REPUBLICA DOMINICANA</t>
  </si>
  <si>
    <t>JARDINES DE LA CASTELLANA</t>
  </si>
  <si>
    <t>LCHAVB@GMAIL.COM</t>
  </si>
  <si>
    <t>849-449-0406</t>
  </si>
  <si>
    <t>DOCTOR EN MEDICINA</t>
  </si>
  <si>
    <t>MADRE VIEJA SUR</t>
  </si>
  <si>
    <t>DEBORAH.R.BORO@GMAIL.COM</t>
  </si>
  <si>
    <t>809-903-2540</t>
  </si>
  <si>
    <t>478-23</t>
  </si>
  <si>
    <t>ASMARIN@SGLEGAL.COM.DO</t>
  </si>
  <si>
    <t>829-559-5112</t>
  </si>
  <si>
    <t>CLEONDYSON@GMAIL.COM</t>
  </si>
  <si>
    <t>809-710-7612</t>
  </si>
  <si>
    <t>DENTISTA PEDIATRICO</t>
  </si>
  <si>
    <t>RAFAELGARCIA@CMIUNIVERSAL.COM</t>
  </si>
  <si>
    <t>80+-334-1916</t>
  </si>
  <si>
    <t>809-729-7177</t>
  </si>
  <si>
    <t>INGENIERO</t>
  </si>
  <si>
    <t>3. Cantidad de Certificaciones de Nacionalidad</t>
  </si>
  <si>
    <t>4. Cantidad de Certificaciones de no Nacionalidad</t>
  </si>
  <si>
    <t>5. Cantidad de Certificaciones de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</si>
</sst>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u/>
      <sz val="7.7"/>
      <color theme="10"/>
      <name val="Calibri"/>
      <family val="2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u/>
      <sz val="7.7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sz val="12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1" applyBorder="1" applyAlignment="1" applyProtection="1"/>
    <xf numFmtId="14" fontId="0" fillId="0" borderId="1" xfId="0" applyNumberFormat="1" applyBorder="1"/>
    <xf numFmtId="14" fontId="0" fillId="0" borderId="8" xfId="0" applyNumberFormat="1" applyBorder="1"/>
    <xf numFmtId="0" fontId="0" fillId="0" borderId="9" xfId="0" applyBorder="1"/>
    <xf numFmtId="0" fontId="0" fillId="0" borderId="10" xfId="0" applyBorder="1"/>
    <xf numFmtId="14" fontId="0" fillId="0" borderId="11" xfId="0" applyNumberFormat="1" applyBorder="1"/>
    <xf numFmtId="0" fontId="0" fillId="0" borderId="12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3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0" fontId="22" fillId="0" borderId="0" xfId="0" applyFont="1"/>
    <xf numFmtId="0" fontId="2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23" fillId="0" borderId="1" xfId="0" applyFont="1" applyBorder="1" applyAlignment="1">
      <alignment horizontal="center"/>
    </xf>
    <xf numFmtId="0" fontId="22" fillId="0" borderId="1" xfId="0" applyFont="1" applyBorder="1"/>
    <xf numFmtId="0" fontId="24" fillId="0" borderId="1" xfId="0" applyFont="1" applyBorder="1"/>
    <xf numFmtId="0" fontId="25" fillId="0" borderId="1" xfId="1" applyFont="1" applyBorder="1" applyAlignment="1" applyProtection="1"/>
    <xf numFmtId="0" fontId="23" fillId="0" borderId="1" xfId="0" applyFont="1" applyBorder="1"/>
    <xf numFmtId="0" fontId="23" fillId="0" borderId="0" xfId="0" applyFont="1"/>
    <xf numFmtId="0" fontId="3" fillId="0" borderId="1" xfId="0" applyFont="1" applyBorder="1" applyAlignment="1">
      <alignment wrapText="1"/>
    </xf>
    <xf numFmtId="14" fontId="23" fillId="0" borderId="1" xfId="0" applyNumberFormat="1" applyFont="1" applyBorder="1"/>
    <xf numFmtId="14" fontId="3" fillId="0" borderId="1" xfId="0" applyNumberFormat="1" applyFont="1" applyBorder="1" applyAlignment="1">
      <alignment horizontal="left"/>
    </xf>
    <xf numFmtId="14" fontId="2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right"/>
    </xf>
    <xf numFmtId="0" fontId="5" fillId="2" borderId="2" xfId="0" applyFont="1" applyFill="1" applyBorder="1" applyAlignment="1">
      <alignment vertical="center" wrapText="1"/>
    </xf>
    <xf numFmtId="0" fontId="26" fillId="0" borderId="13" xfId="0" applyFont="1" applyBorder="1"/>
    <xf numFmtId="0" fontId="26" fillId="0" borderId="14" xfId="0" applyFont="1" applyBorder="1"/>
    <xf numFmtId="14" fontId="23" fillId="0" borderId="1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13" xfId="0" applyBorder="1"/>
    <xf numFmtId="0" fontId="23" fillId="0" borderId="13" xfId="0" applyFont="1" applyBorder="1"/>
    <xf numFmtId="0" fontId="0" fillId="0" borderId="14" xfId="0" applyBorder="1" applyAlignment="1">
      <alignment horizontal="left"/>
    </xf>
    <xf numFmtId="0" fontId="23" fillId="0" borderId="14" xfId="0" applyFont="1" applyBorder="1" applyAlignment="1">
      <alignment horizontal="left"/>
    </xf>
    <xf numFmtId="0" fontId="27" fillId="0" borderId="14" xfId="0" applyFont="1" applyBorder="1"/>
    <xf numFmtId="0" fontId="27" fillId="0" borderId="13" xfId="0" applyFont="1" applyBorder="1"/>
    <xf numFmtId="0" fontId="26" fillId="0" borderId="0" xfId="0" applyFont="1"/>
    <xf numFmtId="0" fontId="28" fillId="0" borderId="14" xfId="0" applyFont="1" applyBorder="1"/>
    <xf numFmtId="0" fontId="22" fillId="0" borderId="13" xfId="0" applyFont="1" applyBorder="1"/>
    <xf numFmtId="0" fontId="28" fillId="0" borderId="13" xfId="0" applyFont="1" applyBorder="1"/>
    <xf numFmtId="0" fontId="27" fillId="0" borderId="0" xfId="0" applyFont="1"/>
    <xf numFmtId="0" fontId="28" fillId="0" borderId="0" xfId="0" applyFont="1"/>
    <xf numFmtId="0" fontId="20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14" fontId="20" fillId="0" borderId="1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14" fontId="0" fillId="0" borderId="9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30" fillId="0" borderId="1" xfId="1" applyFont="1" applyBorder="1" applyAlignment="1" applyProtection="1"/>
    <xf numFmtId="0" fontId="31" fillId="0" borderId="1" xfId="1" applyFont="1" applyBorder="1" applyAlignment="1" applyProtection="1"/>
    <xf numFmtId="14" fontId="32" fillId="0" borderId="1" xfId="0" applyNumberFormat="1" applyFont="1" applyBorder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1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/>
    <xf numFmtId="0" fontId="23" fillId="0" borderId="1" xfId="0" applyFont="1" applyBorder="1" applyAlignment="1">
      <alignment horizontal="left" wrapText="1"/>
    </xf>
    <xf numFmtId="0" fontId="2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6" fillId="0" borderId="0" xfId="0" applyFont="1"/>
    <xf numFmtId="0" fontId="13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14" fontId="33" fillId="0" borderId="0" xfId="0" applyNumberFormat="1" applyFont="1"/>
    <xf numFmtId="0" fontId="25" fillId="0" borderId="1" xfId="1" applyFont="1" applyBorder="1" applyAlignment="1" applyProtection="1">
      <alignment horizontal="center"/>
    </xf>
    <xf numFmtId="0" fontId="38" fillId="0" borderId="1" xfId="0" applyFont="1" applyBorder="1" applyAlignment="1">
      <alignment horizontal="center" wrapText="1"/>
    </xf>
    <xf numFmtId="14" fontId="23" fillId="0" borderId="1" xfId="0" applyNumberFormat="1" applyFont="1" applyBorder="1" applyAlignment="1">
      <alignment horizontal="center"/>
    </xf>
    <xf numFmtId="0" fontId="3" fillId="0" borderId="7" xfId="0" applyFont="1" applyBorder="1"/>
    <xf numFmtId="0" fontId="25" fillId="0" borderId="1" xfId="1" applyFont="1" applyBorder="1" applyAlignment="1" applyProtection="1">
      <alignment wrapText="1"/>
    </xf>
    <xf numFmtId="0" fontId="37" fillId="6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14" fontId="23" fillId="0" borderId="0" xfId="0" applyNumberFormat="1" applyFont="1"/>
    <xf numFmtId="0" fontId="13" fillId="0" borderId="7" xfId="0" applyFont="1" applyFill="1" applyBorder="1" applyAlignment="1">
      <alignment horizontal="center" wrapText="1"/>
    </xf>
    <xf numFmtId="0" fontId="25" fillId="0" borderId="0" xfId="1" applyFont="1" applyAlignment="1" applyProtection="1"/>
    <xf numFmtId="0" fontId="23" fillId="0" borderId="7" xfId="0" applyFont="1" applyFill="1" applyBorder="1"/>
    <xf numFmtId="0" fontId="23" fillId="0" borderId="7" xfId="0" applyFont="1" applyFill="1" applyBorder="1" applyAlignment="1">
      <alignment horizontal="center"/>
    </xf>
    <xf numFmtId="0" fontId="23" fillId="0" borderId="7" xfId="0" applyFont="1" applyFill="1" applyBorder="1" applyAlignment="1">
      <alignment wrapText="1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37" fillId="0" borderId="1" xfId="0" applyFont="1" applyBorder="1"/>
    <xf numFmtId="0" fontId="37" fillId="0" borderId="0" xfId="0" applyFont="1"/>
    <xf numFmtId="0" fontId="0" fillId="0" borderId="3" xfId="0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andreinameji@gmail.com" TargetMode="External"/><Relationship Id="rId21" Type="http://schemas.openxmlformats.org/officeDocument/2006/relationships/hyperlink" Target="mailto:BGMAESTRE@GMAIL.COM" TargetMode="External"/><Relationship Id="rId42" Type="http://schemas.openxmlformats.org/officeDocument/2006/relationships/hyperlink" Target="mailto:VALENTINAGALENO@GMAIL.COM" TargetMode="External"/><Relationship Id="rId47" Type="http://schemas.openxmlformats.org/officeDocument/2006/relationships/hyperlink" Target="mailto:CLAUDIA.CONTRERASDENOSO@GMAIL.COM" TargetMode="External"/><Relationship Id="rId63" Type="http://schemas.openxmlformats.org/officeDocument/2006/relationships/hyperlink" Target="mailto:FABIOLA.C9402@GMAIL.COM" TargetMode="External"/><Relationship Id="rId68" Type="http://schemas.openxmlformats.org/officeDocument/2006/relationships/hyperlink" Target="mailto:PABLOJOSEOCAMPOGO@GMAIL.COM" TargetMode="External"/><Relationship Id="rId2" Type="http://schemas.openxmlformats.org/officeDocument/2006/relationships/hyperlink" Target="mailto:MATILDACAPITAN@YAHOO.COM" TargetMode="External"/><Relationship Id="rId16" Type="http://schemas.openxmlformats.org/officeDocument/2006/relationships/hyperlink" Target="mailto:ANICLVELA@GMAIL.COM" TargetMode="External"/><Relationship Id="rId29" Type="http://schemas.openxmlformats.org/officeDocument/2006/relationships/hyperlink" Target="mailto:CAROLINAGIETS@GMAIL.COM" TargetMode="External"/><Relationship Id="rId11" Type="http://schemas.openxmlformats.org/officeDocument/2006/relationships/hyperlink" Target="mailto:SAMIGLEZ13@GMAIL.COM" TargetMode="External"/><Relationship Id="rId24" Type="http://schemas.openxmlformats.org/officeDocument/2006/relationships/hyperlink" Target="mailto:JRUBIO456@GMAIL.COM" TargetMode="External"/><Relationship Id="rId32" Type="http://schemas.openxmlformats.org/officeDocument/2006/relationships/hyperlink" Target="mailto:JFAJARDOCARDONA930@GMAIL.COM" TargetMode="External"/><Relationship Id="rId37" Type="http://schemas.openxmlformats.org/officeDocument/2006/relationships/hyperlink" Target="mailto:SANTIAGOMU&#209;OZ21208@GMAIL.COM" TargetMode="External"/><Relationship Id="rId40" Type="http://schemas.openxmlformats.org/officeDocument/2006/relationships/hyperlink" Target="mailto:SPEREZ2013.EPE@GMAIL.COM" TargetMode="External"/><Relationship Id="rId45" Type="http://schemas.openxmlformats.org/officeDocument/2006/relationships/hyperlink" Target="mailto:FRANAMAT@HOTMAIL.COM" TargetMode="External"/><Relationship Id="rId53" Type="http://schemas.openxmlformats.org/officeDocument/2006/relationships/hyperlink" Target="mailto:UPDEUENINES99@GMAIL.COM" TargetMode="External"/><Relationship Id="rId58" Type="http://schemas.openxmlformats.org/officeDocument/2006/relationships/hyperlink" Target="mailto:AGUILARCORREAANDY@GMAIL.COM" TargetMode="External"/><Relationship Id="rId66" Type="http://schemas.openxmlformats.org/officeDocument/2006/relationships/hyperlink" Target="mailto:C_QUINTAB@YAHOO.ES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FERNANDOHERRERA22@HOTMAIL.COM" TargetMode="External"/><Relationship Id="rId61" Type="http://schemas.openxmlformats.org/officeDocument/2006/relationships/hyperlink" Target="mailto:AGONZALEZCOMENDADOR@GMAIL.COM" TargetMode="External"/><Relationship Id="rId19" Type="http://schemas.openxmlformats.org/officeDocument/2006/relationships/hyperlink" Target="mailto:yanadurruty@hotmail.com" TargetMode="External"/><Relationship Id="rId14" Type="http://schemas.openxmlformats.org/officeDocument/2006/relationships/hyperlink" Target="mailto:LUIS23432000@GMAIL.COM" TargetMode="External"/><Relationship Id="rId22" Type="http://schemas.openxmlformats.org/officeDocument/2006/relationships/hyperlink" Target="mailto:ALI.92.TOLV@GMAIL.COM" TargetMode="External"/><Relationship Id="rId27" Type="http://schemas.openxmlformats.org/officeDocument/2006/relationships/hyperlink" Target="mailto:NINIBETH.MARIN@GMAIL.COM" TargetMode="External"/><Relationship Id="rId30" Type="http://schemas.openxmlformats.org/officeDocument/2006/relationships/hyperlink" Target="mailto:ALEKSANDERBRLYAKOV@OUTLOOKI.COM" TargetMode="External"/><Relationship Id="rId35" Type="http://schemas.openxmlformats.org/officeDocument/2006/relationships/hyperlink" Target="mailto:MONICAVAHLIS@GMAIL.COM" TargetMode="External"/><Relationship Id="rId43" Type="http://schemas.openxmlformats.org/officeDocument/2006/relationships/hyperlink" Target="mailto:ALEKSANDPA@YANDEX.RU" TargetMode="External"/><Relationship Id="rId48" Type="http://schemas.openxmlformats.org/officeDocument/2006/relationships/hyperlink" Target="mailto:BEREHULKA@GMAIL.COM" TargetMode="External"/><Relationship Id="rId56" Type="http://schemas.openxmlformats.org/officeDocument/2006/relationships/hyperlink" Target="mailto:AEROBASE@YAHOO.COM" TargetMode="External"/><Relationship Id="rId64" Type="http://schemas.openxmlformats.org/officeDocument/2006/relationships/hyperlink" Target="mailto:ORESTES.AMADOR1962@GMAIL.COM" TargetMode="External"/><Relationship Id="rId69" Type="http://schemas.openxmlformats.org/officeDocument/2006/relationships/hyperlink" Target="mailto:LCHAVB@GMAIL.COM" TargetMode="External"/><Relationship Id="rId8" Type="http://schemas.openxmlformats.org/officeDocument/2006/relationships/hyperlink" Target="mailto:MATIASCOLORIODELTORO@GMAIL.COM" TargetMode="External"/><Relationship Id="rId51" Type="http://schemas.openxmlformats.org/officeDocument/2006/relationships/hyperlink" Target="mailto:LUCAS.BEREHULKA@GMAIL.COM" TargetMode="External"/><Relationship Id="rId72" Type="http://schemas.openxmlformats.org/officeDocument/2006/relationships/hyperlink" Target="mailto:CLEONDYSON@GMAIL.COM" TargetMode="External"/><Relationship Id="rId3" Type="http://schemas.openxmlformats.org/officeDocument/2006/relationships/hyperlink" Target="mailto:PAVELBELYAKOV@HOTMAIL.COM" TargetMode="External"/><Relationship Id="rId12" Type="http://schemas.openxmlformats.org/officeDocument/2006/relationships/hyperlink" Target="mailto:VIKTORIIAFELIZ84@GMAIL.COM" TargetMode="External"/><Relationship Id="rId17" Type="http://schemas.openxmlformats.org/officeDocument/2006/relationships/hyperlink" Target="mailto:IVOVSTER@GMAIL.COM" TargetMode="External"/><Relationship Id="rId25" Type="http://schemas.openxmlformats.org/officeDocument/2006/relationships/hyperlink" Target="mailto:ALEXLARRA@YAHOO.ES" TargetMode="External"/><Relationship Id="rId33" Type="http://schemas.openxmlformats.org/officeDocument/2006/relationships/hyperlink" Target="mailto:RAFAYMUHAMMAD.5161@GMAIL.COM" TargetMode="External"/><Relationship Id="rId38" Type="http://schemas.openxmlformats.org/officeDocument/2006/relationships/hyperlink" Target="mailto:M.TRAPP1313@GMAIL.COM" TargetMode="External"/><Relationship Id="rId46" Type="http://schemas.openxmlformats.org/officeDocument/2006/relationships/hyperlink" Target="mailto:JFONSECA@CCI.COM.DO" TargetMode="External"/><Relationship Id="rId59" Type="http://schemas.openxmlformats.org/officeDocument/2006/relationships/hyperlink" Target="mailto:LACEMOLTONI@GMAIL.COM" TargetMode="External"/><Relationship Id="rId67" Type="http://schemas.openxmlformats.org/officeDocument/2006/relationships/hyperlink" Target="mailto:IBISGLEZA@HOTMAIL.COM" TargetMode="External"/><Relationship Id="rId20" Type="http://schemas.openxmlformats.org/officeDocument/2006/relationships/hyperlink" Target="mailto:ELVISCHACON39@GMAIL.COM" TargetMode="External"/><Relationship Id="rId41" Type="http://schemas.openxmlformats.org/officeDocument/2006/relationships/hyperlink" Target="mailto:GINVERSIONES@GMAIL.COM" TargetMode="External"/><Relationship Id="rId54" Type="http://schemas.openxmlformats.org/officeDocument/2006/relationships/hyperlink" Target="mailto:MDCASTRO7178@HOTMAIL.COM" TargetMode="External"/><Relationship Id="rId62" Type="http://schemas.openxmlformats.org/officeDocument/2006/relationships/hyperlink" Target="mailto:AMADITAEUZESA@GMAIL.COM" TargetMode="External"/><Relationship Id="rId70" Type="http://schemas.openxmlformats.org/officeDocument/2006/relationships/hyperlink" Target="mailto:DEBORAH.R.BORO@GMAIL.COM" TargetMode="External"/><Relationship Id="rId1" Type="http://schemas.openxmlformats.org/officeDocument/2006/relationships/hyperlink" Target="mailto:dupuy.elodie@gmail.com" TargetMode="External"/><Relationship Id="rId6" Type="http://schemas.openxmlformats.org/officeDocument/2006/relationships/hyperlink" Target="mailto:GONELLA@EVOLUZOVECH.COM" TargetMode="External"/><Relationship Id="rId15" Type="http://schemas.openxmlformats.org/officeDocument/2006/relationships/hyperlink" Target="mailto:REVELAM1963@GMAIL.COM" TargetMode="External"/><Relationship Id="rId23" Type="http://schemas.openxmlformats.org/officeDocument/2006/relationships/hyperlink" Target="mailto:1DANIILBELYAKOV1@GMAIL.COM" TargetMode="External"/><Relationship Id="rId28" Type="http://schemas.openxmlformats.org/officeDocument/2006/relationships/hyperlink" Target="mailto:MARENABRAN@GMAIL.COM" TargetMode="External"/><Relationship Id="rId36" Type="http://schemas.openxmlformats.org/officeDocument/2006/relationships/hyperlink" Target="mailto:QSAMUEL22@YAHOO.COM" TargetMode="External"/><Relationship Id="rId49" Type="http://schemas.openxmlformats.org/officeDocument/2006/relationships/hyperlink" Target="mailto:FERNANDA.BEREHUELKA@GMAIL.COM" TargetMode="External"/><Relationship Id="rId57" Type="http://schemas.openxmlformats.org/officeDocument/2006/relationships/hyperlink" Target="mailto:MARIORODRIGUEZ04131@GMAIL.COM" TargetMode="External"/><Relationship Id="rId10" Type="http://schemas.openxmlformats.org/officeDocument/2006/relationships/hyperlink" Target="mailto:OSMELBRITO@GMAIL.COM" TargetMode="External"/><Relationship Id="rId31" Type="http://schemas.openxmlformats.org/officeDocument/2006/relationships/hyperlink" Target="mailto:MILESRM@GMAIL.COM" TargetMode="External"/><Relationship Id="rId44" Type="http://schemas.openxmlformats.org/officeDocument/2006/relationships/hyperlink" Target="mailto:ROVERRIERQ@YAHOO.ES" TargetMode="External"/><Relationship Id="rId52" Type="http://schemas.openxmlformats.org/officeDocument/2006/relationships/hyperlink" Target="mailto:BABCHEVAYULIA@HOTMAIL.COM" TargetMode="External"/><Relationship Id="rId60" Type="http://schemas.openxmlformats.org/officeDocument/2006/relationships/hyperlink" Target="mailto:REYROD360@GMAIL.COM" TargetMode="External"/><Relationship Id="rId65" Type="http://schemas.openxmlformats.org/officeDocument/2006/relationships/hyperlink" Target="mailto:SUNISTEVE@GMAIL.COM" TargetMode="External"/><Relationship Id="rId73" Type="http://schemas.openxmlformats.org/officeDocument/2006/relationships/hyperlink" Target="mailto:RAFAELGARCIA@CMIUNIVERSAL.COM" TargetMode="External"/><Relationship Id="rId4" Type="http://schemas.openxmlformats.org/officeDocument/2006/relationships/hyperlink" Target="mailto:PPEREZ@CEMENTOSD.COM" TargetMode="External"/><Relationship Id="rId9" Type="http://schemas.openxmlformats.org/officeDocument/2006/relationships/hyperlink" Target="mailto:GAB6398@GMAIL.COM" TargetMode="External"/><Relationship Id="rId13" Type="http://schemas.openxmlformats.org/officeDocument/2006/relationships/hyperlink" Target="mailto:MEDINABI@GMAIL.COM" TargetMode="External"/><Relationship Id="rId18" Type="http://schemas.openxmlformats.org/officeDocument/2006/relationships/hyperlink" Target="mailto:GERITAGARCIA.J@HOTMAIL.COM" TargetMode="External"/><Relationship Id="rId39" Type="http://schemas.openxmlformats.org/officeDocument/2006/relationships/hyperlink" Target="mailto:CECIOLIVEROS23@HOTMAIL.COM" TargetMode="External"/><Relationship Id="rId34" Type="http://schemas.openxmlformats.org/officeDocument/2006/relationships/hyperlink" Target="mailto:MARTHAFRANCHEZCANEIRANEYRA@GMAIL.COM" TargetMode="External"/><Relationship Id="rId50" Type="http://schemas.openxmlformats.org/officeDocument/2006/relationships/hyperlink" Target="mailto:GABRIEL.BEREHULKA@GMAIL.COM" TargetMode="External"/><Relationship Id="rId55" Type="http://schemas.openxmlformats.org/officeDocument/2006/relationships/hyperlink" Target="mailto:LAURAMAYCOOKE@GMAIL.COM" TargetMode="External"/><Relationship Id="rId7" Type="http://schemas.openxmlformats.org/officeDocument/2006/relationships/hyperlink" Target="mailto:GUANTANAMERA78@GMAIL.COM" TargetMode="External"/><Relationship Id="rId71" Type="http://schemas.openxmlformats.org/officeDocument/2006/relationships/hyperlink" Target="mailto:ASMARIN@SGLEGAL.COM.DO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EONGCHIWAHYUI@GMAIL.CO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advokotdom@yahoo.com" TargetMode="External"/><Relationship Id="rId7" Type="http://schemas.openxmlformats.org/officeDocument/2006/relationships/hyperlink" Target="mailto:MARIA.AORTIZG@GMAIL.COM" TargetMode="External"/><Relationship Id="rId12" Type="http://schemas.openxmlformats.org/officeDocument/2006/relationships/hyperlink" Target="mailto:GLORIAROSS2102@GMAIL.COM" TargetMode="External"/><Relationship Id="rId2" Type="http://schemas.openxmlformats.org/officeDocument/2006/relationships/hyperlink" Target="mailto:ACASTELLETO@HOTMAIL.COM" TargetMode="External"/><Relationship Id="rId1" Type="http://schemas.openxmlformats.org/officeDocument/2006/relationships/hyperlink" Target="mailto:ESPINOLAGOMEZLUISIGNACIO@GMAIL.COM" TargetMode="External"/><Relationship Id="rId6" Type="http://schemas.openxmlformats.org/officeDocument/2006/relationships/hyperlink" Target="mailto:ANAVISAIRES@GMAIL.COM" TargetMode="External"/><Relationship Id="rId11" Type="http://schemas.openxmlformats.org/officeDocument/2006/relationships/hyperlink" Target="mailto:AMARTILEJANAACETO@GMAIL.COM" TargetMode="External"/><Relationship Id="rId5" Type="http://schemas.openxmlformats.org/officeDocument/2006/relationships/hyperlink" Target="mailto:CARRIL_@HOTMAIL.COM" TargetMode="External"/><Relationship Id="rId10" Type="http://schemas.openxmlformats.org/officeDocument/2006/relationships/hyperlink" Target="mailto:ROXANAESS@GMAIL.COM" TargetMode="External"/><Relationship Id="rId4" Type="http://schemas.openxmlformats.org/officeDocument/2006/relationships/hyperlink" Target="mailto:ENAGOMEZ6@GMAIL.COM" TargetMode="External"/><Relationship Id="rId9" Type="http://schemas.openxmlformats.org/officeDocument/2006/relationships/hyperlink" Target="mailto:AIDACRIS2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C18" sqref="C18"/>
    </sheetView>
  </sheetViews>
  <sheetFormatPr baseColWidth="10" defaultColWidth="11.42578125" defaultRowHeight="12.75"/>
  <cols>
    <col min="1" max="1" width="26.5703125" style="14" customWidth="1"/>
    <col min="2" max="2" width="10.7109375" style="14" customWidth="1"/>
    <col min="3" max="3" width="16.5703125" style="14" customWidth="1"/>
    <col min="4" max="4" width="15.5703125" style="14" customWidth="1"/>
    <col min="5" max="5" width="22.5703125" style="14" customWidth="1"/>
    <col min="6" max="6" width="12.140625" style="14" customWidth="1"/>
    <col min="7" max="16384" width="11.42578125" style="14"/>
  </cols>
  <sheetData>
    <row r="1" spans="1:7" ht="21" customHeight="1">
      <c r="A1" s="130" t="s">
        <v>0</v>
      </c>
      <c r="B1" s="130"/>
      <c r="C1" s="130"/>
      <c r="D1" s="130"/>
      <c r="E1" s="130"/>
      <c r="F1" s="130"/>
    </row>
    <row r="2" spans="1:7" ht="8.25" customHeight="1">
      <c r="A2" s="15"/>
      <c r="B2" s="15"/>
      <c r="C2" s="15"/>
      <c r="D2" s="15"/>
      <c r="E2" s="15"/>
      <c r="F2" s="15"/>
    </row>
    <row r="3" spans="1:7" ht="21" customHeight="1">
      <c r="A3" s="131" t="s">
        <v>1</v>
      </c>
      <c r="B3" s="131"/>
      <c r="C3" s="131"/>
      <c r="D3" s="131"/>
      <c r="E3" s="131"/>
      <c r="F3" s="131"/>
    </row>
    <row r="4" spans="1:7" ht="12.75" customHeight="1"/>
    <row r="5" spans="1:7" customFormat="1" ht="18.75" customHeight="1">
      <c r="A5" s="16" t="s">
        <v>2</v>
      </c>
      <c r="B5" s="17"/>
      <c r="C5" s="17"/>
      <c r="D5" s="17"/>
      <c r="E5" s="17"/>
    </row>
    <row r="6" spans="1:7" customFormat="1" ht="9" customHeight="1">
      <c r="A6" s="16"/>
      <c r="B6" s="17"/>
      <c r="C6" s="17"/>
      <c r="D6" s="17"/>
      <c r="E6" s="17"/>
    </row>
    <row r="7" spans="1:7" ht="45" customHeight="1">
      <c r="A7" s="132" t="s">
        <v>3</v>
      </c>
      <c r="B7" s="132"/>
      <c r="C7" s="132"/>
      <c r="D7" s="132"/>
      <c r="E7" s="132"/>
      <c r="F7" s="132"/>
      <c r="G7" s="36"/>
    </row>
    <row r="8" spans="1:7" ht="46.5" customHeight="1">
      <c r="A8" s="132" t="s">
        <v>4</v>
      </c>
      <c r="B8" s="132"/>
      <c r="C8" s="132"/>
      <c r="D8" s="132"/>
      <c r="E8" s="132"/>
      <c r="F8" s="132"/>
      <c r="G8" s="36"/>
    </row>
    <row r="9" spans="1:7" ht="32.25" customHeight="1">
      <c r="A9" s="132" t="s">
        <v>5</v>
      </c>
      <c r="B9" s="132"/>
      <c r="C9" s="132"/>
      <c r="D9" s="132"/>
      <c r="E9" s="132"/>
      <c r="F9" s="35"/>
      <c r="G9" s="36"/>
    </row>
    <row r="10" spans="1:7" ht="32.25" customHeight="1">
      <c r="A10" s="132" t="s">
        <v>6</v>
      </c>
      <c r="B10" s="132"/>
      <c r="C10" s="132"/>
      <c r="D10" s="132"/>
      <c r="E10" s="132"/>
      <c r="F10" s="35"/>
      <c r="G10" s="36"/>
    </row>
    <row r="11" spans="1:7" ht="32.25" customHeight="1">
      <c r="A11" s="132" t="s">
        <v>7</v>
      </c>
      <c r="B11" s="132"/>
      <c r="C11" s="132"/>
      <c r="D11" s="132"/>
      <c r="E11" s="132"/>
      <c r="F11" s="35"/>
      <c r="G11" s="36"/>
    </row>
    <row r="12" spans="1:7" ht="32.25" customHeight="1">
      <c r="A12" s="132" t="s">
        <v>8</v>
      </c>
      <c r="B12" s="132"/>
      <c r="C12" s="132"/>
      <c r="D12" s="132"/>
      <c r="E12" s="132"/>
      <c r="F12" s="132"/>
      <c r="G12" s="36"/>
    </row>
    <row r="13" spans="1:7" ht="32.25" customHeight="1">
      <c r="A13" s="132" t="s">
        <v>9</v>
      </c>
      <c r="B13" s="132"/>
      <c r="C13" s="132"/>
      <c r="D13" s="132"/>
      <c r="E13" s="132"/>
      <c r="F13" s="132"/>
      <c r="G13" s="36"/>
    </row>
    <row r="14" spans="1:7" ht="32.25" customHeight="1">
      <c r="A14" s="132" t="s">
        <v>10</v>
      </c>
      <c r="B14" s="132"/>
      <c r="C14" s="132"/>
      <c r="D14" s="132"/>
      <c r="E14" s="132"/>
      <c r="F14" s="35"/>
      <c r="G14" s="36"/>
    </row>
    <row r="15" spans="1:7" ht="32.25" customHeight="1">
      <c r="A15" s="132" t="s">
        <v>11</v>
      </c>
      <c r="B15" s="132"/>
      <c r="C15" s="132"/>
      <c r="D15" s="132"/>
      <c r="E15" s="132"/>
      <c r="F15" s="35"/>
      <c r="G15" s="36"/>
    </row>
    <row r="16" spans="1:7" ht="20.25" customHeight="1">
      <c r="A16" s="134"/>
      <c r="B16" s="134"/>
      <c r="C16" s="134"/>
      <c r="D16" s="134"/>
      <c r="E16" s="134"/>
      <c r="F16" s="134"/>
    </row>
    <row r="17" spans="1:5" ht="21.75" customHeight="1"/>
    <row r="18" spans="1:5" ht="15">
      <c r="A18" s="17"/>
      <c r="B18" s="17"/>
      <c r="C18" s="17"/>
      <c r="D18" s="17"/>
      <c r="E18" s="17"/>
    </row>
    <row r="19" spans="1:5" ht="15">
      <c r="A19" s="17"/>
      <c r="B19" s="17"/>
      <c r="C19" s="17"/>
      <c r="D19" s="17"/>
      <c r="E19" s="17"/>
    </row>
    <row r="20" spans="1:5" ht="15">
      <c r="A20" s="17"/>
      <c r="B20" s="17"/>
      <c r="C20" s="17"/>
      <c r="D20" s="17"/>
      <c r="E20" s="17"/>
    </row>
    <row r="21" spans="1:5" ht="15">
      <c r="A21" s="17"/>
      <c r="B21" s="17"/>
      <c r="C21" s="17"/>
      <c r="D21" s="17"/>
      <c r="E21" s="17"/>
    </row>
    <row r="22" spans="1:5" ht="33" customHeight="1">
      <c r="A22" s="133" t="s">
        <v>12</v>
      </c>
      <c r="B22" s="133"/>
      <c r="C22" s="133"/>
      <c r="D22" s="133"/>
      <c r="E22" s="133"/>
    </row>
  </sheetData>
  <mergeCells count="13">
    <mergeCell ref="A22:E22"/>
    <mergeCell ref="A9:E9"/>
    <mergeCell ref="A10:E10"/>
    <mergeCell ref="A11:E11"/>
    <mergeCell ref="A16:F16"/>
    <mergeCell ref="A1:F1"/>
    <mergeCell ref="A3:F3"/>
    <mergeCell ref="A14:E14"/>
    <mergeCell ref="A15:E15"/>
    <mergeCell ref="A8:F8"/>
    <mergeCell ref="A12:F12"/>
    <mergeCell ref="A13:F13"/>
    <mergeCell ref="A7:F7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X129"/>
  <sheetViews>
    <sheetView zoomScale="90" zoomScaleNormal="90" zoomScaleSheetLayoutView="40" zoomScalePageLayoutView="70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A80" sqref="A80"/>
    </sheetView>
  </sheetViews>
  <sheetFormatPr baseColWidth="10" defaultColWidth="11.42578125" defaultRowHeight="15"/>
  <cols>
    <col min="1" max="1" width="10.7109375" customWidth="1"/>
    <col min="2" max="2" width="22.140625" customWidth="1"/>
    <col min="3" max="3" width="20" customWidth="1"/>
    <col min="4" max="4" width="50" customWidth="1"/>
    <col min="5" max="5" width="16" customWidth="1"/>
    <col min="6" max="6" width="14.140625" customWidth="1"/>
    <col min="7" max="7" width="19.140625" customWidth="1"/>
    <col min="8" max="8" width="32.140625" customWidth="1"/>
    <col min="9" max="9" width="19" customWidth="1"/>
    <col min="10" max="10" width="25.42578125" customWidth="1"/>
    <col min="11" max="11" width="18.5703125" customWidth="1"/>
    <col min="12" max="12" width="41.85546875" customWidth="1"/>
    <col min="13" max="13" width="22.85546875" customWidth="1"/>
    <col min="14" max="14" width="14.7109375" customWidth="1"/>
    <col min="15" max="15" width="10.7109375" customWidth="1"/>
    <col min="16" max="16" width="11.5703125" customWidth="1"/>
    <col min="17" max="17" width="12.28515625" customWidth="1"/>
    <col min="18" max="18" width="26.42578125" customWidth="1"/>
    <col min="19" max="19" width="13.28515625" customWidth="1"/>
    <col min="20" max="20" width="23.42578125" customWidth="1"/>
    <col min="21" max="21" width="25.7109375" customWidth="1"/>
    <col min="22" max="22" width="24.42578125" customWidth="1"/>
    <col min="23" max="24" width="37.5703125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8">
      <c r="A2" s="144" t="s">
        <v>13</v>
      </c>
      <c r="B2" s="144"/>
      <c r="C2" s="144"/>
      <c r="D2" s="144"/>
      <c r="E2" s="144"/>
      <c r="F2" s="144"/>
      <c r="G2" s="144"/>
      <c r="H2" s="144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7"/>
      <c r="U2" s="7"/>
      <c r="V2" s="7"/>
    </row>
    <row r="3" spans="1:24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" ht="19.5" customHeight="1">
      <c r="A4" s="145" t="s">
        <v>14</v>
      </c>
      <c r="B4" s="145"/>
      <c r="C4" s="145"/>
      <c r="D4" s="145"/>
      <c r="E4" s="145"/>
      <c r="F4" s="145"/>
      <c r="G4" s="145"/>
      <c r="H4" s="145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4" ht="31.5" customHeight="1">
      <c r="A6" s="146" t="s">
        <v>15</v>
      </c>
      <c r="B6" s="137" t="s">
        <v>16</v>
      </c>
      <c r="C6" s="137" t="s">
        <v>17</v>
      </c>
      <c r="D6" s="137" t="s">
        <v>18</v>
      </c>
      <c r="E6" s="137" t="s">
        <v>19</v>
      </c>
      <c r="F6" s="137" t="s">
        <v>20</v>
      </c>
      <c r="G6" s="137" t="s">
        <v>21</v>
      </c>
      <c r="H6" s="137" t="s">
        <v>22</v>
      </c>
      <c r="I6" s="137" t="s">
        <v>23</v>
      </c>
      <c r="J6" s="137" t="s">
        <v>24</v>
      </c>
      <c r="K6" s="137" t="s">
        <v>25</v>
      </c>
      <c r="L6" s="137" t="s">
        <v>26</v>
      </c>
      <c r="M6" s="137" t="s">
        <v>27</v>
      </c>
      <c r="N6" s="137" t="s">
        <v>28</v>
      </c>
      <c r="O6" s="142" t="s">
        <v>29</v>
      </c>
      <c r="P6" s="137" t="s">
        <v>30</v>
      </c>
      <c r="Q6" s="137" t="s">
        <v>31</v>
      </c>
      <c r="R6" s="137" t="s">
        <v>32</v>
      </c>
      <c r="S6" s="137" t="s">
        <v>33</v>
      </c>
      <c r="T6" s="139" t="s">
        <v>34</v>
      </c>
      <c r="U6" s="140"/>
      <c r="V6" s="141"/>
      <c r="W6" s="135" t="s">
        <v>35</v>
      </c>
      <c r="X6" s="136"/>
    </row>
    <row r="7" spans="1:24" ht="27" customHeight="1">
      <c r="A7" s="147"/>
      <c r="B7" s="147"/>
      <c r="C7" s="147"/>
      <c r="D7" s="147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43"/>
      <c r="P7" s="138"/>
      <c r="Q7" s="138"/>
      <c r="R7" s="138"/>
      <c r="S7" s="138"/>
      <c r="T7" s="18" t="s">
        <v>36</v>
      </c>
      <c r="U7" s="18" t="s">
        <v>37</v>
      </c>
      <c r="V7" s="19" t="s">
        <v>38</v>
      </c>
      <c r="W7" s="72" t="s">
        <v>39</v>
      </c>
      <c r="X7" s="73" t="s">
        <v>40</v>
      </c>
    </row>
    <row r="8" spans="1:24" ht="35.25" customHeight="1">
      <c r="A8" s="165">
        <v>1</v>
      </c>
      <c r="B8" s="68">
        <v>45596</v>
      </c>
      <c r="C8" s="166">
        <v>45467</v>
      </c>
      <c r="D8" s="118" t="s">
        <v>571</v>
      </c>
      <c r="E8" s="65"/>
      <c r="F8" s="65"/>
      <c r="G8" s="167" t="s">
        <v>699</v>
      </c>
      <c r="H8" s="124" t="s">
        <v>611</v>
      </c>
      <c r="I8" s="125" t="s">
        <v>48</v>
      </c>
      <c r="J8" s="168" t="s">
        <v>49</v>
      </c>
      <c r="K8" s="169">
        <v>561269822</v>
      </c>
      <c r="L8" s="64" t="s">
        <v>941</v>
      </c>
      <c r="M8" s="65" t="s">
        <v>942</v>
      </c>
      <c r="N8" s="170">
        <v>33720</v>
      </c>
      <c r="O8" s="61">
        <f>2024-1992</f>
        <v>32</v>
      </c>
      <c r="P8" s="124" t="s">
        <v>54</v>
      </c>
      <c r="Q8" s="65" t="s">
        <v>698</v>
      </c>
      <c r="R8" s="65"/>
      <c r="S8" s="61" t="s">
        <v>107</v>
      </c>
      <c r="T8" s="57" t="s">
        <v>943</v>
      </c>
      <c r="U8" s="57" t="s">
        <v>943</v>
      </c>
      <c r="V8" s="57" t="s">
        <v>944</v>
      </c>
      <c r="W8" s="62"/>
      <c r="X8" s="62"/>
    </row>
    <row r="9" spans="1:24" ht="35.25" customHeight="1">
      <c r="A9" s="165">
        <v>2</v>
      </c>
      <c r="B9" s="164">
        <v>44953</v>
      </c>
      <c r="C9" s="166">
        <v>45467</v>
      </c>
      <c r="D9" s="118" t="s">
        <v>572</v>
      </c>
      <c r="E9" s="59"/>
      <c r="F9" s="59"/>
      <c r="G9" s="59" t="s">
        <v>699</v>
      </c>
      <c r="H9" s="124" t="s">
        <v>611</v>
      </c>
      <c r="I9" s="125" t="s">
        <v>614</v>
      </c>
      <c r="J9" s="58" t="s">
        <v>101</v>
      </c>
      <c r="K9" s="169">
        <v>765841180</v>
      </c>
      <c r="L9" s="171" t="s">
        <v>893</v>
      </c>
      <c r="M9" s="59" t="s">
        <v>894</v>
      </c>
      <c r="N9" s="60">
        <v>27134</v>
      </c>
      <c r="O9" s="61">
        <f>2024-1974</f>
        <v>50</v>
      </c>
      <c r="P9" s="124" t="s">
        <v>54</v>
      </c>
      <c r="Q9" s="59" t="s">
        <v>94</v>
      </c>
      <c r="R9" s="65" t="s">
        <v>329</v>
      </c>
      <c r="S9" s="61" t="s">
        <v>826</v>
      </c>
      <c r="T9" s="57" t="s">
        <v>339</v>
      </c>
      <c r="U9" s="57" t="s">
        <v>896</v>
      </c>
      <c r="V9" s="57" t="s">
        <v>895</v>
      </c>
      <c r="W9" s="24"/>
      <c r="X9" s="24"/>
    </row>
    <row r="10" spans="1:24" ht="35.25" customHeight="1">
      <c r="A10" s="165">
        <v>3</v>
      </c>
      <c r="B10" s="164">
        <v>45260</v>
      </c>
      <c r="C10" s="166">
        <v>45467</v>
      </c>
      <c r="D10" s="118" t="s">
        <v>573</v>
      </c>
      <c r="E10" s="59"/>
      <c r="F10" s="59"/>
      <c r="G10" s="59" t="s">
        <v>699</v>
      </c>
      <c r="H10" s="124" t="s">
        <v>612</v>
      </c>
      <c r="I10" s="125" t="s">
        <v>614</v>
      </c>
      <c r="J10" s="172" t="s">
        <v>101</v>
      </c>
      <c r="K10" s="169" t="s">
        <v>623</v>
      </c>
      <c r="L10" s="64" t="s">
        <v>842</v>
      </c>
      <c r="M10" s="59" t="s">
        <v>843</v>
      </c>
      <c r="N10" s="60">
        <v>37143</v>
      </c>
      <c r="O10" s="61">
        <f>2024-2001</f>
        <v>23</v>
      </c>
      <c r="P10" s="124" t="s">
        <v>54</v>
      </c>
      <c r="Q10" s="59" t="s">
        <v>94</v>
      </c>
      <c r="R10" s="65" t="s">
        <v>765</v>
      </c>
      <c r="S10" s="61" t="s">
        <v>115</v>
      </c>
      <c r="T10" s="57" t="s">
        <v>147</v>
      </c>
      <c r="U10" s="57" t="s">
        <v>147</v>
      </c>
      <c r="V10" s="57" t="s">
        <v>813</v>
      </c>
      <c r="W10" s="24"/>
      <c r="X10" s="24"/>
    </row>
    <row r="11" spans="1:24" ht="35.25" customHeight="1">
      <c r="A11" s="165">
        <v>4</v>
      </c>
      <c r="B11" s="164">
        <v>45281</v>
      </c>
      <c r="C11" s="166">
        <v>45467</v>
      </c>
      <c r="D11" s="118" t="s">
        <v>574</v>
      </c>
      <c r="E11" s="59"/>
      <c r="F11" s="59"/>
      <c r="G11" s="59" t="s">
        <v>699</v>
      </c>
      <c r="H11" s="124" t="s">
        <v>611</v>
      </c>
      <c r="I11" s="125" t="s">
        <v>48</v>
      </c>
      <c r="J11" s="58" t="s">
        <v>49</v>
      </c>
      <c r="K11" s="169" t="s">
        <v>624</v>
      </c>
      <c r="L11" s="64" t="s">
        <v>819</v>
      </c>
      <c r="M11" s="59" t="s">
        <v>820</v>
      </c>
      <c r="N11" s="60">
        <v>28234</v>
      </c>
      <c r="O11" s="61">
        <f>2024-1977</f>
        <v>47</v>
      </c>
      <c r="P11" s="124" t="s">
        <v>54</v>
      </c>
      <c r="Q11" s="59" t="s">
        <v>55</v>
      </c>
      <c r="R11" s="65" t="s">
        <v>821</v>
      </c>
      <c r="S11" s="173" t="s">
        <v>755</v>
      </c>
      <c r="T11" s="57" t="s">
        <v>705</v>
      </c>
      <c r="U11" s="57" t="s">
        <v>82</v>
      </c>
      <c r="V11" s="57" t="s">
        <v>497</v>
      </c>
      <c r="W11" s="24"/>
      <c r="X11" s="24"/>
    </row>
    <row r="12" spans="1:24" ht="35.25" customHeight="1">
      <c r="A12" s="165">
        <v>5</v>
      </c>
      <c r="B12" s="164">
        <v>45345</v>
      </c>
      <c r="C12" s="166">
        <v>45467</v>
      </c>
      <c r="D12" s="120" t="s">
        <v>575</v>
      </c>
      <c r="E12" s="59"/>
      <c r="F12" s="59"/>
      <c r="G12" s="59"/>
      <c r="H12" s="122" t="s">
        <v>613</v>
      </c>
      <c r="I12" s="125" t="s">
        <v>118</v>
      </c>
      <c r="J12" s="58" t="s">
        <v>117</v>
      </c>
      <c r="K12" s="169" t="s">
        <v>625</v>
      </c>
      <c r="L12" s="64" t="s">
        <v>963</v>
      </c>
      <c r="M12" s="59" t="s">
        <v>964</v>
      </c>
      <c r="N12" s="60">
        <v>31901</v>
      </c>
      <c r="O12" s="61">
        <f>2024-19887</f>
        <v>-17863</v>
      </c>
      <c r="P12" s="124" t="s">
        <v>42</v>
      </c>
      <c r="Q12" s="59" t="s">
        <v>698</v>
      </c>
      <c r="R12" s="65" t="s">
        <v>965</v>
      </c>
      <c r="S12" s="61" t="s">
        <v>831</v>
      </c>
      <c r="T12" s="57" t="s">
        <v>147</v>
      </c>
      <c r="U12" s="57" t="s">
        <v>147</v>
      </c>
      <c r="V12" s="57" t="s">
        <v>966</v>
      </c>
      <c r="W12" s="24"/>
      <c r="X12" s="24"/>
    </row>
    <row r="13" spans="1:24" ht="35.25" customHeight="1">
      <c r="A13" s="165">
        <v>6</v>
      </c>
      <c r="B13" s="164">
        <v>45309</v>
      </c>
      <c r="C13" s="166">
        <v>45467</v>
      </c>
      <c r="D13" s="118" t="s">
        <v>790</v>
      </c>
      <c r="E13" s="59"/>
      <c r="F13" s="59"/>
      <c r="G13" s="59" t="s">
        <v>699</v>
      </c>
      <c r="H13" s="124" t="s">
        <v>611</v>
      </c>
      <c r="I13" s="125" t="s">
        <v>338</v>
      </c>
      <c r="J13" s="58" t="s">
        <v>162</v>
      </c>
      <c r="K13" s="169" t="s">
        <v>626</v>
      </c>
      <c r="L13" s="64" t="s">
        <v>791</v>
      </c>
      <c r="M13" s="59" t="s">
        <v>789</v>
      </c>
      <c r="N13" s="60">
        <v>25025</v>
      </c>
      <c r="O13" s="61">
        <f>2024-1968</f>
        <v>56</v>
      </c>
      <c r="P13" s="124" t="s">
        <v>42</v>
      </c>
      <c r="Q13" s="59" t="s">
        <v>698</v>
      </c>
      <c r="R13" s="65" t="s">
        <v>200</v>
      </c>
      <c r="S13" s="61" t="s">
        <v>712</v>
      </c>
      <c r="T13" s="57" t="s">
        <v>705</v>
      </c>
      <c r="U13" s="57" t="s">
        <v>82</v>
      </c>
      <c r="V13" s="57" t="s">
        <v>788</v>
      </c>
      <c r="W13" s="24"/>
      <c r="X13" s="24"/>
    </row>
    <row r="14" spans="1:24" ht="30.75" customHeight="1">
      <c r="A14" s="165">
        <v>7</v>
      </c>
      <c r="B14" s="60">
        <v>45296</v>
      </c>
      <c r="C14" s="166">
        <v>45467</v>
      </c>
      <c r="D14" s="118" t="s">
        <v>576</v>
      </c>
      <c r="E14" s="59"/>
      <c r="F14" s="59"/>
      <c r="G14" s="59" t="s">
        <v>699</v>
      </c>
      <c r="H14" s="123" t="s">
        <v>612</v>
      </c>
      <c r="I14" s="125" t="s">
        <v>48</v>
      </c>
      <c r="J14" s="58" t="s">
        <v>49</v>
      </c>
      <c r="K14" s="169" t="s">
        <v>627</v>
      </c>
      <c r="L14" s="64" t="s">
        <v>951</v>
      </c>
      <c r="M14" s="65" t="s">
        <v>952</v>
      </c>
      <c r="N14" s="68">
        <v>37302</v>
      </c>
      <c r="O14" s="61">
        <f>2024-2002</f>
        <v>22</v>
      </c>
      <c r="P14" s="124" t="s">
        <v>54</v>
      </c>
      <c r="Q14" s="174" t="s">
        <v>94</v>
      </c>
      <c r="R14" s="65" t="s">
        <v>765</v>
      </c>
      <c r="S14" s="61" t="s">
        <v>831</v>
      </c>
      <c r="T14" s="115" t="s">
        <v>271</v>
      </c>
      <c r="U14" s="57" t="s">
        <v>271</v>
      </c>
      <c r="V14" s="57" t="s">
        <v>953</v>
      </c>
      <c r="W14" s="24"/>
      <c r="X14" s="24"/>
    </row>
    <row r="15" spans="1:24" ht="27" customHeight="1">
      <c r="A15" s="165">
        <v>8</v>
      </c>
      <c r="B15" s="60">
        <v>44803</v>
      </c>
      <c r="C15" s="166">
        <v>45467</v>
      </c>
      <c r="D15" s="118" t="s">
        <v>577</v>
      </c>
      <c r="E15" s="59"/>
      <c r="F15" s="59"/>
      <c r="G15" s="59" t="s">
        <v>998</v>
      </c>
      <c r="H15" s="124" t="s">
        <v>611</v>
      </c>
      <c r="I15" s="125" t="s">
        <v>615</v>
      </c>
      <c r="J15" s="58" t="s">
        <v>690</v>
      </c>
      <c r="K15" s="169" t="s">
        <v>628</v>
      </c>
      <c r="L15" s="175" t="s">
        <v>999</v>
      </c>
      <c r="M15" s="59" t="s">
        <v>1000</v>
      </c>
      <c r="N15" s="69">
        <v>33529</v>
      </c>
      <c r="O15" s="61">
        <f>2024-1991</f>
        <v>33</v>
      </c>
      <c r="P15" s="124" t="s">
        <v>42</v>
      </c>
      <c r="Q15" s="59" t="s">
        <v>703</v>
      </c>
      <c r="R15" s="65" t="s">
        <v>106</v>
      </c>
      <c r="S15" s="61" t="s">
        <v>712</v>
      </c>
      <c r="T15" s="57" t="s">
        <v>705</v>
      </c>
      <c r="U15" s="57" t="s">
        <v>82</v>
      </c>
      <c r="V15" s="57" t="s">
        <v>771</v>
      </c>
      <c r="W15" s="24"/>
      <c r="X15" s="24"/>
    </row>
    <row r="16" spans="1:24" s="56" customFormat="1" ht="45.75" customHeight="1">
      <c r="A16" s="165">
        <v>9</v>
      </c>
      <c r="B16" s="60">
        <v>45222</v>
      </c>
      <c r="C16" s="166">
        <v>45467</v>
      </c>
      <c r="D16" s="118" t="s">
        <v>578</v>
      </c>
      <c r="E16" s="59"/>
      <c r="F16" s="59"/>
      <c r="G16" s="59" t="s">
        <v>699</v>
      </c>
      <c r="H16" s="124" t="s">
        <v>611</v>
      </c>
      <c r="I16" s="125" t="s">
        <v>48</v>
      </c>
      <c r="J16" s="58" t="s">
        <v>49</v>
      </c>
      <c r="K16" s="169" t="s">
        <v>629</v>
      </c>
      <c r="L16" s="64" t="s">
        <v>980</v>
      </c>
      <c r="M16" s="59" t="s">
        <v>981</v>
      </c>
      <c r="N16" s="69">
        <v>24742</v>
      </c>
      <c r="O16" s="61">
        <f>2024-1967</f>
        <v>57</v>
      </c>
      <c r="P16" s="124" t="s">
        <v>54</v>
      </c>
      <c r="Q16" s="59" t="s">
        <v>55</v>
      </c>
      <c r="R16" s="65" t="s">
        <v>982</v>
      </c>
      <c r="S16" s="61" t="s">
        <v>755</v>
      </c>
      <c r="T16" s="57" t="s">
        <v>705</v>
      </c>
      <c r="U16" s="57" t="s">
        <v>82</v>
      </c>
      <c r="V16" s="57" t="s">
        <v>717</v>
      </c>
      <c r="W16" s="62"/>
      <c r="X16" s="62"/>
    </row>
    <row r="17" spans="1:24" s="66" customFormat="1" ht="27" customHeight="1">
      <c r="A17" s="165">
        <v>10</v>
      </c>
      <c r="B17" s="68">
        <v>45250</v>
      </c>
      <c r="C17" s="166">
        <v>45467</v>
      </c>
      <c r="D17" s="118" t="s">
        <v>579</v>
      </c>
      <c r="E17" s="59"/>
      <c r="F17" s="59"/>
      <c r="G17" s="59" t="s">
        <v>699</v>
      </c>
      <c r="H17" s="124" t="s">
        <v>611</v>
      </c>
      <c r="I17" s="125" t="s">
        <v>616</v>
      </c>
      <c r="J17" s="58" t="s">
        <v>691</v>
      </c>
      <c r="K17" s="169" t="s">
        <v>630</v>
      </c>
      <c r="L17" s="64" t="s">
        <v>906</v>
      </c>
      <c r="M17" s="65" t="s">
        <v>905</v>
      </c>
      <c r="N17" s="69">
        <v>27317</v>
      </c>
      <c r="O17" s="61">
        <f>2024-1974</f>
        <v>50</v>
      </c>
      <c r="P17" s="124" t="s">
        <v>42</v>
      </c>
      <c r="Q17" s="59" t="s">
        <v>698</v>
      </c>
      <c r="R17" s="65" t="s">
        <v>188</v>
      </c>
      <c r="S17" s="61" t="s">
        <v>907</v>
      </c>
      <c r="T17" s="57" t="s">
        <v>705</v>
      </c>
      <c r="U17" s="57" t="s">
        <v>82</v>
      </c>
      <c r="V17" s="57" t="s">
        <v>841</v>
      </c>
      <c r="W17" s="24"/>
      <c r="X17" s="24"/>
    </row>
    <row r="18" spans="1:24" s="66" customFormat="1" ht="25.5" customHeight="1">
      <c r="A18" s="165">
        <v>11</v>
      </c>
      <c r="B18" s="60">
        <v>45260</v>
      </c>
      <c r="C18" s="166">
        <v>45467</v>
      </c>
      <c r="D18" s="120" t="s">
        <v>580</v>
      </c>
      <c r="E18" s="59"/>
      <c r="F18" s="59"/>
      <c r="G18" s="59" t="s">
        <v>699</v>
      </c>
      <c r="H18" s="123" t="s">
        <v>612</v>
      </c>
      <c r="I18" s="125" t="s">
        <v>614</v>
      </c>
      <c r="J18" s="58" t="s">
        <v>101</v>
      </c>
      <c r="K18" s="169" t="s">
        <v>631</v>
      </c>
      <c r="L18" s="64" t="s">
        <v>811</v>
      </c>
      <c r="M18" s="59" t="s">
        <v>812</v>
      </c>
      <c r="N18" s="69">
        <v>35013</v>
      </c>
      <c r="O18" s="61">
        <f>2024-1995</f>
        <v>29</v>
      </c>
      <c r="P18" s="124" t="s">
        <v>54</v>
      </c>
      <c r="Q18" s="59" t="s">
        <v>55</v>
      </c>
      <c r="R18" s="65" t="s">
        <v>814</v>
      </c>
      <c r="S18" s="61" t="s">
        <v>115</v>
      </c>
      <c r="T18" s="57" t="s">
        <v>148</v>
      </c>
      <c r="U18" s="57" t="s">
        <v>147</v>
      </c>
      <c r="V18" s="57" t="s">
        <v>813</v>
      </c>
      <c r="W18" s="74"/>
      <c r="X18" s="74"/>
    </row>
    <row r="19" spans="1:24" s="66" customFormat="1" ht="23.25" customHeight="1">
      <c r="A19" s="165">
        <v>12</v>
      </c>
      <c r="B19" s="60">
        <v>45426</v>
      </c>
      <c r="C19" s="166">
        <v>45467</v>
      </c>
      <c r="D19" s="118" t="s">
        <v>581</v>
      </c>
      <c r="E19" s="59"/>
      <c r="F19" s="59"/>
      <c r="G19" s="59"/>
      <c r="H19" s="124" t="s">
        <v>613</v>
      </c>
      <c r="I19" s="125" t="s">
        <v>41</v>
      </c>
      <c r="J19" s="58" t="s">
        <v>76</v>
      </c>
      <c r="K19" s="169">
        <v>138289412</v>
      </c>
      <c r="L19" s="175" t="s">
        <v>822</v>
      </c>
      <c r="M19" s="67" t="s">
        <v>823</v>
      </c>
      <c r="N19" s="69">
        <v>32960</v>
      </c>
      <c r="O19" s="61">
        <f>2024-1990</f>
        <v>34</v>
      </c>
      <c r="P19" s="124" t="s">
        <v>42</v>
      </c>
      <c r="Q19" s="59" t="s">
        <v>698</v>
      </c>
      <c r="R19" s="65" t="s">
        <v>825</v>
      </c>
      <c r="S19" s="61" t="s">
        <v>826</v>
      </c>
      <c r="T19" s="57" t="s">
        <v>339</v>
      </c>
      <c r="U19" s="57" t="s">
        <v>109</v>
      </c>
      <c r="V19" s="57" t="s">
        <v>824</v>
      </c>
      <c r="W19" s="62"/>
      <c r="X19" s="62"/>
    </row>
    <row r="20" spans="1:24" s="66" customFormat="1" ht="54" customHeight="1">
      <c r="A20" s="165">
        <v>13</v>
      </c>
      <c r="B20" s="68">
        <v>45302</v>
      </c>
      <c r="C20" s="166">
        <v>45467</v>
      </c>
      <c r="D20" s="118" t="s">
        <v>582</v>
      </c>
      <c r="E20" s="65"/>
      <c r="F20" s="65"/>
      <c r="G20" s="59" t="s">
        <v>699</v>
      </c>
      <c r="H20" s="124" t="s">
        <v>611</v>
      </c>
      <c r="I20" s="125" t="s">
        <v>617</v>
      </c>
      <c r="J20" s="58" t="s">
        <v>692</v>
      </c>
      <c r="K20" s="169" t="s">
        <v>632</v>
      </c>
      <c r="L20" s="64" t="s">
        <v>908</v>
      </c>
      <c r="M20" s="65" t="s">
        <v>909</v>
      </c>
      <c r="N20" s="69">
        <v>28330</v>
      </c>
      <c r="O20" s="61">
        <f>2024-1977</f>
        <v>47</v>
      </c>
      <c r="P20" s="124" t="s">
        <v>54</v>
      </c>
      <c r="Q20" s="59" t="s">
        <v>55</v>
      </c>
      <c r="R20" s="163" t="s">
        <v>911</v>
      </c>
      <c r="S20" s="61" t="s">
        <v>831</v>
      </c>
      <c r="T20" s="57" t="s">
        <v>705</v>
      </c>
      <c r="U20" s="57" t="s">
        <v>82</v>
      </c>
      <c r="V20" s="57" t="s">
        <v>910</v>
      </c>
      <c r="W20" s="62"/>
      <c r="X20" s="62"/>
    </row>
    <row r="21" spans="1:24" s="56" customFormat="1" ht="36.75" customHeight="1">
      <c r="A21" s="165">
        <v>14</v>
      </c>
      <c r="B21" s="68">
        <v>45391</v>
      </c>
      <c r="C21" s="166">
        <v>45467</v>
      </c>
      <c r="D21" s="119" t="s">
        <v>583</v>
      </c>
      <c r="E21" s="65"/>
      <c r="F21" s="65"/>
      <c r="G21" s="65"/>
      <c r="H21" s="122" t="s">
        <v>613</v>
      </c>
      <c r="I21" s="125" t="s">
        <v>41</v>
      </c>
      <c r="J21" s="58" t="s">
        <v>76</v>
      </c>
      <c r="K21" s="169">
        <v>184684089</v>
      </c>
      <c r="L21" s="64" t="s">
        <v>967</v>
      </c>
      <c r="M21" s="65" t="s">
        <v>968</v>
      </c>
      <c r="N21" s="70">
        <v>34609</v>
      </c>
      <c r="O21" s="61">
        <f>2024-1994</f>
        <v>30</v>
      </c>
      <c r="P21" s="124" t="s">
        <v>42</v>
      </c>
      <c r="Q21" s="59" t="s">
        <v>698</v>
      </c>
      <c r="R21" s="65" t="s">
        <v>200</v>
      </c>
      <c r="S21" s="61" t="s">
        <v>831</v>
      </c>
      <c r="T21" s="57" t="s">
        <v>705</v>
      </c>
      <c r="U21" s="163" t="s">
        <v>969</v>
      </c>
      <c r="V21" s="57" t="s">
        <v>970</v>
      </c>
      <c r="W21" s="62"/>
      <c r="X21" s="62"/>
    </row>
    <row r="22" spans="1:24" s="56" customFormat="1" ht="18.75" customHeight="1">
      <c r="A22" s="165">
        <v>15</v>
      </c>
      <c r="B22" s="68">
        <v>45173</v>
      </c>
      <c r="C22" s="166">
        <v>45467</v>
      </c>
      <c r="D22" s="118" t="s">
        <v>745</v>
      </c>
      <c r="E22" s="65"/>
      <c r="F22" s="65"/>
      <c r="G22" s="65" t="s">
        <v>699</v>
      </c>
      <c r="H22" s="122" t="s">
        <v>611</v>
      </c>
      <c r="I22" s="125" t="s">
        <v>204</v>
      </c>
      <c r="J22" s="58" t="s">
        <v>205</v>
      </c>
      <c r="K22" s="176" t="s">
        <v>633</v>
      </c>
      <c r="L22" s="64" t="s">
        <v>746</v>
      </c>
      <c r="M22" s="65" t="s">
        <v>747</v>
      </c>
      <c r="N22" s="70">
        <v>27898</v>
      </c>
      <c r="O22" s="61">
        <f>2024-1976</f>
        <v>48</v>
      </c>
      <c r="P22" s="124" t="s">
        <v>54</v>
      </c>
      <c r="Q22" s="65" t="s">
        <v>94</v>
      </c>
      <c r="R22" s="57" t="s">
        <v>749</v>
      </c>
      <c r="S22" s="61" t="s">
        <v>750</v>
      </c>
      <c r="T22" s="57" t="s">
        <v>705</v>
      </c>
      <c r="U22" s="57" t="s">
        <v>748</v>
      </c>
      <c r="V22" s="57" t="s">
        <v>306</v>
      </c>
      <c r="W22" s="62"/>
      <c r="X22" s="62"/>
    </row>
    <row r="23" spans="1:24" s="66" customFormat="1" ht="37.5" customHeight="1">
      <c r="A23" s="165">
        <v>16</v>
      </c>
      <c r="B23" s="68">
        <v>45302</v>
      </c>
      <c r="C23" s="166">
        <v>45467</v>
      </c>
      <c r="D23" s="119" t="s">
        <v>584</v>
      </c>
      <c r="E23" s="65"/>
      <c r="F23" s="65"/>
      <c r="G23" s="65" t="s">
        <v>699</v>
      </c>
      <c r="H23" s="122" t="s">
        <v>611</v>
      </c>
      <c r="I23" s="125" t="s">
        <v>617</v>
      </c>
      <c r="J23" s="58" t="s">
        <v>692</v>
      </c>
      <c r="K23" s="169" t="s">
        <v>634</v>
      </c>
      <c r="L23" s="64" t="s">
        <v>912</v>
      </c>
      <c r="M23" s="65" t="s">
        <v>909</v>
      </c>
      <c r="N23" s="70">
        <v>28706</v>
      </c>
      <c r="O23" s="61">
        <f>2024-1978</f>
        <v>46</v>
      </c>
      <c r="P23" s="124" t="s">
        <v>42</v>
      </c>
      <c r="Q23" s="59" t="s">
        <v>698</v>
      </c>
      <c r="R23" s="57" t="s">
        <v>913</v>
      </c>
      <c r="S23" s="61" t="s">
        <v>831</v>
      </c>
      <c r="T23" s="57" t="s">
        <v>705</v>
      </c>
      <c r="U23" s="57" t="s">
        <v>82</v>
      </c>
      <c r="V23" s="57" t="s">
        <v>910</v>
      </c>
      <c r="W23" s="62"/>
      <c r="X23" s="62"/>
    </row>
    <row r="24" spans="1:24" s="56" customFormat="1" ht="18.75" customHeight="1">
      <c r="A24" s="165">
        <v>17</v>
      </c>
      <c r="B24" s="68">
        <v>44979</v>
      </c>
      <c r="C24" s="166">
        <v>45467</v>
      </c>
      <c r="D24" s="118" t="s">
        <v>585</v>
      </c>
      <c r="E24" s="65"/>
      <c r="F24" s="65"/>
      <c r="G24" s="65" t="s">
        <v>699</v>
      </c>
      <c r="H24" s="123" t="s">
        <v>611</v>
      </c>
      <c r="I24" s="125" t="s">
        <v>441</v>
      </c>
      <c r="J24" s="58" t="s">
        <v>140</v>
      </c>
      <c r="K24" s="169" t="s">
        <v>635</v>
      </c>
      <c r="L24" s="64" t="s">
        <v>901</v>
      </c>
      <c r="M24" s="65" t="s">
        <v>902</v>
      </c>
      <c r="N24" s="70">
        <v>24245</v>
      </c>
      <c r="O24" s="61">
        <f>2024-1966</f>
        <v>58</v>
      </c>
      <c r="P24" s="124" t="s">
        <v>54</v>
      </c>
      <c r="Q24" s="59" t="s">
        <v>94</v>
      </c>
      <c r="R24" s="65" t="s">
        <v>903</v>
      </c>
      <c r="S24" s="61" t="s">
        <v>81</v>
      </c>
      <c r="T24" s="57" t="s">
        <v>705</v>
      </c>
      <c r="U24" s="57" t="s">
        <v>82</v>
      </c>
      <c r="V24" s="57" t="s">
        <v>135</v>
      </c>
      <c r="W24" s="24"/>
      <c r="X24" s="24"/>
    </row>
    <row r="25" spans="1:24" s="56" customFormat="1" ht="18.75" customHeight="1">
      <c r="A25" s="165">
        <v>18</v>
      </c>
      <c r="B25" s="68">
        <v>45258</v>
      </c>
      <c r="C25" s="166">
        <v>45467</v>
      </c>
      <c r="D25" s="118" t="s">
        <v>586</v>
      </c>
      <c r="E25" s="65"/>
      <c r="F25" s="65"/>
      <c r="G25" s="59" t="s">
        <v>699</v>
      </c>
      <c r="H25" s="124" t="s">
        <v>611</v>
      </c>
      <c r="I25" s="124" t="s">
        <v>338</v>
      </c>
      <c r="J25" s="58" t="s">
        <v>162</v>
      </c>
      <c r="K25" s="169" t="s">
        <v>636</v>
      </c>
      <c r="L25" s="64" t="s">
        <v>797</v>
      </c>
      <c r="M25" s="65" t="s">
        <v>798</v>
      </c>
      <c r="N25" s="70">
        <v>33544</v>
      </c>
      <c r="O25" s="61">
        <f>2024-1991</f>
        <v>33</v>
      </c>
      <c r="P25" s="124" t="s">
        <v>42</v>
      </c>
      <c r="Q25" s="59" t="s">
        <v>703</v>
      </c>
      <c r="R25" s="65" t="s">
        <v>799</v>
      </c>
      <c r="S25" s="61" t="s">
        <v>783</v>
      </c>
      <c r="T25" s="57" t="s">
        <v>705</v>
      </c>
      <c r="U25" s="57" t="s">
        <v>82</v>
      </c>
      <c r="V25" s="57" t="s">
        <v>752</v>
      </c>
      <c r="W25" s="62"/>
      <c r="X25" s="62"/>
    </row>
    <row r="26" spans="1:24" s="66" customFormat="1" ht="53.25" customHeight="1">
      <c r="A26" s="165">
        <v>19</v>
      </c>
      <c r="B26" s="68">
        <v>45313</v>
      </c>
      <c r="C26" s="166">
        <v>45467</v>
      </c>
      <c r="D26" s="118" t="s">
        <v>587</v>
      </c>
      <c r="E26" s="65"/>
      <c r="F26" s="65"/>
      <c r="G26" s="65" t="s">
        <v>699</v>
      </c>
      <c r="H26" s="124" t="s">
        <v>611</v>
      </c>
      <c r="I26" s="125" t="s">
        <v>338</v>
      </c>
      <c r="J26" s="58" t="s">
        <v>162</v>
      </c>
      <c r="K26" s="169" t="s">
        <v>637</v>
      </c>
      <c r="L26" s="64" t="s">
        <v>766</v>
      </c>
      <c r="M26" s="65" t="s">
        <v>767</v>
      </c>
      <c r="N26" s="70">
        <v>21795</v>
      </c>
      <c r="O26" s="61">
        <f>2024-1959</f>
        <v>65</v>
      </c>
      <c r="P26" s="124" t="s">
        <v>54</v>
      </c>
      <c r="Q26" s="59" t="s">
        <v>94</v>
      </c>
      <c r="R26" s="57" t="s">
        <v>145</v>
      </c>
      <c r="S26" s="61" t="s">
        <v>750</v>
      </c>
      <c r="T26" s="57" t="s">
        <v>705</v>
      </c>
      <c r="U26" s="57" t="s">
        <v>768</v>
      </c>
      <c r="V26" s="57" t="s">
        <v>769</v>
      </c>
      <c r="W26" s="62"/>
      <c r="X26" s="62"/>
    </row>
    <row r="27" spans="1:24" s="66" customFormat="1" ht="18.75">
      <c r="A27" s="165">
        <v>20</v>
      </c>
      <c r="B27" s="68">
        <v>45427</v>
      </c>
      <c r="C27" s="166">
        <v>45467</v>
      </c>
      <c r="D27" s="118" t="s">
        <v>588</v>
      </c>
      <c r="E27" s="65"/>
      <c r="F27" s="65"/>
      <c r="G27" s="65"/>
      <c r="H27" s="124" t="s">
        <v>613</v>
      </c>
      <c r="I27" s="125" t="s">
        <v>41</v>
      </c>
      <c r="J27" s="58" t="s">
        <v>76</v>
      </c>
      <c r="K27" s="169">
        <v>170915478</v>
      </c>
      <c r="L27" s="64" t="s">
        <v>957</v>
      </c>
      <c r="M27" s="65" t="s">
        <v>958</v>
      </c>
      <c r="N27" s="68">
        <v>31475</v>
      </c>
      <c r="O27" s="61">
        <f>2024-1986</f>
        <v>38</v>
      </c>
      <c r="P27" s="124" t="s">
        <v>42</v>
      </c>
      <c r="Q27" s="59" t="s">
        <v>698</v>
      </c>
      <c r="R27" s="65" t="s">
        <v>795</v>
      </c>
      <c r="S27" s="61" t="s">
        <v>939</v>
      </c>
      <c r="T27" s="57" t="s">
        <v>705</v>
      </c>
      <c r="U27" s="57" t="s">
        <v>82</v>
      </c>
      <c r="V27" s="57" t="s">
        <v>959</v>
      </c>
      <c r="W27" s="62"/>
      <c r="X27" s="62"/>
    </row>
    <row r="28" spans="1:24" ht="18.75" customHeight="1">
      <c r="A28" s="165">
        <v>21</v>
      </c>
      <c r="B28" s="68">
        <v>45268</v>
      </c>
      <c r="C28" s="166">
        <v>45467</v>
      </c>
      <c r="D28" s="118" t="s">
        <v>589</v>
      </c>
      <c r="E28" s="65"/>
      <c r="F28" s="65"/>
      <c r="G28" s="59" t="s">
        <v>699</v>
      </c>
      <c r="H28" s="122" t="s">
        <v>611</v>
      </c>
      <c r="I28" s="125" t="s">
        <v>554</v>
      </c>
      <c r="J28" s="58" t="s">
        <v>693</v>
      </c>
      <c r="K28" s="169" t="s">
        <v>638</v>
      </c>
      <c r="L28" s="64" t="s">
        <v>751</v>
      </c>
      <c r="M28" s="65" t="s">
        <v>753</v>
      </c>
      <c r="N28" s="68">
        <v>23882</v>
      </c>
      <c r="O28" s="61">
        <f>2024-1965</f>
        <v>59</v>
      </c>
      <c r="P28" s="124" t="s">
        <v>54</v>
      </c>
      <c r="Q28" s="65" t="s">
        <v>94</v>
      </c>
      <c r="R28" s="65" t="s">
        <v>756</v>
      </c>
      <c r="S28" s="61" t="s">
        <v>755</v>
      </c>
      <c r="T28" s="57" t="s">
        <v>705</v>
      </c>
      <c r="U28" s="57" t="s">
        <v>82</v>
      </c>
      <c r="V28" s="57" t="s">
        <v>754</v>
      </c>
      <c r="W28" s="62"/>
      <c r="X28" s="62"/>
    </row>
    <row r="29" spans="1:24" ht="18.75">
      <c r="A29" s="165">
        <v>22</v>
      </c>
      <c r="B29" s="68">
        <v>45222</v>
      </c>
      <c r="C29" s="166">
        <v>45467</v>
      </c>
      <c r="D29" s="121" t="s">
        <v>590</v>
      </c>
      <c r="E29" s="65"/>
      <c r="F29" s="65"/>
      <c r="G29" s="59"/>
      <c r="H29" s="124" t="s">
        <v>611</v>
      </c>
      <c r="I29" s="125" t="s">
        <v>48</v>
      </c>
      <c r="J29" s="58" t="s">
        <v>49</v>
      </c>
      <c r="K29" s="169" t="s">
        <v>639</v>
      </c>
      <c r="L29" s="64" t="s">
        <v>983</v>
      </c>
      <c r="M29" s="65" t="s">
        <v>981</v>
      </c>
      <c r="N29" s="68">
        <v>28527</v>
      </c>
      <c r="O29" s="61">
        <f>2024-1978</f>
        <v>46</v>
      </c>
      <c r="P29" s="125" t="s">
        <v>42</v>
      </c>
      <c r="Q29" s="65" t="s">
        <v>698</v>
      </c>
      <c r="R29" s="65" t="s">
        <v>984</v>
      </c>
      <c r="S29" s="61" t="s">
        <v>783</v>
      </c>
      <c r="T29" s="57" t="s">
        <v>705</v>
      </c>
      <c r="U29" s="57" t="s">
        <v>82</v>
      </c>
      <c r="V29" s="57" t="s">
        <v>717</v>
      </c>
      <c r="W29" s="62"/>
      <c r="X29" s="62"/>
    </row>
    <row r="30" spans="1:24" ht="18.75">
      <c r="A30" s="165">
        <v>23</v>
      </c>
      <c r="B30" s="68">
        <v>45383</v>
      </c>
      <c r="C30" s="166">
        <v>45467</v>
      </c>
      <c r="D30" s="121" t="s">
        <v>591</v>
      </c>
      <c r="E30" s="65"/>
      <c r="F30" s="65"/>
      <c r="G30" s="59"/>
      <c r="H30" s="124" t="s">
        <v>613</v>
      </c>
      <c r="I30" s="125" t="s">
        <v>41</v>
      </c>
      <c r="J30" s="58" t="s">
        <v>76</v>
      </c>
      <c r="K30" s="169">
        <v>142037612</v>
      </c>
      <c r="L30" s="64" t="s">
        <v>848</v>
      </c>
      <c r="M30" s="65" t="s">
        <v>849</v>
      </c>
      <c r="N30" s="68">
        <v>27721</v>
      </c>
      <c r="O30" s="61">
        <f>2024-1975</f>
        <v>49</v>
      </c>
      <c r="P30" s="125" t="s">
        <v>54</v>
      </c>
      <c r="Q30" s="65" t="s">
        <v>55</v>
      </c>
      <c r="R30" s="65" t="s">
        <v>851</v>
      </c>
      <c r="S30" s="61" t="s">
        <v>831</v>
      </c>
      <c r="T30" s="57" t="s">
        <v>705</v>
      </c>
      <c r="U30" s="57" t="s">
        <v>768</v>
      </c>
      <c r="V30" s="57" t="s">
        <v>850</v>
      </c>
      <c r="W30" s="62"/>
      <c r="X30" s="62"/>
    </row>
    <row r="31" spans="1:24" ht="18.75">
      <c r="A31" s="165">
        <v>24</v>
      </c>
      <c r="B31" s="68">
        <v>45225</v>
      </c>
      <c r="C31" s="166">
        <v>45467</v>
      </c>
      <c r="D31" s="118" t="s">
        <v>592</v>
      </c>
      <c r="E31" s="65"/>
      <c r="F31" s="65"/>
      <c r="G31" s="59" t="s">
        <v>699</v>
      </c>
      <c r="H31" s="122" t="s">
        <v>611</v>
      </c>
      <c r="I31" s="125" t="s">
        <v>441</v>
      </c>
      <c r="J31" s="58" t="s">
        <v>140</v>
      </c>
      <c r="K31" s="169" t="s">
        <v>640</v>
      </c>
      <c r="L31" s="64" t="s">
        <v>815</v>
      </c>
      <c r="M31" s="65" t="s">
        <v>816</v>
      </c>
      <c r="N31" s="68">
        <v>26254</v>
      </c>
      <c r="O31" s="61">
        <f>2024-1971</f>
        <v>53</v>
      </c>
      <c r="P31" s="124" t="s">
        <v>54</v>
      </c>
      <c r="Q31" s="65" t="s">
        <v>55</v>
      </c>
      <c r="R31" s="65" t="s">
        <v>818</v>
      </c>
      <c r="S31" s="61" t="s">
        <v>750</v>
      </c>
      <c r="T31" s="57" t="s">
        <v>71</v>
      </c>
      <c r="U31" s="57" t="s">
        <v>768</v>
      </c>
      <c r="V31" s="57" t="s">
        <v>817</v>
      </c>
      <c r="W31" s="62"/>
      <c r="X31" s="62"/>
    </row>
    <row r="32" spans="1:24" ht="18.75">
      <c r="A32" s="165">
        <v>25</v>
      </c>
      <c r="B32" s="68">
        <v>45250</v>
      </c>
      <c r="C32" s="166">
        <v>45467</v>
      </c>
      <c r="D32" s="118" t="s">
        <v>593</v>
      </c>
      <c r="E32" s="65"/>
      <c r="F32" s="65"/>
      <c r="G32" s="59" t="s">
        <v>699</v>
      </c>
      <c r="H32" s="122" t="s">
        <v>611</v>
      </c>
      <c r="I32" s="125" t="s">
        <v>41</v>
      </c>
      <c r="J32" s="58" t="s">
        <v>76</v>
      </c>
      <c r="K32" s="169">
        <v>171718041</v>
      </c>
      <c r="L32" s="64" t="s">
        <v>904</v>
      </c>
      <c r="M32" s="65" t="s">
        <v>905</v>
      </c>
      <c r="N32" s="68">
        <v>26655</v>
      </c>
      <c r="O32" s="61">
        <f>2024-1972</f>
        <v>52</v>
      </c>
      <c r="P32" s="124" t="s">
        <v>54</v>
      </c>
      <c r="Q32" s="65" t="s">
        <v>55</v>
      </c>
      <c r="R32" s="65" t="s">
        <v>200</v>
      </c>
      <c r="S32" s="61" t="s">
        <v>755</v>
      </c>
      <c r="T32" s="57" t="s">
        <v>705</v>
      </c>
      <c r="U32" s="57" t="s">
        <v>82</v>
      </c>
      <c r="V32" s="57" t="s">
        <v>841</v>
      </c>
      <c r="W32" s="62"/>
      <c r="X32" s="62"/>
    </row>
    <row r="33" spans="1:24" ht="18.75">
      <c r="A33" s="165">
        <v>26</v>
      </c>
      <c r="B33" s="68">
        <v>45427</v>
      </c>
      <c r="C33" s="166">
        <v>45467</v>
      </c>
      <c r="D33" s="118" t="s">
        <v>594</v>
      </c>
      <c r="E33" s="65"/>
      <c r="F33" s="65"/>
      <c r="G33" s="59"/>
      <c r="H33" s="123" t="s">
        <v>613</v>
      </c>
      <c r="I33" s="125" t="s">
        <v>441</v>
      </c>
      <c r="J33" s="58" t="s">
        <v>140</v>
      </c>
      <c r="K33" s="169" t="s">
        <v>641</v>
      </c>
      <c r="L33" s="64"/>
      <c r="M33" s="65" t="s">
        <v>936</v>
      </c>
      <c r="N33" s="68">
        <v>21436</v>
      </c>
      <c r="O33" s="61">
        <f>2024-1958</f>
        <v>66</v>
      </c>
      <c r="P33" s="124" t="s">
        <v>54</v>
      </c>
      <c r="Q33" s="65" t="s">
        <v>55</v>
      </c>
      <c r="R33" s="65" t="s">
        <v>938</v>
      </c>
      <c r="S33" s="61" t="s">
        <v>940</v>
      </c>
      <c r="T33" s="57" t="s">
        <v>705</v>
      </c>
      <c r="U33" s="57" t="s">
        <v>759</v>
      </c>
      <c r="V33" s="57" t="s">
        <v>937</v>
      </c>
      <c r="W33" s="62"/>
      <c r="X33" s="62"/>
    </row>
    <row r="34" spans="1:24" ht="32.25">
      <c r="A34" s="165">
        <v>27</v>
      </c>
      <c r="B34" s="112" t="s">
        <v>928</v>
      </c>
      <c r="C34" s="166">
        <v>45467</v>
      </c>
      <c r="D34" s="118" t="s">
        <v>595</v>
      </c>
      <c r="E34" s="65"/>
      <c r="F34" s="65"/>
      <c r="G34" s="59"/>
      <c r="H34" s="122" t="s">
        <v>613</v>
      </c>
      <c r="I34" s="125" t="s">
        <v>618</v>
      </c>
      <c r="J34" s="58" t="s">
        <v>694</v>
      </c>
      <c r="K34" s="169">
        <v>561194604</v>
      </c>
      <c r="L34" s="64" t="s">
        <v>929</v>
      </c>
      <c r="M34" s="65" t="s">
        <v>930</v>
      </c>
      <c r="N34" s="68">
        <v>33744</v>
      </c>
      <c r="O34" s="61">
        <f>2024-1992</f>
        <v>32</v>
      </c>
      <c r="P34" s="124" t="s">
        <v>42</v>
      </c>
      <c r="Q34" s="65" t="s">
        <v>698</v>
      </c>
      <c r="R34" s="65" t="s">
        <v>934</v>
      </c>
      <c r="S34" s="61" t="s">
        <v>935</v>
      </c>
      <c r="T34" s="57" t="s">
        <v>931</v>
      </c>
      <c r="U34" s="57" t="s">
        <v>932</v>
      </c>
      <c r="V34" s="57" t="s">
        <v>933</v>
      </c>
      <c r="W34" s="62"/>
      <c r="X34" s="62"/>
    </row>
    <row r="35" spans="1:24" ht="18.75">
      <c r="A35" s="165">
        <v>28</v>
      </c>
      <c r="B35" s="68">
        <v>45414</v>
      </c>
      <c r="C35" s="166">
        <v>45467</v>
      </c>
      <c r="D35" s="118" t="s">
        <v>596</v>
      </c>
      <c r="E35" s="65"/>
      <c r="F35" s="65"/>
      <c r="G35" s="59"/>
      <c r="H35" s="122" t="s">
        <v>613</v>
      </c>
      <c r="I35" s="125" t="s">
        <v>619</v>
      </c>
      <c r="J35" s="58" t="s">
        <v>619</v>
      </c>
      <c r="K35" s="169" t="s">
        <v>642</v>
      </c>
      <c r="L35" s="64" t="s">
        <v>884</v>
      </c>
      <c r="M35" s="65" t="s">
        <v>885</v>
      </c>
      <c r="N35" s="68">
        <v>28554</v>
      </c>
      <c r="O35" s="61">
        <f>2024-1978</f>
        <v>46</v>
      </c>
      <c r="P35" s="124" t="s">
        <v>54</v>
      </c>
      <c r="Q35" s="65" t="s">
        <v>55</v>
      </c>
      <c r="R35" s="65" t="s">
        <v>889</v>
      </c>
      <c r="S35" s="61" t="s">
        <v>241</v>
      </c>
      <c r="T35" s="57" t="s">
        <v>886</v>
      </c>
      <c r="U35" s="57" t="s">
        <v>887</v>
      </c>
      <c r="V35" s="57" t="s">
        <v>888</v>
      </c>
      <c r="W35" s="62"/>
      <c r="X35" s="62"/>
    </row>
    <row r="36" spans="1:24" ht="18.75">
      <c r="A36" s="165">
        <v>29</v>
      </c>
      <c r="B36" s="68">
        <v>45286</v>
      </c>
      <c r="C36" s="166">
        <v>45467</v>
      </c>
      <c r="D36" s="118" t="s">
        <v>597</v>
      </c>
      <c r="E36" s="65"/>
      <c r="F36" s="65"/>
      <c r="G36" s="59"/>
      <c r="H36" s="122" t="s">
        <v>613</v>
      </c>
      <c r="I36" s="125" t="s">
        <v>48</v>
      </c>
      <c r="J36" s="58" t="s">
        <v>49</v>
      </c>
      <c r="K36" s="169" t="s">
        <v>643</v>
      </c>
      <c r="L36" s="64" t="s">
        <v>992</v>
      </c>
      <c r="M36" s="65" t="s">
        <v>993</v>
      </c>
      <c r="N36" s="68">
        <v>35215</v>
      </c>
      <c r="O36" s="61">
        <f>2024-1996</f>
        <v>28</v>
      </c>
      <c r="P36" s="124" t="s">
        <v>42</v>
      </c>
      <c r="Q36" s="65" t="s">
        <v>698</v>
      </c>
      <c r="R36" s="65" t="s">
        <v>994</v>
      </c>
      <c r="S36" s="61" t="s">
        <v>826</v>
      </c>
      <c r="T36" s="57" t="s">
        <v>43</v>
      </c>
      <c r="U36" s="57" t="s">
        <v>43</v>
      </c>
      <c r="V36" s="57" t="s">
        <v>995</v>
      </c>
      <c r="W36" s="62"/>
      <c r="X36" s="62"/>
    </row>
    <row r="37" spans="1:24" ht="18.75">
      <c r="A37" s="165">
        <v>30</v>
      </c>
      <c r="B37" s="68">
        <v>45159</v>
      </c>
      <c r="C37" s="166">
        <v>45467</v>
      </c>
      <c r="D37" s="118" t="s">
        <v>598</v>
      </c>
      <c r="E37" s="65"/>
      <c r="F37" s="65"/>
      <c r="G37" s="59" t="s">
        <v>699</v>
      </c>
      <c r="H37" s="122" t="s">
        <v>611</v>
      </c>
      <c r="I37" s="125" t="s">
        <v>614</v>
      </c>
      <c r="J37" s="58" t="s">
        <v>101</v>
      </c>
      <c r="K37" s="169">
        <v>764608899</v>
      </c>
      <c r="L37" s="64" t="s">
        <v>792</v>
      </c>
      <c r="M37" s="65" t="s">
        <v>793</v>
      </c>
      <c r="N37" s="68">
        <v>31948</v>
      </c>
      <c r="O37" s="61">
        <f>2024-1987</f>
        <v>37</v>
      </c>
      <c r="P37" s="124" t="s">
        <v>42</v>
      </c>
      <c r="Q37" s="65" t="s">
        <v>94</v>
      </c>
      <c r="R37" s="65" t="s">
        <v>795</v>
      </c>
      <c r="S37" s="61" t="s">
        <v>796</v>
      </c>
      <c r="T37" s="57" t="s">
        <v>271</v>
      </c>
      <c r="U37" s="57" t="s">
        <v>794</v>
      </c>
      <c r="V37" s="57" t="s">
        <v>485</v>
      </c>
      <c r="W37" s="62"/>
      <c r="X37" s="62"/>
    </row>
    <row r="38" spans="1:24" ht="18">
      <c r="A38" s="165">
        <v>31</v>
      </c>
      <c r="B38" s="68">
        <v>45343</v>
      </c>
      <c r="C38" s="166">
        <v>45467</v>
      </c>
      <c r="D38" s="118" t="s">
        <v>599</v>
      </c>
      <c r="E38" s="65"/>
      <c r="F38" s="65"/>
      <c r="G38" s="59"/>
      <c r="H38" s="123" t="s">
        <v>613</v>
      </c>
      <c r="I38" s="125" t="s">
        <v>620</v>
      </c>
      <c r="J38" s="58" t="s">
        <v>695</v>
      </c>
      <c r="K38" s="169" t="s">
        <v>644</v>
      </c>
      <c r="L38" s="64" t="s">
        <v>871</v>
      </c>
      <c r="M38" s="65" t="s">
        <v>186</v>
      </c>
      <c r="N38" s="68">
        <v>27218</v>
      </c>
      <c r="O38" s="61">
        <f>2024-1974</f>
        <v>50</v>
      </c>
      <c r="P38" s="124" t="s">
        <v>54</v>
      </c>
      <c r="Q38" s="65" t="s">
        <v>55</v>
      </c>
      <c r="R38" s="65" t="s">
        <v>200</v>
      </c>
      <c r="S38" s="61" t="s">
        <v>777</v>
      </c>
      <c r="T38" s="57" t="s">
        <v>872</v>
      </c>
      <c r="U38" s="57" t="s">
        <v>873</v>
      </c>
      <c r="V38" s="57" t="s">
        <v>874</v>
      </c>
      <c r="W38" s="24"/>
      <c r="X38" s="24"/>
    </row>
    <row r="39" spans="1:24" ht="31.5">
      <c r="A39" s="165">
        <v>32</v>
      </c>
      <c r="B39" s="68">
        <v>45044</v>
      </c>
      <c r="C39" s="166">
        <v>45467</v>
      </c>
      <c r="D39" s="118" t="s">
        <v>600</v>
      </c>
      <c r="E39" s="65"/>
      <c r="F39" s="65"/>
      <c r="G39" s="59" t="s">
        <v>986</v>
      </c>
      <c r="H39" s="122" t="s">
        <v>611</v>
      </c>
      <c r="I39" s="125" t="s">
        <v>338</v>
      </c>
      <c r="J39" s="58" t="s">
        <v>162</v>
      </c>
      <c r="K39" s="169" t="s">
        <v>645</v>
      </c>
      <c r="L39" s="64" t="s">
        <v>987</v>
      </c>
      <c r="M39" s="65" t="s">
        <v>988</v>
      </c>
      <c r="N39" s="68">
        <v>36361</v>
      </c>
      <c r="O39" s="61">
        <f>2024-1999</f>
        <v>25</v>
      </c>
      <c r="P39" s="124" t="s">
        <v>54</v>
      </c>
      <c r="Q39" s="65" t="s">
        <v>94</v>
      </c>
      <c r="R39" s="65" t="s">
        <v>989</v>
      </c>
      <c r="S39" s="61" t="s">
        <v>949</v>
      </c>
      <c r="T39" s="57" t="s">
        <v>990</v>
      </c>
      <c r="U39" s="57" t="s">
        <v>82</v>
      </c>
      <c r="V39" s="57" t="s">
        <v>991</v>
      </c>
      <c r="W39" s="24"/>
      <c r="X39" s="24"/>
    </row>
    <row r="40" spans="1:24" ht="18">
      <c r="A40" s="165">
        <v>33</v>
      </c>
      <c r="B40" s="68">
        <v>45260</v>
      </c>
      <c r="C40" s="166">
        <v>45467</v>
      </c>
      <c r="D40" s="118" t="s">
        <v>601</v>
      </c>
      <c r="E40" s="65"/>
      <c r="F40" s="65"/>
      <c r="G40" s="59" t="s">
        <v>699</v>
      </c>
      <c r="H40" s="123" t="s">
        <v>612</v>
      </c>
      <c r="I40" s="125" t="s">
        <v>614</v>
      </c>
      <c r="J40" s="58" t="s">
        <v>101</v>
      </c>
      <c r="K40" s="169" t="s">
        <v>646</v>
      </c>
      <c r="L40" s="64" t="s">
        <v>713</v>
      </c>
      <c r="M40" s="65" t="s">
        <v>714</v>
      </c>
      <c r="N40" s="68">
        <v>35576</v>
      </c>
      <c r="O40" s="61">
        <f>2024-1997</f>
        <v>27</v>
      </c>
      <c r="P40" s="124" t="s">
        <v>54</v>
      </c>
      <c r="Q40" s="65" t="s">
        <v>94</v>
      </c>
      <c r="R40" s="65" t="s">
        <v>715</v>
      </c>
      <c r="S40" s="173" t="s">
        <v>115</v>
      </c>
      <c r="T40" s="57" t="s">
        <v>147</v>
      </c>
      <c r="U40" s="57" t="s">
        <v>147</v>
      </c>
      <c r="V40" s="57" t="s">
        <v>716</v>
      </c>
      <c r="W40" s="24"/>
      <c r="X40" s="24"/>
    </row>
    <row r="41" spans="1:24" ht="18">
      <c r="A41" s="165">
        <v>34</v>
      </c>
      <c r="B41" s="68">
        <v>45412</v>
      </c>
      <c r="C41" s="166">
        <v>45467</v>
      </c>
      <c r="D41" s="118" t="s">
        <v>602</v>
      </c>
      <c r="E41" s="65"/>
      <c r="F41" s="65"/>
      <c r="G41" s="59"/>
      <c r="H41" s="122" t="s">
        <v>613</v>
      </c>
      <c r="I41" s="125" t="s">
        <v>621</v>
      </c>
      <c r="J41" s="58" t="s">
        <v>696</v>
      </c>
      <c r="K41" s="169" t="s">
        <v>647</v>
      </c>
      <c r="L41" s="64" t="s">
        <v>852</v>
      </c>
      <c r="M41" s="65" t="s">
        <v>853</v>
      </c>
      <c r="N41" s="68">
        <v>34366</v>
      </c>
      <c r="O41" s="61">
        <f>2024-1994</f>
        <v>30</v>
      </c>
      <c r="P41" s="124" t="s">
        <v>54</v>
      </c>
      <c r="Q41" s="65" t="s">
        <v>55</v>
      </c>
      <c r="R41" s="65" t="s">
        <v>855</v>
      </c>
      <c r="S41" s="61" t="s">
        <v>826</v>
      </c>
      <c r="T41" s="57" t="s">
        <v>705</v>
      </c>
      <c r="U41" s="57" t="s">
        <v>768</v>
      </c>
      <c r="V41" s="57" t="s">
        <v>854</v>
      </c>
      <c r="W41" s="24"/>
      <c r="X41" s="24"/>
    </row>
    <row r="42" spans="1:24" ht="18">
      <c r="A42" s="165">
        <v>35</v>
      </c>
      <c r="B42" s="68">
        <v>45304</v>
      </c>
      <c r="C42" s="166">
        <v>45467</v>
      </c>
      <c r="D42" s="118" t="s">
        <v>603</v>
      </c>
      <c r="E42" s="65"/>
      <c r="F42" s="65"/>
      <c r="G42" s="59" t="s">
        <v>699</v>
      </c>
      <c r="H42" s="122" t="s">
        <v>611</v>
      </c>
      <c r="I42" s="125" t="s">
        <v>338</v>
      </c>
      <c r="J42" s="58" t="s">
        <v>162</v>
      </c>
      <c r="K42" s="177" t="s">
        <v>648</v>
      </c>
      <c r="L42" s="64" t="s">
        <v>787</v>
      </c>
      <c r="M42" s="65" t="s">
        <v>789</v>
      </c>
      <c r="N42" s="68">
        <v>23072</v>
      </c>
      <c r="O42" s="61">
        <f>2024-1963</f>
        <v>61</v>
      </c>
      <c r="P42" s="124" t="s">
        <v>54</v>
      </c>
      <c r="Q42" s="65" t="s">
        <v>55</v>
      </c>
      <c r="R42" s="65" t="s">
        <v>145</v>
      </c>
      <c r="S42" s="61" t="s">
        <v>712</v>
      </c>
      <c r="T42" s="57" t="s">
        <v>705</v>
      </c>
      <c r="U42" s="57" t="s">
        <v>82</v>
      </c>
      <c r="V42" s="57" t="s">
        <v>788</v>
      </c>
      <c r="W42" s="24"/>
      <c r="X42" s="24"/>
    </row>
    <row r="43" spans="1:24" ht="18">
      <c r="A43" s="165">
        <v>36</v>
      </c>
      <c r="B43" s="68">
        <v>45166</v>
      </c>
      <c r="C43" s="166">
        <v>45467</v>
      </c>
      <c r="D43" s="118" t="s">
        <v>604</v>
      </c>
      <c r="E43" s="65"/>
      <c r="F43" s="65"/>
      <c r="G43" s="59" t="s">
        <v>699</v>
      </c>
      <c r="H43" s="122" t="s">
        <v>611</v>
      </c>
      <c r="I43" s="125" t="s">
        <v>48</v>
      </c>
      <c r="J43" s="58" t="s">
        <v>49</v>
      </c>
      <c r="K43" s="169" t="s">
        <v>649</v>
      </c>
      <c r="L43" s="64" t="s">
        <v>897</v>
      </c>
      <c r="M43" s="65" t="s">
        <v>898</v>
      </c>
      <c r="N43" s="68">
        <v>30513</v>
      </c>
      <c r="O43" s="61">
        <f>2024-1983</f>
        <v>41</v>
      </c>
      <c r="P43" s="124" t="s">
        <v>54</v>
      </c>
      <c r="Q43" s="65" t="s">
        <v>55</v>
      </c>
      <c r="R43" s="65" t="s">
        <v>900</v>
      </c>
      <c r="S43" s="61" t="s">
        <v>81</v>
      </c>
      <c r="T43" s="57" t="s">
        <v>705</v>
      </c>
      <c r="U43" s="57" t="s">
        <v>82</v>
      </c>
      <c r="V43" s="57" t="s">
        <v>899</v>
      </c>
      <c r="W43" s="24"/>
      <c r="X43" s="24"/>
    </row>
    <row r="44" spans="1:24" ht="18">
      <c r="A44" s="165">
        <v>37</v>
      </c>
      <c r="B44" s="68">
        <v>45151</v>
      </c>
      <c r="C44" s="166">
        <v>45467</v>
      </c>
      <c r="D44" s="118" t="s">
        <v>605</v>
      </c>
      <c r="E44" s="65"/>
      <c r="F44" s="65"/>
      <c r="G44" s="59" t="s">
        <v>699</v>
      </c>
      <c r="H44" s="122" t="s">
        <v>611</v>
      </c>
      <c r="I44" s="125" t="s">
        <v>48</v>
      </c>
      <c r="J44" s="58" t="s">
        <v>49</v>
      </c>
      <c r="K44" s="169" t="s">
        <v>650</v>
      </c>
      <c r="L44" s="64" t="s">
        <v>775</v>
      </c>
      <c r="M44" s="65" t="s">
        <v>776</v>
      </c>
      <c r="N44" s="68">
        <v>26066</v>
      </c>
      <c r="O44" s="61">
        <f>2024-1971</f>
        <v>53</v>
      </c>
      <c r="P44" s="124" t="s">
        <v>54</v>
      </c>
      <c r="Q44" s="65" t="s">
        <v>55</v>
      </c>
      <c r="R44" s="65" t="s">
        <v>200</v>
      </c>
      <c r="S44" s="61" t="s">
        <v>777</v>
      </c>
      <c r="T44" s="57" t="s">
        <v>705</v>
      </c>
      <c r="U44" s="57" t="s">
        <v>82</v>
      </c>
      <c r="V44" s="57" t="s">
        <v>124</v>
      </c>
      <c r="W44" s="24"/>
      <c r="X44" s="24"/>
    </row>
    <row r="45" spans="1:24" ht="18">
      <c r="A45" s="165">
        <v>38</v>
      </c>
      <c r="B45" s="178">
        <v>45364</v>
      </c>
      <c r="C45" s="166">
        <v>45467</v>
      </c>
      <c r="D45" s="118" t="s">
        <v>606</v>
      </c>
      <c r="E45" s="66"/>
      <c r="F45" s="66"/>
      <c r="G45" s="66"/>
      <c r="H45" s="122" t="s">
        <v>613</v>
      </c>
      <c r="I45" s="125" t="s">
        <v>620</v>
      </c>
      <c r="J45" s="179" t="s">
        <v>695</v>
      </c>
      <c r="K45" s="169" t="s">
        <v>651</v>
      </c>
      <c r="L45" s="180" t="s">
        <v>864</v>
      </c>
      <c r="M45" s="181" t="s">
        <v>865</v>
      </c>
      <c r="N45" s="178">
        <v>31397</v>
      </c>
      <c r="O45" s="66">
        <f>2024-1975</f>
        <v>49</v>
      </c>
      <c r="P45" s="124" t="s">
        <v>54</v>
      </c>
      <c r="Q45" s="66" t="s">
        <v>55</v>
      </c>
      <c r="R45" s="181" t="s">
        <v>867</v>
      </c>
      <c r="S45" s="182" t="s">
        <v>783</v>
      </c>
      <c r="T45" s="183" t="s">
        <v>147</v>
      </c>
      <c r="U45" s="183" t="s">
        <v>147</v>
      </c>
      <c r="V45" s="183" t="s">
        <v>866</v>
      </c>
      <c r="W45" s="24"/>
      <c r="X45" s="24"/>
    </row>
    <row r="46" spans="1:24" ht="18">
      <c r="A46" s="165">
        <v>39</v>
      </c>
      <c r="B46" s="68">
        <v>45251</v>
      </c>
      <c r="C46" s="166">
        <v>45467</v>
      </c>
      <c r="D46" s="118" t="s">
        <v>607</v>
      </c>
      <c r="E46" s="65"/>
      <c r="F46" s="65"/>
      <c r="G46" s="59" t="s">
        <v>699</v>
      </c>
      <c r="H46" s="123" t="s">
        <v>612</v>
      </c>
      <c r="I46" s="125" t="s">
        <v>338</v>
      </c>
      <c r="J46" s="58" t="s">
        <v>162</v>
      </c>
      <c r="K46" s="169" t="s">
        <v>652</v>
      </c>
      <c r="L46" s="64" t="s">
        <v>868</v>
      </c>
      <c r="M46" s="65" t="s">
        <v>869</v>
      </c>
      <c r="N46" s="68">
        <v>37115</v>
      </c>
      <c r="O46" s="61">
        <f>2024-2001</f>
        <v>23</v>
      </c>
      <c r="P46" s="124" t="s">
        <v>54</v>
      </c>
      <c r="Q46" s="65" t="s">
        <v>94</v>
      </c>
      <c r="R46" s="65" t="s">
        <v>765</v>
      </c>
      <c r="S46" s="61" t="s">
        <v>241</v>
      </c>
      <c r="T46" s="57" t="s">
        <v>705</v>
      </c>
      <c r="U46" s="57" t="s">
        <v>82</v>
      </c>
      <c r="V46" s="57" t="s">
        <v>870</v>
      </c>
      <c r="W46" s="24"/>
      <c r="X46" s="24"/>
    </row>
    <row r="47" spans="1:24" ht="18">
      <c r="A47" s="165">
        <v>40</v>
      </c>
      <c r="B47" s="68">
        <v>45152</v>
      </c>
      <c r="C47" s="166">
        <v>45467</v>
      </c>
      <c r="D47" s="118" t="s">
        <v>608</v>
      </c>
      <c r="E47" s="65"/>
      <c r="F47" s="65"/>
      <c r="G47" s="59" t="s">
        <v>699</v>
      </c>
      <c r="H47" s="122" t="s">
        <v>611</v>
      </c>
      <c r="I47" s="125" t="s">
        <v>622</v>
      </c>
      <c r="J47" s="58" t="s">
        <v>697</v>
      </c>
      <c r="K47" s="169" t="s">
        <v>653</v>
      </c>
      <c r="L47" s="64" t="s">
        <v>975</v>
      </c>
      <c r="M47" s="65" t="s">
        <v>976</v>
      </c>
      <c r="N47" s="68">
        <v>29473</v>
      </c>
      <c r="O47" s="61">
        <f>2024-1980</f>
        <v>44</v>
      </c>
      <c r="P47" s="124" t="s">
        <v>54</v>
      </c>
      <c r="Q47" s="65" t="s">
        <v>55</v>
      </c>
      <c r="R47" s="65" t="s">
        <v>977</v>
      </c>
      <c r="S47" s="61" t="s">
        <v>755</v>
      </c>
      <c r="T47" s="57" t="s">
        <v>978</v>
      </c>
      <c r="U47" s="57" t="s">
        <v>759</v>
      </c>
      <c r="V47" s="57" t="s">
        <v>979</v>
      </c>
      <c r="W47" s="24"/>
      <c r="X47" s="24"/>
    </row>
    <row r="48" spans="1:24" ht="18">
      <c r="A48" s="165">
        <v>41</v>
      </c>
      <c r="B48" s="68">
        <v>45348</v>
      </c>
      <c r="C48" s="166">
        <v>45467</v>
      </c>
      <c r="D48" s="118" t="s">
        <v>564</v>
      </c>
      <c r="E48" s="65"/>
      <c r="F48" s="65"/>
      <c r="G48" s="59"/>
      <c r="H48" s="122" t="s">
        <v>613</v>
      </c>
      <c r="I48" s="125" t="s">
        <v>41</v>
      </c>
      <c r="J48" s="58" t="s">
        <v>76</v>
      </c>
      <c r="K48" s="169">
        <v>171337543</v>
      </c>
      <c r="L48" s="64" t="s">
        <v>890</v>
      </c>
      <c r="M48" s="65" t="s">
        <v>891</v>
      </c>
      <c r="N48" s="68">
        <v>30860</v>
      </c>
      <c r="O48" s="61">
        <f>2024-1984</f>
        <v>40</v>
      </c>
      <c r="P48" s="124" t="s">
        <v>42</v>
      </c>
      <c r="Q48" s="65" t="s">
        <v>698</v>
      </c>
      <c r="R48" s="65" t="s">
        <v>892</v>
      </c>
      <c r="S48" s="61" t="s">
        <v>81</v>
      </c>
      <c r="T48" s="57" t="s">
        <v>705</v>
      </c>
      <c r="U48" s="57" t="s">
        <v>82</v>
      </c>
      <c r="V48" s="57" t="s">
        <v>306</v>
      </c>
      <c r="W48" s="24"/>
      <c r="X48" s="24"/>
    </row>
    <row r="49" spans="1:24" ht="18">
      <c r="A49" s="165">
        <v>42</v>
      </c>
      <c r="B49" s="68">
        <v>45141</v>
      </c>
      <c r="C49" s="166">
        <v>45467</v>
      </c>
      <c r="D49" s="118" t="s">
        <v>609</v>
      </c>
      <c r="E49" s="65"/>
      <c r="F49" s="65"/>
      <c r="G49" s="59" t="s">
        <v>699</v>
      </c>
      <c r="H49" s="122" t="s">
        <v>611</v>
      </c>
      <c r="I49" s="125" t="s">
        <v>614</v>
      </c>
      <c r="J49" s="58" t="s">
        <v>101</v>
      </c>
      <c r="K49" s="169">
        <v>736229977</v>
      </c>
      <c r="L49" s="64" t="s">
        <v>778</v>
      </c>
      <c r="M49" s="65" t="s">
        <v>779</v>
      </c>
      <c r="N49" s="68">
        <v>30742</v>
      </c>
      <c r="O49" s="61">
        <f>2024-1984</f>
        <v>40</v>
      </c>
      <c r="P49" s="124" t="s">
        <v>42</v>
      </c>
      <c r="Q49" s="65" t="s">
        <v>703</v>
      </c>
      <c r="R49" s="65" t="s">
        <v>715</v>
      </c>
      <c r="S49" s="61" t="s">
        <v>81</v>
      </c>
      <c r="T49" s="57" t="s">
        <v>705</v>
      </c>
      <c r="U49" s="57" t="s">
        <v>82</v>
      </c>
      <c r="V49" s="57" t="s">
        <v>124</v>
      </c>
      <c r="W49" s="24"/>
      <c r="X49" s="24"/>
    </row>
    <row r="50" spans="1:24" ht="18">
      <c r="A50" s="165">
        <v>43</v>
      </c>
      <c r="B50" s="68">
        <v>45225</v>
      </c>
      <c r="C50" s="166">
        <v>45467</v>
      </c>
      <c r="D50" s="118" t="s">
        <v>610</v>
      </c>
      <c r="E50" s="65"/>
      <c r="F50" s="65"/>
      <c r="G50" s="59" t="s">
        <v>699</v>
      </c>
      <c r="H50" s="122" t="s">
        <v>611</v>
      </c>
      <c r="I50" s="125" t="s">
        <v>48</v>
      </c>
      <c r="J50" s="58" t="s">
        <v>49</v>
      </c>
      <c r="K50" s="169" t="s">
        <v>654</v>
      </c>
      <c r="L50" s="64" t="s">
        <v>800</v>
      </c>
      <c r="M50" s="65" t="s">
        <v>801</v>
      </c>
      <c r="N50" s="68">
        <v>22175</v>
      </c>
      <c r="O50" s="61">
        <f>2024-1960</f>
        <v>64</v>
      </c>
      <c r="P50" s="124" t="s">
        <v>42</v>
      </c>
      <c r="Q50" s="65" t="s">
        <v>698</v>
      </c>
      <c r="R50" s="65" t="s">
        <v>802</v>
      </c>
      <c r="S50" s="61" t="s">
        <v>81</v>
      </c>
      <c r="T50" s="57" t="s">
        <v>705</v>
      </c>
      <c r="U50" s="57" t="s">
        <v>82</v>
      </c>
      <c r="V50" s="57" t="s">
        <v>169</v>
      </c>
      <c r="W50" s="24"/>
      <c r="X50" s="24"/>
    </row>
    <row r="51" spans="1:24" ht="15.75">
      <c r="A51" s="165">
        <v>44</v>
      </c>
      <c r="B51" s="68">
        <v>45326</v>
      </c>
      <c r="C51" s="166">
        <v>45468</v>
      </c>
      <c r="D51" s="118" t="s">
        <v>655</v>
      </c>
      <c r="E51" s="65"/>
      <c r="F51" s="65"/>
      <c r="G51" s="59"/>
      <c r="H51" s="124" t="s">
        <v>613</v>
      </c>
      <c r="I51" s="125" t="s">
        <v>682</v>
      </c>
      <c r="J51" s="58" t="s">
        <v>682</v>
      </c>
      <c r="K51" s="124" t="s">
        <v>721</v>
      </c>
      <c r="L51" s="64" t="s">
        <v>807</v>
      </c>
      <c r="M51" s="65" t="s">
        <v>808</v>
      </c>
      <c r="N51" s="68">
        <v>33797</v>
      </c>
      <c r="O51" s="61">
        <f>2024-1992</f>
        <v>32</v>
      </c>
      <c r="P51" s="124" t="s">
        <v>54</v>
      </c>
      <c r="Q51" s="65" t="s">
        <v>55</v>
      </c>
      <c r="R51" s="65" t="s">
        <v>810</v>
      </c>
      <c r="S51" s="61" t="s">
        <v>783</v>
      </c>
      <c r="T51" s="57" t="s">
        <v>705</v>
      </c>
      <c r="U51" s="57" t="s">
        <v>82</v>
      </c>
      <c r="V51" s="57" t="s">
        <v>809</v>
      </c>
      <c r="W51" s="24"/>
      <c r="X51" s="24"/>
    </row>
    <row r="52" spans="1:24" ht="15.75">
      <c r="A52" s="165">
        <v>45</v>
      </c>
      <c r="B52" s="68">
        <v>45219</v>
      </c>
      <c r="C52" s="166">
        <v>45468</v>
      </c>
      <c r="D52" s="118" t="s">
        <v>656</v>
      </c>
      <c r="E52" s="65"/>
      <c r="F52" s="65"/>
      <c r="G52" s="59" t="s">
        <v>699</v>
      </c>
      <c r="H52" s="124" t="s">
        <v>611</v>
      </c>
      <c r="I52" s="125" t="s">
        <v>41</v>
      </c>
      <c r="J52" s="58" t="s">
        <v>76</v>
      </c>
      <c r="K52" s="124">
        <v>171274655</v>
      </c>
      <c r="L52" s="64" t="s">
        <v>806</v>
      </c>
      <c r="M52" s="65" t="s">
        <v>804</v>
      </c>
      <c r="N52" s="68">
        <v>27844</v>
      </c>
      <c r="O52" s="61">
        <f>2024-1976</f>
        <v>48</v>
      </c>
      <c r="P52" s="124" t="s">
        <v>42</v>
      </c>
      <c r="Q52" s="65" t="s">
        <v>698</v>
      </c>
      <c r="R52" s="65" t="s">
        <v>799</v>
      </c>
      <c r="S52" s="61" t="s">
        <v>762</v>
      </c>
      <c r="T52" s="57" t="s">
        <v>705</v>
      </c>
      <c r="U52" s="57" t="s">
        <v>82</v>
      </c>
      <c r="V52" s="57" t="s">
        <v>805</v>
      </c>
      <c r="W52" s="24"/>
      <c r="X52" s="24"/>
    </row>
    <row r="53" spans="1:24" ht="15.75">
      <c r="A53" s="165">
        <v>46</v>
      </c>
      <c r="B53" s="68">
        <v>45391</v>
      </c>
      <c r="C53" s="166">
        <v>45468</v>
      </c>
      <c r="D53" s="118" t="s">
        <v>657</v>
      </c>
      <c r="E53" s="65"/>
      <c r="F53" s="65"/>
      <c r="G53" s="59"/>
      <c r="H53" s="124" t="s">
        <v>613</v>
      </c>
      <c r="I53" s="125" t="s">
        <v>617</v>
      </c>
      <c r="J53" s="58" t="s">
        <v>692</v>
      </c>
      <c r="K53" s="124" t="s">
        <v>722</v>
      </c>
      <c r="L53" s="64" t="s">
        <v>839</v>
      </c>
      <c r="M53" s="65" t="s">
        <v>840</v>
      </c>
      <c r="N53" s="68">
        <v>27852</v>
      </c>
      <c r="O53" s="61">
        <f>2024-1976</f>
        <v>48</v>
      </c>
      <c r="P53" s="124" t="s">
        <v>42</v>
      </c>
      <c r="Q53" s="65" t="s">
        <v>698</v>
      </c>
      <c r="R53" s="65" t="s">
        <v>188</v>
      </c>
      <c r="S53" s="61" t="s">
        <v>755</v>
      </c>
      <c r="T53" s="57" t="s">
        <v>705</v>
      </c>
      <c r="U53" s="57" t="s">
        <v>82</v>
      </c>
      <c r="V53" s="57" t="s">
        <v>841</v>
      </c>
      <c r="W53" s="24"/>
      <c r="X53" s="24"/>
    </row>
    <row r="54" spans="1:24" ht="15.75">
      <c r="A54" s="165">
        <v>47</v>
      </c>
      <c r="B54" s="68">
        <v>45387</v>
      </c>
      <c r="C54" s="166">
        <v>45468</v>
      </c>
      <c r="D54" s="118" t="s">
        <v>658</v>
      </c>
      <c r="E54" s="65"/>
      <c r="F54" s="65"/>
      <c r="G54" s="59"/>
      <c r="H54" s="124" t="s">
        <v>613</v>
      </c>
      <c r="I54" s="125" t="s">
        <v>522</v>
      </c>
      <c r="J54" s="58" t="s">
        <v>522</v>
      </c>
      <c r="K54" s="124" t="s">
        <v>723</v>
      </c>
      <c r="L54" s="64" t="s">
        <v>954</v>
      </c>
      <c r="M54" s="65" t="s">
        <v>955</v>
      </c>
      <c r="N54" s="68">
        <v>30974</v>
      </c>
      <c r="O54" s="61">
        <f>2024-1984</f>
        <v>40</v>
      </c>
      <c r="P54" s="124" t="s">
        <v>42</v>
      </c>
      <c r="Q54" s="65" t="s">
        <v>698</v>
      </c>
      <c r="R54" s="65" t="s">
        <v>956</v>
      </c>
      <c r="S54" s="61" t="s">
        <v>939</v>
      </c>
      <c r="T54" s="57" t="s">
        <v>705</v>
      </c>
      <c r="U54" s="57" t="s">
        <v>82</v>
      </c>
      <c r="V54" s="57" t="s">
        <v>754</v>
      </c>
      <c r="W54" s="24"/>
      <c r="X54" s="24"/>
    </row>
    <row r="55" spans="1:24" ht="15.75">
      <c r="A55" s="165">
        <v>48</v>
      </c>
      <c r="B55" s="68">
        <v>45384</v>
      </c>
      <c r="C55" s="166">
        <v>45468</v>
      </c>
      <c r="D55" s="118" t="s">
        <v>718</v>
      </c>
      <c r="E55" s="65"/>
      <c r="F55" s="65"/>
      <c r="G55" s="59"/>
      <c r="H55" s="124" t="s">
        <v>613</v>
      </c>
      <c r="I55" s="125" t="s">
        <v>41</v>
      </c>
      <c r="J55" s="179" t="s">
        <v>76</v>
      </c>
      <c r="K55" s="124">
        <v>171378290</v>
      </c>
      <c r="L55" s="64" t="s">
        <v>875</v>
      </c>
      <c r="M55" s="65" t="s">
        <v>876</v>
      </c>
      <c r="N55" s="68">
        <v>31338</v>
      </c>
      <c r="O55" s="61">
        <f>2024-1985</f>
        <v>39</v>
      </c>
      <c r="P55" s="124" t="s">
        <v>42</v>
      </c>
      <c r="Q55" s="65" t="s">
        <v>698</v>
      </c>
      <c r="R55" s="65" t="s">
        <v>878</v>
      </c>
      <c r="S55" s="61" t="s">
        <v>783</v>
      </c>
      <c r="T55" s="57" t="s">
        <v>705</v>
      </c>
      <c r="U55" s="57" t="s">
        <v>82</v>
      </c>
      <c r="V55" s="57" t="s">
        <v>877</v>
      </c>
      <c r="W55" s="24"/>
      <c r="X55" s="24"/>
    </row>
    <row r="56" spans="1:24" ht="15.75">
      <c r="A56" s="165">
        <v>49</v>
      </c>
      <c r="B56" s="68">
        <v>45259</v>
      </c>
      <c r="C56" s="166">
        <v>45468</v>
      </c>
      <c r="D56" s="120" t="s">
        <v>659</v>
      </c>
      <c r="E56" s="65"/>
      <c r="F56" s="65"/>
      <c r="G56" s="59" t="s">
        <v>699</v>
      </c>
      <c r="H56" s="122" t="s">
        <v>611</v>
      </c>
      <c r="I56" s="125" t="s">
        <v>48</v>
      </c>
      <c r="J56" s="58" t="s">
        <v>49</v>
      </c>
      <c r="K56" s="124" t="s">
        <v>724</v>
      </c>
      <c r="L56" s="64" t="s">
        <v>758</v>
      </c>
      <c r="M56" s="65" t="s">
        <v>757</v>
      </c>
      <c r="N56" s="68">
        <v>30402</v>
      </c>
      <c r="O56" s="61">
        <f>2024-1983</f>
        <v>41</v>
      </c>
      <c r="P56" s="124" t="s">
        <v>42</v>
      </c>
      <c r="Q56" s="65" t="s">
        <v>698</v>
      </c>
      <c r="R56" s="65" t="s">
        <v>761</v>
      </c>
      <c r="S56" s="173" t="s">
        <v>762</v>
      </c>
      <c r="T56" s="57" t="s">
        <v>705</v>
      </c>
      <c r="U56" s="57" t="s">
        <v>759</v>
      </c>
      <c r="V56" s="57" t="s">
        <v>760</v>
      </c>
      <c r="W56" s="24"/>
      <c r="X56" s="24"/>
    </row>
    <row r="57" spans="1:24" ht="15.75">
      <c r="A57" s="165">
        <v>50</v>
      </c>
      <c r="B57" s="68">
        <v>45420</v>
      </c>
      <c r="C57" s="166">
        <v>45468</v>
      </c>
      <c r="D57" s="118" t="s">
        <v>660</v>
      </c>
      <c r="E57" s="65"/>
      <c r="F57" s="65"/>
      <c r="G57" s="59"/>
      <c r="H57" s="124" t="s">
        <v>613</v>
      </c>
      <c r="I57" s="125" t="s">
        <v>620</v>
      </c>
      <c r="J57" s="58" t="s">
        <v>695</v>
      </c>
      <c r="K57" s="124">
        <v>586430628</v>
      </c>
      <c r="L57" s="64" t="s">
        <v>996</v>
      </c>
      <c r="M57" s="65" t="s">
        <v>997</v>
      </c>
      <c r="N57" s="68">
        <v>32404</v>
      </c>
      <c r="O57" s="61">
        <f>2024-1988</f>
        <v>36</v>
      </c>
      <c r="P57" s="124" t="s">
        <v>42</v>
      </c>
      <c r="Q57" s="65" t="s">
        <v>698</v>
      </c>
      <c r="R57" s="65" t="s">
        <v>200</v>
      </c>
      <c r="S57" s="61" t="s">
        <v>81</v>
      </c>
      <c r="T57" s="57" t="s">
        <v>705</v>
      </c>
      <c r="U57" s="57" t="s">
        <v>82</v>
      </c>
      <c r="V57" s="57" t="s">
        <v>464</v>
      </c>
      <c r="W57" s="24"/>
      <c r="X57" s="24"/>
    </row>
    <row r="58" spans="1:24" ht="15.75">
      <c r="A58" s="165">
        <v>51</v>
      </c>
      <c r="B58" s="68">
        <v>45219</v>
      </c>
      <c r="C58" s="166">
        <v>45468</v>
      </c>
      <c r="D58" s="118" t="s">
        <v>661</v>
      </c>
      <c r="E58" s="65"/>
      <c r="F58" s="65"/>
      <c r="G58" s="59" t="s">
        <v>699</v>
      </c>
      <c r="H58" s="123" t="s">
        <v>611</v>
      </c>
      <c r="I58" s="125" t="s">
        <v>41</v>
      </c>
      <c r="J58" s="58" t="s">
        <v>76</v>
      </c>
      <c r="K58" s="124">
        <v>160285176</v>
      </c>
      <c r="L58" s="180" t="s">
        <v>803</v>
      </c>
      <c r="M58" s="66" t="s">
        <v>804</v>
      </c>
      <c r="N58" s="178">
        <v>26106</v>
      </c>
      <c r="O58" s="66">
        <f>2024-1971</f>
        <v>53</v>
      </c>
      <c r="P58" s="124" t="s">
        <v>54</v>
      </c>
      <c r="Q58" s="181" t="s">
        <v>94</v>
      </c>
      <c r="R58" s="184" t="s">
        <v>774</v>
      </c>
      <c r="S58" s="185" t="s">
        <v>762</v>
      </c>
      <c r="T58" s="66" t="s">
        <v>705</v>
      </c>
      <c r="U58" s="66" t="s">
        <v>82</v>
      </c>
      <c r="V58" s="66" t="s">
        <v>805</v>
      </c>
      <c r="W58" s="24"/>
      <c r="X58" s="24"/>
    </row>
    <row r="59" spans="1:24" ht="15.75">
      <c r="A59" s="165">
        <v>52</v>
      </c>
      <c r="B59" s="68">
        <v>45254</v>
      </c>
      <c r="C59" s="166">
        <v>45468</v>
      </c>
      <c r="D59" s="118" t="s">
        <v>662</v>
      </c>
      <c r="E59" s="65"/>
      <c r="F59" s="65"/>
      <c r="G59" s="59"/>
      <c r="H59" s="124" t="s">
        <v>611</v>
      </c>
      <c r="I59" s="125" t="s">
        <v>622</v>
      </c>
      <c r="J59" s="58" t="s">
        <v>697</v>
      </c>
      <c r="K59" s="124" t="s">
        <v>700</v>
      </c>
      <c r="L59" s="64" t="s">
        <v>701</v>
      </c>
      <c r="M59" s="65" t="s">
        <v>702</v>
      </c>
      <c r="N59" s="68">
        <v>30088</v>
      </c>
      <c r="O59" s="61">
        <f>2024-1982</f>
        <v>42</v>
      </c>
      <c r="P59" s="124" t="s">
        <v>42</v>
      </c>
      <c r="Q59" s="65" t="s">
        <v>703</v>
      </c>
      <c r="R59" s="65" t="s">
        <v>704</v>
      </c>
      <c r="S59" s="61" t="s">
        <v>115</v>
      </c>
      <c r="T59" s="57" t="s">
        <v>705</v>
      </c>
      <c r="U59" s="57" t="s">
        <v>82</v>
      </c>
      <c r="V59" s="57" t="s">
        <v>706</v>
      </c>
      <c r="W59" s="24"/>
      <c r="X59" s="24"/>
    </row>
    <row r="60" spans="1:24" ht="15.75">
      <c r="A60" s="165">
        <v>53</v>
      </c>
      <c r="B60" s="68">
        <v>45351</v>
      </c>
      <c r="C60" s="166">
        <v>45468</v>
      </c>
      <c r="D60" s="118" t="s">
        <v>663</v>
      </c>
      <c r="E60" s="65"/>
      <c r="F60" s="65"/>
      <c r="G60" s="59"/>
      <c r="H60" s="124" t="s">
        <v>613</v>
      </c>
      <c r="I60" s="125" t="s">
        <v>48</v>
      </c>
      <c r="J60" s="58" t="s">
        <v>49</v>
      </c>
      <c r="K60" s="124" t="s">
        <v>725</v>
      </c>
      <c r="L60" s="64" t="s">
        <v>921</v>
      </c>
      <c r="M60" s="65" t="s">
        <v>922</v>
      </c>
      <c r="N60" s="68">
        <v>16159</v>
      </c>
      <c r="O60" s="61">
        <f>2024-1944</f>
        <v>80</v>
      </c>
      <c r="P60" s="124" t="s">
        <v>42</v>
      </c>
      <c r="Q60" s="65" t="s">
        <v>698</v>
      </c>
      <c r="R60" s="65" t="s">
        <v>923</v>
      </c>
      <c r="S60" s="61" t="s">
        <v>831</v>
      </c>
      <c r="T60" s="57" t="s">
        <v>705</v>
      </c>
      <c r="U60" s="57" t="s">
        <v>82</v>
      </c>
      <c r="V60" s="57" t="s">
        <v>124</v>
      </c>
      <c r="W60" s="24"/>
      <c r="X60" s="24"/>
    </row>
    <row r="61" spans="1:24" ht="15.75">
      <c r="A61" s="165">
        <v>54</v>
      </c>
      <c r="B61" s="68">
        <v>45231</v>
      </c>
      <c r="C61" s="166">
        <v>45468</v>
      </c>
      <c r="D61" s="118" t="s">
        <v>719</v>
      </c>
      <c r="E61" s="65"/>
      <c r="F61" s="65"/>
      <c r="G61" s="59"/>
      <c r="H61" s="124" t="s">
        <v>613</v>
      </c>
      <c r="I61" s="125" t="s">
        <v>620</v>
      </c>
      <c r="J61" s="58" t="s">
        <v>740</v>
      </c>
      <c r="K61" s="124" t="s">
        <v>726</v>
      </c>
      <c r="L61" s="64" t="s">
        <v>1001</v>
      </c>
      <c r="M61" s="65" t="s">
        <v>1002</v>
      </c>
      <c r="N61" s="68">
        <v>24991</v>
      </c>
      <c r="O61" s="61">
        <f>2024-1968</f>
        <v>56</v>
      </c>
      <c r="P61" s="124" t="s">
        <v>54</v>
      </c>
      <c r="Q61" s="65" t="s">
        <v>698</v>
      </c>
      <c r="R61" s="65" t="s">
        <v>1003</v>
      </c>
      <c r="S61" s="61" t="s">
        <v>939</v>
      </c>
      <c r="T61" s="57" t="s">
        <v>271</v>
      </c>
      <c r="U61" s="57" t="s">
        <v>794</v>
      </c>
      <c r="V61" s="57" t="s">
        <v>485</v>
      </c>
      <c r="W61" s="24"/>
      <c r="X61" s="24"/>
    </row>
    <row r="62" spans="1:24" ht="15.75">
      <c r="A62" s="165">
        <v>55</v>
      </c>
      <c r="B62" s="68">
        <v>45239</v>
      </c>
      <c r="C62" s="166">
        <v>45468</v>
      </c>
      <c r="D62" s="118" t="s">
        <v>664</v>
      </c>
      <c r="E62" s="65"/>
      <c r="F62" s="65"/>
      <c r="G62" s="59" t="s">
        <v>699</v>
      </c>
      <c r="H62" s="124" t="s">
        <v>611</v>
      </c>
      <c r="I62" s="125" t="s">
        <v>48</v>
      </c>
      <c r="J62" s="58" t="s">
        <v>49</v>
      </c>
      <c r="K62" s="124" t="s">
        <v>727</v>
      </c>
      <c r="L62" s="64" t="s">
        <v>784</v>
      </c>
      <c r="M62" s="65" t="s">
        <v>785</v>
      </c>
      <c r="N62" s="68">
        <v>28195</v>
      </c>
      <c r="O62" s="61">
        <f>2024-1977</f>
        <v>47</v>
      </c>
      <c r="P62" s="124" t="s">
        <v>54</v>
      </c>
      <c r="Q62" s="65" t="s">
        <v>94</v>
      </c>
      <c r="R62" s="65" t="s">
        <v>786</v>
      </c>
      <c r="S62" s="61" t="s">
        <v>70</v>
      </c>
      <c r="T62" s="57" t="s">
        <v>705</v>
      </c>
      <c r="U62" s="57" t="s">
        <v>82</v>
      </c>
      <c r="V62" s="57" t="s">
        <v>754</v>
      </c>
      <c r="W62" s="24"/>
      <c r="X62" s="24"/>
    </row>
    <row r="63" spans="1:24" ht="31.5">
      <c r="A63" s="165">
        <v>56</v>
      </c>
      <c r="B63" s="68">
        <v>45412</v>
      </c>
      <c r="C63" s="166">
        <v>45468</v>
      </c>
      <c r="D63" s="120" t="s">
        <v>665</v>
      </c>
      <c r="E63" s="65"/>
      <c r="F63" s="65"/>
      <c r="G63" s="59"/>
      <c r="H63" s="123" t="s">
        <v>613</v>
      </c>
      <c r="I63" s="125" t="s">
        <v>338</v>
      </c>
      <c r="J63" s="58" t="s">
        <v>162</v>
      </c>
      <c r="K63" s="124" t="s">
        <v>728</v>
      </c>
      <c r="L63" s="64" t="s">
        <v>835</v>
      </c>
      <c r="M63" s="65" t="s">
        <v>836</v>
      </c>
      <c r="N63" s="68">
        <v>34643</v>
      </c>
      <c r="O63" s="61">
        <f>2024-1994</f>
        <v>30</v>
      </c>
      <c r="P63" s="124" t="s">
        <v>42</v>
      </c>
      <c r="Q63" s="65" t="s">
        <v>698</v>
      </c>
      <c r="R63" s="57" t="s">
        <v>838</v>
      </c>
      <c r="S63" s="61" t="s">
        <v>783</v>
      </c>
      <c r="T63" s="57" t="s">
        <v>705</v>
      </c>
      <c r="U63" s="57" t="s">
        <v>768</v>
      </c>
      <c r="V63" s="57" t="s">
        <v>837</v>
      </c>
      <c r="W63" s="24"/>
      <c r="X63" s="24"/>
    </row>
    <row r="64" spans="1:24" ht="31.5">
      <c r="A64" s="165">
        <v>57</v>
      </c>
      <c r="B64" s="68">
        <v>45536</v>
      </c>
      <c r="C64" s="166">
        <v>45468</v>
      </c>
      <c r="D64" s="118" t="s">
        <v>666</v>
      </c>
      <c r="E64" s="65"/>
      <c r="F64" s="65"/>
      <c r="G64" s="59"/>
      <c r="H64" s="124" t="s">
        <v>611</v>
      </c>
      <c r="I64" s="125" t="s">
        <v>522</v>
      </c>
      <c r="J64" s="58" t="s">
        <v>522</v>
      </c>
      <c r="K64" s="124" t="s">
        <v>729</v>
      </c>
      <c r="L64" s="64" t="s">
        <v>945</v>
      </c>
      <c r="M64" s="65" t="s">
        <v>946</v>
      </c>
      <c r="N64" s="68">
        <v>22019</v>
      </c>
      <c r="O64" s="61">
        <f>2024-1960</f>
        <v>64</v>
      </c>
      <c r="P64" s="124" t="s">
        <v>54</v>
      </c>
      <c r="Q64" s="65" t="s">
        <v>94</v>
      </c>
      <c r="R64" s="57" t="s">
        <v>950</v>
      </c>
      <c r="S64" s="61" t="s">
        <v>949</v>
      </c>
      <c r="T64" s="57" t="s">
        <v>147</v>
      </c>
      <c r="U64" s="57" t="s">
        <v>947</v>
      </c>
      <c r="V64" s="57" t="s">
        <v>948</v>
      </c>
      <c r="W64" s="24"/>
      <c r="X64" s="24"/>
    </row>
    <row r="65" spans="1:24" ht="15.75">
      <c r="A65" s="165">
        <v>58</v>
      </c>
      <c r="B65" s="68">
        <v>45352</v>
      </c>
      <c r="C65" s="166">
        <v>45468</v>
      </c>
      <c r="D65" s="118" t="s">
        <v>667</v>
      </c>
      <c r="E65" s="65"/>
      <c r="F65" s="65"/>
      <c r="G65" s="59"/>
      <c r="H65" s="124" t="s">
        <v>613</v>
      </c>
      <c r="I65" s="125" t="s">
        <v>204</v>
      </c>
      <c r="J65" s="58" t="s">
        <v>205</v>
      </c>
      <c r="K65" s="124">
        <v>119173075</v>
      </c>
      <c r="L65" s="180" t="s">
        <v>856</v>
      </c>
      <c r="M65" s="66" t="s">
        <v>857</v>
      </c>
      <c r="N65" s="178">
        <v>33916</v>
      </c>
      <c r="O65" s="66">
        <f>2024-1992</f>
        <v>32</v>
      </c>
      <c r="P65" s="124" t="s">
        <v>42</v>
      </c>
      <c r="Q65" s="181" t="s">
        <v>698</v>
      </c>
      <c r="R65" s="184" t="s">
        <v>860</v>
      </c>
      <c r="S65" s="66" t="s">
        <v>826</v>
      </c>
      <c r="T65" s="66" t="s">
        <v>705</v>
      </c>
      <c r="U65" s="66" t="s">
        <v>858</v>
      </c>
      <c r="V65" s="66" t="s">
        <v>859</v>
      </c>
      <c r="W65" s="24"/>
      <c r="X65" s="24"/>
    </row>
    <row r="66" spans="1:24" ht="15.75">
      <c r="A66" s="165">
        <v>59</v>
      </c>
      <c r="B66" s="68">
        <v>45259</v>
      </c>
      <c r="C66" s="166">
        <v>45468</v>
      </c>
      <c r="D66" s="119" t="s">
        <v>668</v>
      </c>
      <c r="E66" s="65"/>
      <c r="F66" s="65"/>
      <c r="G66" s="59" t="s">
        <v>699</v>
      </c>
      <c r="H66" s="122" t="s">
        <v>611</v>
      </c>
      <c r="I66" s="125" t="s">
        <v>48</v>
      </c>
      <c r="J66" s="58" t="s">
        <v>49</v>
      </c>
      <c r="K66" s="124" t="s">
        <v>730</v>
      </c>
      <c r="L66" s="64" t="s">
        <v>763</v>
      </c>
      <c r="M66" s="65" t="s">
        <v>764</v>
      </c>
      <c r="N66" s="68">
        <v>37864</v>
      </c>
      <c r="O66" s="61">
        <f>2024-2003</f>
        <v>21</v>
      </c>
      <c r="P66" s="124" t="s">
        <v>54</v>
      </c>
      <c r="Q66" s="65" t="s">
        <v>94</v>
      </c>
      <c r="R66" s="65" t="s">
        <v>765</v>
      </c>
      <c r="S66" s="61" t="s">
        <v>762</v>
      </c>
      <c r="T66" s="57" t="s">
        <v>705</v>
      </c>
      <c r="U66" s="57" t="s">
        <v>759</v>
      </c>
      <c r="V66" s="57" t="s">
        <v>760</v>
      </c>
      <c r="W66" s="24"/>
      <c r="X66" s="24"/>
    </row>
    <row r="67" spans="1:24" ht="15.75">
      <c r="A67" s="165">
        <v>60</v>
      </c>
      <c r="B67" s="68">
        <v>45167</v>
      </c>
      <c r="C67" s="166">
        <v>45468</v>
      </c>
      <c r="D67" s="118" t="s">
        <v>669</v>
      </c>
      <c r="E67" s="65"/>
      <c r="F67" s="65"/>
      <c r="G67" s="59"/>
      <c r="H67" s="122" t="s">
        <v>611</v>
      </c>
      <c r="I67" s="125" t="s">
        <v>441</v>
      </c>
      <c r="J67" s="58" t="s">
        <v>140</v>
      </c>
      <c r="K67" s="124" t="s">
        <v>707</v>
      </c>
      <c r="L67" s="64" t="s">
        <v>708</v>
      </c>
      <c r="M67" s="65" t="s">
        <v>709</v>
      </c>
      <c r="N67" s="68">
        <v>18306</v>
      </c>
      <c r="O67" s="61">
        <f>2024-1950</f>
        <v>74</v>
      </c>
      <c r="P67" s="124" t="s">
        <v>42</v>
      </c>
      <c r="Q67" s="65" t="s">
        <v>710</v>
      </c>
      <c r="R67" s="65" t="s">
        <v>711</v>
      </c>
      <c r="S67" s="61" t="s">
        <v>712</v>
      </c>
      <c r="T67" s="57" t="s">
        <v>705</v>
      </c>
      <c r="U67" s="57" t="s">
        <v>82</v>
      </c>
      <c r="V67" s="57" t="s">
        <v>717</v>
      </c>
      <c r="W67" s="24"/>
      <c r="X67" s="24"/>
    </row>
    <row r="68" spans="1:24" ht="15.75">
      <c r="A68" s="165">
        <v>61</v>
      </c>
      <c r="B68" s="68">
        <v>45245</v>
      </c>
      <c r="C68" s="166">
        <v>45468</v>
      </c>
      <c r="D68" s="119" t="s">
        <v>670</v>
      </c>
      <c r="E68" s="65"/>
      <c r="F68" s="65"/>
      <c r="G68" s="59" t="s">
        <v>699</v>
      </c>
      <c r="H68" s="122" t="s">
        <v>611</v>
      </c>
      <c r="I68" s="125" t="s">
        <v>48</v>
      </c>
      <c r="J68" s="58" t="s">
        <v>49</v>
      </c>
      <c r="K68" s="124" t="s">
        <v>731</v>
      </c>
      <c r="L68" s="64" t="s">
        <v>924</v>
      </c>
      <c r="M68" s="65" t="s">
        <v>925</v>
      </c>
      <c r="N68" s="68">
        <v>18986</v>
      </c>
      <c r="O68" s="61">
        <f>2024-1951</f>
        <v>73</v>
      </c>
      <c r="P68" s="124" t="s">
        <v>42</v>
      </c>
      <c r="Q68" s="65" t="s">
        <v>698</v>
      </c>
      <c r="R68" s="65" t="s">
        <v>927</v>
      </c>
      <c r="S68" s="61" t="s">
        <v>107</v>
      </c>
      <c r="T68" s="57" t="s">
        <v>705</v>
      </c>
      <c r="U68" s="57" t="s">
        <v>82</v>
      </c>
      <c r="V68" s="57" t="s">
        <v>926</v>
      </c>
      <c r="W68" s="24"/>
      <c r="X68" s="24"/>
    </row>
    <row r="69" spans="1:24" ht="31.5">
      <c r="A69" s="165">
        <v>62</v>
      </c>
      <c r="B69" s="68">
        <v>45414</v>
      </c>
      <c r="C69" s="166">
        <v>45468</v>
      </c>
      <c r="D69" s="118" t="s">
        <v>671</v>
      </c>
      <c r="E69" s="65"/>
      <c r="F69" s="65"/>
      <c r="G69" s="59"/>
      <c r="H69" s="123" t="s">
        <v>613</v>
      </c>
      <c r="I69" s="125" t="s">
        <v>620</v>
      </c>
      <c r="J69" s="58" t="s">
        <v>740</v>
      </c>
      <c r="K69" s="124" t="s">
        <v>732</v>
      </c>
      <c r="L69" s="64" t="s">
        <v>844</v>
      </c>
      <c r="M69" s="65" t="s">
        <v>845</v>
      </c>
      <c r="N69" s="68">
        <v>31377</v>
      </c>
      <c r="O69" s="61">
        <f>2024-1985</f>
        <v>39</v>
      </c>
      <c r="P69" s="124" t="s">
        <v>54</v>
      </c>
      <c r="Q69" s="65" t="s">
        <v>55</v>
      </c>
      <c r="R69" s="57" t="s">
        <v>847</v>
      </c>
      <c r="S69" s="61" t="s">
        <v>783</v>
      </c>
      <c r="T69" s="57" t="s">
        <v>148</v>
      </c>
      <c r="U69" s="57" t="s">
        <v>147</v>
      </c>
      <c r="V69" s="57" t="s">
        <v>846</v>
      </c>
      <c r="W69" s="24"/>
      <c r="X69" s="24"/>
    </row>
    <row r="70" spans="1:24" ht="31.5">
      <c r="A70" s="165">
        <v>63</v>
      </c>
      <c r="B70" s="68">
        <v>45383</v>
      </c>
      <c r="C70" s="166">
        <v>45468</v>
      </c>
      <c r="D70" s="118" t="s">
        <v>672</v>
      </c>
      <c r="E70" s="65"/>
      <c r="F70" s="65"/>
      <c r="G70" s="59"/>
      <c r="H70" s="124" t="s">
        <v>613</v>
      </c>
      <c r="I70" s="124" t="s">
        <v>41</v>
      </c>
      <c r="J70" s="58" t="s">
        <v>76</v>
      </c>
      <c r="K70" s="124">
        <v>170870940</v>
      </c>
      <c r="L70" s="64" t="s">
        <v>861</v>
      </c>
      <c r="M70" s="65" t="s">
        <v>862</v>
      </c>
      <c r="N70" s="68">
        <v>24702</v>
      </c>
      <c r="O70" s="61">
        <f>2024-1967</f>
        <v>57</v>
      </c>
      <c r="P70" s="124" t="s">
        <v>42</v>
      </c>
      <c r="Q70" s="65" t="s">
        <v>698</v>
      </c>
      <c r="R70" s="57" t="s">
        <v>863</v>
      </c>
      <c r="S70" s="61" t="s">
        <v>826</v>
      </c>
      <c r="T70" s="57" t="s">
        <v>705</v>
      </c>
      <c r="U70" s="57" t="s">
        <v>82</v>
      </c>
      <c r="V70" s="57" t="s">
        <v>771</v>
      </c>
      <c r="W70" s="24"/>
      <c r="X70" s="24"/>
    </row>
    <row r="71" spans="1:24" ht="15.75">
      <c r="A71" s="165">
        <v>64</v>
      </c>
      <c r="B71" s="68">
        <v>45193</v>
      </c>
      <c r="C71" s="166">
        <v>45468</v>
      </c>
      <c r="D71" s="118" t="s">
        <v>673</v>
      </c>
      <c r="E71" s="65"/>
      <c r="F71" s="65"/>
      <c r="G71" s="59" t="s">
        <v>699</v>
      </c>
      <c r="H71" s="124" t="s">
        <v>611</v>
      </c>
      <c r="I71" s="125" t="s">
        <v>614</v>
      </c>
      <c r="J71" s="58" t="s">
        <v>101</v>
      </c>
      <c r="K71" s="124" t="s">
        <v>733</v>
      </c>
      <c r="L71" s="64"/>
      <c r="M71" s="65" t="s">
        <v>832</v>
      </c>
      <c r="N71" s="68">
        <v>26436</v>
      </c>
      <c r="O71" s="61">
        <f>2024-1972</f>
        <v>52</v>
      </c>
      <c r="P71" s="124" t="s">
        <v>42</v>
      </c>
      <c r="Q71" s="65" t="s">
        <v>703</v>
      </c>
      <c r="R71" s="65" t="s">
        <v>834</v>
      </c>
      <c r="S71" s="61" t="s">
        <v>81</v>
      </c>
      <c r="T71" s="57" t="s">
        <v>58</v>
      </c>
      <c r="U71" s="57" t="s">
        <v>794</v>
      </c>
      <c r="V71" s="57" t="s">
        <v>833</v>
      </c>
      <c r="W71" s="24"/>
      <c r="X71" s="24"/>
    </row>
    <row r="72" spans="1:24" ht="15.75">
      <c r="A72" s="165">
        <v>65</v>
      </c>
      <c r="B72" s="68">
        <v>45406</v>
      </c>
      <c r="C72" s="166">
        <v>45468</v>
      </c>
      <c r="D72" s="118" t="s">
        <v>674</v>
      </c>
      <c r="E72" s="65"/>
      <c r="F72" s="65"/>
      <c r="G72" s="59"/>
      <c r="H72" s="124" t="s">
        <v>613</v>
      </c>
      <c r="I72" s="125" t="s">
        <v>41</v>
      </c>
      <c r="J72" s="58" t="s">
        <v>76</v>
      </c>
      <c r="K72" s="124">
        <v>176509710</v>
      </c>
      <c r="L72" s="64" t="s">
        <v>827</v>
      </c>
      <c r="M72" s="65" t="s">
        <v>828</v>
      </c>
      <c r="N72" s="68">
        <v>33594</v>
      </c>
      <c r="O72" s="61">
        <f>2024-1991</f>
        <v>33</v>
      </c>
      <c r="P72" s="124" t="s">
        <v>42</v>
      </c>
      <c r="Q72" s="65" t="s">
        <v>698</v>
      </c>
      <c r="R72" s="65" t="s">
        <v>830</v>
      </c>
      <c r="S72" s="61" t="s">
        <v>831</v>
      </c>
      <c r="T72" s="57" t="s">
        <v>705</v>
      </c>
      <c r="U72" s="57" t="s">
        <v>82</v>
      </c>
      <c r="V72" s="57" t="s">
        <v>829</v>
      </c>
      <c r="W72" s="24"/>
      <c r="X72" s="24"/>
    </row>
    <row r="73" spans="1:24" ht="15.75">
      <c r="A73" s="165">
        <v>66</v>
      </c>
      <c r="B73" s="68">
        <v>45217</v>
      </c>
      <c r="C73" s="166">
        <v>45468</v>
      </c>
      <c r="D73" s="118" t="s">
        <v>675</v>
      </c>
      <c r="E73" s="65"/>
      <c r="F73" s="65"/>
      <c r="G73" s="59"/>
      <c r="H73" s="122" t="s">
        <v>683</v>
      </c>
      <c r="I73" s="125" t="s">
        <v>48</v>
      </c>
      <c r="J73" s="58" t="s">
        <v>49</v>
      </c>
      <c r="K73" s="124" t="s">
        <v>734</v>
      </c>
      <c r="L73" s="64" t="s">
        <v>971</v>
      </c>
      <c r="M73" s="65" t="s">
        <v>972</v>
      </c>
      <c r="N73" s="68">
        <v>22959</v>
      </c>
      <c r="O73" s="61">
        <f>2024-1962</f>
        <v>62</v>
      </c>
      <c r="P73" s="124" t="s">
        <v>54</v>
      </c>
      <c r="Q73" s="65" t="s">
        <v>94</v>
      </c>
      <c r="R73" s="65" t="s">
        <v>973</v>
      </c>
      <c r="S73" s="61" t="s">
        <v>974</v>
      </c>
      <c r="T73" s="57" t="s">
        <v>705</v>
      </c>
      <c r="U73" s="57" t="s">
        <v>82</v>
      </c>
      <c r="V73" s="57" t="s">
        <v>717</v>
      </c>
      <c r="W73" s="24"/>
      <c r="X73" s="24"/>
    </row>
    <row r="74" spans="1:24" ht="15.75">
      <c r="A74" s="165">
        <v>67</v>
      </c>
      <c r="B74" s="68">
        <v>45212</v>
      </c>
      <c r="C74" s="166">
        <v>45468</v>
      </c>
      <c r="D74" s="121" t="s">
        <v>676</v>
      </c>
      <c r="E74" s="65"/>
      <c r="F74" s="65"/>
      <c r="G74" s="59" t="s">
        <v>699</v>
      </c>
      <c r="H74" s="124" t="s">
        <v>611</v>
      </c>
      <c r="I74" s="125" t="s">
        <v>41</v>
      </c>
      <c r="J74" s="179" t="s">
        <v>76</v>
      </c>
      <c r="K74" s="125">
        <v>160266951</v>
      </c>
      <c r="L74" s="64" t="s">
        <v>770</v>
      </c>
      <c r="M74" s="65" t="s">
        <v>772</v>
      </c>
      <c r="N74" s="68">
        <v>27120</v>
      </c>
      <c r="O74" s="61">
        <f>2024-1974</f>
        <v>50</v>
      </c>
      <c r="P74" s="125" t="s">
        <v>54</v>
      </c>
      <c r="Q74" s="65" t="s">
        <v>55</v>
      </c>
      <c r="R74" s="65" t="s">
        <v>774</v>
      </c>
      <c r="S74" s="61" t="s">
        <v>773</v>
      </c>
      <c r="T74" s="57" t="s">
        <v>705</v>
      </c>
      <c r="U74" s="57" t="s">
        <v>82</v>
      </c>
      <c r="V74" s="57" t="s">
        <v>771</v>
      </c>
      <c r="W74" s="24"/>
      <c r="X74" s="24"/>
    </row>
    <row r="75" spans="1:24" ht="15.75">
      <c r="A75" s="165">
        <v>68</v>
      </c>
      <c r="B75" s="68">
        <v>45260</v>
      </c>
      <c r="C75" s="166">
        <v>45468</v>
      </c>
      <c r="D75" s="121" t="s">
        <v>720</v>
      </c>
      <c r="E75" s="65"/>
      <c r="F75" s="65"/>
      <c r="G75" s="59" t="s">
        <v>699</v>
      </c>
      <c r="H75" s="124" t="s">
        <v>611</v>
      </c>
      <c r="I75" s="125" t="s">
        <v>441</v>
      </c>
      <c r="J75" s="179" t="s">
        <v>140</v>
      </c>
      <c r="K75" s="125" t="s">
        <v>735</v>
      </c>
      <c r="L75" s="64" t="s">
        <v>741</v>
      </c>
      <c r="M75" s="65" t="s">
        <v>742</v>
      </c>
      <c r="N75" s="68">
        <v>27290</v>
      </c>
      <c r="O75" s="61">
        <f>2024-1974</f>
        <v>50</v>
      </c>
      <c r="P75" s="125" t="s">
        <v>54</v>
      </c>
      <c r="Q75" s="65" t="s">
        <v>94</v>
      </c>
      <c r="R75" s="65" t="s">
        <v>743</v>
      </c>
      <c r="S75" s="61" t="s">
        <v>115</v>
      </c>
      <c r="T75" s="57" t="s">
        <v>705</v>
      </c>
      <c r="U75" s="57" t="s">
        <v>82</v>
      </c>
      <c r="V75" s="57" t="s">
        <v>744</v>
      </c>
      <c r="W75" s="24"/>
      <c r="X75" s="24"/>
    </row>
    <row r="76" spans="1:24" ht="15.75">
      <c r="A76" s="165">
        <v>69</v>
      </c>
      <c r="B76" s="68">
        <v>45156</v>
      </c>
      <c r="C76" s="166">
        <v>45468</v>
      </c>
      <c r="D76" s="118" t="s">
        <v>677</v>
      </c>
      <c r="E76" s="65"/>
      <c r="F76" s="65"/>
      <c r="G76" s="59"/>
      <c r="H76" s="122" t="s">
        <v>613</v>
      </c>
      <c r="I76" s="125" t="s">
        <v>441</v>
      </c>
      <c r="J76" s="58" t="s">
        <v>140</v>
      </c>
      <c r="K76" s="124" t="s">
        <v>736</v>
      </c>
      <c r="L76" s="64" t="s">
        <v>1004</v>
      </c>
      <c r="M76" s="65" t="s">
        <v>1005</v>
      </c>
      <c r="N76" s="68">
        <v>28142</v>
      </c>
      <c r="O76" s="61">
        <f>2024-1977</f>
        <v>47</v>
      </c>
      <c r="P76" s="124" t="s">
        <v>54</v>
      </c>
      <c r="Q76" s="65" t="s">
        <v>55</v>
      </c>
      <c r="R76" s="65" t="s">
        <v>903</v>
      </c>
      <c r="S76" s="61" t="s">
        <v>939</v>
      </c>
      <c r="T76" s="57" t="s">
        <v>705</v>
      </c>
      <c r="U76" s="57" t="s">
        <v>82</v>
      </c>
      <c r="V76" s="57" t="s">
        <v>841</v>
      </c>
      <c r="W76" s="24"/>
      <c r="X76" s="24"/>
    </row>
    <row r="77" spans="1:24" ht="15.75">
      <c r="A77" s="165">
        <v>70</v>
      </c>
      <c r="B77" s="68">
        <v>45224</v>
      </c>
      <c r="C77" s="166">
        <v>45468</v>
      </c>
      <c r="D77" s="118" t="s">
        <v>678</v>
      </c>
      <c r="E77" s="65"/>
      <c r="F77" s="65"/>
      <c r="G77" s="59" t="s">
        <v>699</v>
      </c>
      <c r="H77" s="122" t="s">
        <v>611</v>
      </c>
      <c r="I77" s="125" t="s">
        <v>48</v>
      </c>
      <c r="J77" s="58" t="s">
        <v>49</v>
      </c>
      <c r="K77" s="124" t="s">
        <v>737</v>
      </c>
      <c r="L77" s="64" t="s">
        <v>780</v>
      </c>
      <c r="M77" s="65" t="s">
        <v>782</v>
      </c>
      <c r="N77" s="68">
        <v>22231</v>
      </c>
      <c r="O77" s="61">
        <f>2024-1960</f>
        <v>64</v>
      </c>
      <c r="P77" s="124" t="s">
        <v>54</v>
      </c>
      <c r="Q77" s="65" t="s">
        <v>94</v>
      </c>
      <c r="R77" s="65" t="s">
        <v>781</v>
      </c>
      <c r="S77" s="61" t="s">
        <v>783</v>
      </c>
      <c r="T77" s="57" t="s">
        <v>705</v>
      </c>
      <c r="U77" s="57" t="s">
        <v>82</v>
      </c>
      <c r="V77" s="57" t="s">
        <v>754</v>
      </c>
      <c r="W77" s="24"/>
      <c r="X77" s="24"/>
    </row>
    <row r="78" spans="1:24" ht="15.75">
      <c r="A78" s="165">
        <v>71</v>
      </c>
      <c r="B78" s="68">
        <v>45253</v>
      </c>
      <c r="C78" s="166">
        <v>45468</v>
      </c>
      <c r="D78" s="118" t="s">
        <v>679</v>
      </c>
      <c r="E78" s="65"/>
      <c r="F78" s="65"/>
      <c r="G78" s="59"/>
      <c r="H78" s="122" t="s">
        <v>613</v>
      </c>
      <c r="I78" s="125" t="s">
        <v>620</v>
      </c>
      <c r="J78" s="58" t="s">
        <v>695</v>
      </c>
      <c r="K78" s="124">
        <v>530660128</v>
      </c>
      <c r="L78" s="64"/>
      <c r="M78" s="65" t="s">
        <v>1006</v>
      </c>
      <c r="N78" s="68">
        <v>25703</v>
      </c>
      <c r="O78" s="61">
        <f>2024-1970</f>
        <v>54</v>
      </c>
      <c r="P78" s="124" t="s">
        <v>54</v>
      </c>
      <c r="Q78" s="65" t="s">
        <v>55</v>
      </c>
      <c r="R78" s="65" t="s">
        <v>1007</v>
      </c>
      <c r="S78" s="61" t="s">
        <v>796</v>
      </c>
      <c r="T78" s="57" t="s">
        <v>705</v>
      </c>
      <c r="U78" s="57" t="s">
        <v>82</v>
      </c>
      <c r="V78" s="57" t="s">
        <v>124</v>
      </c>
      <c r="W78" s="24"/>
      <c r="X78" s="24"/>
    </row>
    <row r="79" spans="1:24" ht="15.75">
      <c r="A79" s="165">
        <v>72</v>
      </c>
      <c r="B79" s="68">
        <v>45401</v>
      </c>
      <c r="C79" s="166">
        <v>45468</v>
      </c>
      <c r="D79" s="118" t="s">
        <v>680</v>
      </c>
      <c r="E79" s="65"/>
      <c r="F79" s="65"/>
      <c r="G79" s="59"/>
      <c r="H79" s="122" t="s">
        <v>613</v>
      </c>
      <c r="I79" s="125" t="s">
        <v>441</v>
      </c>
      <c r="J79" s="58" t="s">
        <v>140</v>
      </c>
      <c r="K79" s="124" t="s">
        <v>738</v>
      </c>
      <c r="L79" s="64" t="s">
        <v>879</v>
      </c>
      <c r="M79" s="65" t="s">
        <v>880</v>
      </c>
      <c r="N79" s="68">
        <v>20371</v>
      </c>
      <c r="O79" s="61">
        <f>2024-1955</f>
        <v>69</v>
      </c>
      <c r="P79" s="124" t="s">
        <v>42</v>
      </c>
      <c r="Q79" s="65" t="s">
        <v>698</v>
      </c>
      <c r="R79" s="65" t="s">
        <v>883</v>
      </c>
      <c r="S79" s="61" t="s">
        <v>755</v>
      </c>
      <c r="T79" s="57" t="s">
        <v>881</v>
      </c>
      <c r="U79" s="57" t="s">
        <v>109</v>
      </c>
      <c r="V79" s="57" t="s">
        <v>882</v>
      </c>
      <c r="W79" s="24"/>
      <c r="X79" s="24"/>
    </row>
    <row r="80" spans="1:24" ht="15.75">
      <c r="A80" s="165">
        <v>73</v>
      </c>
      <c r="B80" s="68">
        <v>45134</v>
      </c>
      <c r="C80" s="166">
        <v>45468</v>
      </c>
      <c r="D80" s="118" t="s">
        <v>681</v>
      </c>
      <c r="E80" s="65"/>
      <c r="F80" s="65"/>
      <c r="G80" s="59" t="s">
        <v>699</v>
      </c>
      <c r="H80" s="122" t="s">
        <v>228</v>
      </c>
      <c r="I80" s="125" t="s">
        <v>614</v>
      </c>
      <c r="J80" s="58" t="s">
        <v>101</v>
      </c>
      <c r="K80" s="124" t="s">
        <v>739</v>
      </c>
      <c r="L80" s="64" t="s">
        <v>918</v>
      </c>
      <c r="M80" s="65" t="s">
        <v>919</v>
      </c>
      <c r="N80" s="68">
        <v>29939</v>
      </c>
      <c r="O80" s="61">
        <f>2024-1981</f>
        <v>43</v>
      </c>
      <c r="P80" s="124" t="s">
        <v>42</v>
      </c>
      <c r="Q80" s="65" t="s">
        <v>698</v>
      </c>
      <c r="R80" s="65" t="s">
        <v>920</v>
      </c>
      <c r="S80" s="61" t="s">
        <v>831</v>
      </c>
      <c r="T80" s="57" t="s">
        <v>705</v>
      </c>
      <c r="U80" s="57" t="s">
        <v>82</v>
      </c>
      <c r="V80" s="57" t="s">
        <v>124</v>
      </c>
      <c r="W80" s="24"/>
      <c r="X80" s="24"/>
    </row>
    <row r="81" spans="1:24" ht="15.75">
      <c r="A81" s="165">
        <v>74</v>
      </c>
      <c r="B81" s="68">
        <v>45419</v>
      </c>
      <c r="C81" s="166">
        <v>45468</v>
      </c>
      <c r="D81" s="126" t="s">
        <v>684</v>
      </c>
      <c r="E81" s="65"/>
      <c r="F81" s="65"/>
      <c r="G81" s="59"/>
      <c r="H81" s="127" t="s">
        <v>688</v>
      </c>
      <c r="I81" s="127" t="s">
        <v>48</v>
      </c>
      <c r="J81" s="58" t="s">
        <v>49</v>
      </c>
      <c r="K81" s="65" t="s">
        <v>960</v>
      </c>
      <c r="L81" s="64" t="s">
        <v>961</v>
      </c>
      <c r="M81" s="65" t="s">
        <v>962</v>
      </c>
      <c r="N81" s="68">
        <v>39691</v>
      </c>
      <c r="O81" s="61">
        <f>2024-2008</f>
        <v>16</v>
      </c>
      <c r="P81" s="127" t="s">
        <v>54</v>
      </c>
      <c r="Q81" s="65" t="s">
        <v>94</v>
      </c>
      <c r="R81" s="65" t="s">
        <v>765</v>
      </c>
      <c r="S81" s="61"/>
      <c r="T81" s="57" t="s">
        <v>705</v>
      </c>
      <c r="U81" s="57" t="s">
        <v>82</v>
      </c>
      <c r="V81" s="57" t="s">
        <v>754</v>
      </c>
      <c r="W81" s="24"/>
      <c r="X81" s="24"/>
    </row>
    <row r="82" spans="1:24" ht="31.5">
      <c r="A82" s="165">
        <v>75</v>
      </c>
      <c r="B82" s="68">
        <v>45302</v>
      </c>
      <c r="C82" s="166">
        <v>45468</v>
      </c>
      <c r="D82" s="126" t="s">
        <v>685</v>
      </c>
      <c r="E82" s="65"/>
      <c r="F82" s="65"/>
      <c r="G82" s="59" t="s">
        <v>699</v>
      </c>
      <c r="H82" s="127" t="s">
        <v>689</v>
      </c>
      <c r="I82" s="127" t="s">
        <v>617</v>
      </c>
      <c r="J82" s="58" t="s">
        <v>692</v>
      </c>
      <c r="K82" s="186" t="s">
        <v>914</v>
      </c>
      <c r="L82" s="64" t="s">
        <v>916</v>
      </c>
      <c r="M82" s="65" t="s">
        <v>909</v>
      </c>
      <c r="N82" s="68">
        <v>40901</v>
      </c>
      <c r="O82" s="61">
        <f>2024-2011</f>
        <v>13</v>
      </c>
      <c r="P82" s="127" t="s">
        <v>54</v>
      </c>
      <c r="Q82" s="65" t="s">
        <v>94</v>
      </c>
      <c r="R82" s="65" t="s">
        <v>765</v>
      </c>
      <c r="S82" s="61" t="s">
        <v>826</v>
      </c>
      <c r="T82" s="57" t="s">
        <v>705</v>
      </c>
      <c r="U82" s="57" t="s">
        <v>82</v>
      </c>
      <c r="V82" s="57" t="s">
        <v>910</v>
      </c>
      <c r="W82" s="24"/>
      <c r="X82" s="24"/>
    </row>
    <row r="83" spans="1:24" ht="31.5">
      <c r="A83" s="165">
        <v>76</v>
      </c>
      <c r="B83" s="68">
        <v>45302</v>
      </c>
      <c r="C83" s="166">
        <v>45468</v>
      </c>
      <c r="D83" s="126" t="s">
        <v>686</v>
      </c>
      <c r="E83" s="65"/>
      <c r="F83" s="65"/>
      <c r="G83" s="59" t="s">
        <v>699</v>
      </c>
      <c r="H83" s="127" t="s">
        <v>689</v>
      </c>
      <c r="I83" s="127" t="s">
        <v>617</v>
      </c>
      <c r="J83" s="58" t="s">
        <v>692</v>
      </c>
      <c r="K83" s="187" t="s">
        <v>915</v>
      </c>
      <c r="L83" s="64" t="s">
        <v>917</v>
      </c>
      <c r="M83" s="65" t="s">
        <v>909</v>
      </c>
      <c r="N83" s="68">
        <v>41683</v>
      </c>
      <c r="O83" s="61">
        <f>2024-2014</f>
        <v>10</v>
      </c>
      <c r="P83" s="127" t="s">
        <v>54</v>
      </c>
      <c r="Q83" s="65" t="s">
        <v>94</v>
      </c>
      <c r="R83" s="65" t="s">
        <v>765</v>
      </c>
      <c r="S83" s="61" t="s">
        <v>826</v>
      </c>
      <c r="T83" s="57" t="s">
        <v>705</v>
      </c>
      <c r="U83" s="57" t="s">
        <v>82</v>
      </c>
      <c r="V83" s="57" t="s">
        <v>910</v>
      </c>
      <c r="W83" s="24"/>
      <c r="X83" s="24"/>
    </row>
    <row r="84" spans="1:24" ht="31.5">
      <c r="A84" s="165">
        <v>77</v>
      </c>
      <c r="B84" s="68">
        <v>45222</v>
      </c>
      <c r="C84" s="166">
        <v>45468</v>
      </c>
      <c r="D84" s="126" t="s">
        <v>687</v>
      </c>
      <c r="E84" s="65"/>
      <c r="F84" s="65"/>
      <c r="G84" s="59"/>
      <c r="H84" s="127" t="s">
        <v>689</v>
      </c>
      <c r="I84" s="127" t="s">
        <v>48</v>
      </c>
      <c r="J84" s="58" t="s">
        <v>49</v>
      </c>
      <c r="K84" s="65" t="s">
        <v>985</v>
      </c>
      <c r="L84" s="64"/>
      <c r="M84" s="65" t="s">
        <v>981</v>
      </c>
      <c r="N84" s="68">
        <v>39384</v>
      </c>
      <c r="O84" s="61">
        <f>2024-2007</f>
        <v>17</v>
      </c>
      <c r="P84" s="127" t="s">
        <v>42</v>
      </c>
      <c r="Q84" s="65" t="s">
        <v>703</v>
      </c>
      <c r="R84" s="65" t="s">
        <v>765</v>
      </c>
      <c r="S84" s="61"/>
      <c r="T84" s="57" t="s">
        <v>705</v>
      </c>
      <c r="U84" s="57" t="s">
        <v>82</v>
      </c>
      <c r="V84" s="57" t="s">
        <v>717</v>
      </c>
      <c r="W84" s="24"/>
      <c r="X84" s="24"/>
    </row>
    <row r="85" spans="1:24" ht="15.75">
      <c r="A85" s="24"/>
      <c r="B85" s="29"/>
      <c r="C85" s="21"/>
      <c r="D85" s="20"/>
      <c r="E85" s="24"/>
      <c r="F85" s="24"/>
      <c r="G85" s="13"/>
      <c r="H85" s="27"/>
      <c r="I85" s="22"/>
      <c r="J85" s="22"/>
      <c r="K85" s="24"/>
      <c r="L85" s="28"/>
      <c r="M85" s="24"/>
      <c r="N85" s="29"/>
      <c r="O85" s="23"/>
      <c r="P85" s="26"/>
      <c r="Q85" s="24"/>
      <c r="R85" s="24"/>
      <c r="S85" s="23"/>
      <c r="T85" s="25"/>
      <c r="U85" s="25"/>
      <c r="V85" s="25"/>
      <c r="W85" s="24"/>
      <c r="X85" s="24"/>
    </row>
    <row r="86" spans="1:24" ht="15.75">
      <c r="A86" s="24"/>
      <c r="B86" s="29"/>
      <c r="C86" s="21"/>
      <c r="D86" s="20"/>
      <c r="E86" s="24"/>
      <c r="F86" s="24"/>
      <c r="G86" s="13"/>
      <c r="H86" s="27"/>
      <c r="I86" s="22"/>
      <c r="J86" s="22"/>
      <c r="K86" s="24"/>
      <c r="L86" s="28"/>
      <c r="M86" s="24"/>
      <c r="N86" s="29"/>
      <c r="O86" s="23"/>
      <c r="P86" s="26"/>
      <c r="Q86" s="24"/>
      <c r="R86" s="24"/>
      <c r="S86" s="23"/>
      <c r="T86" s="25"/>
      <c r="U86" s="25"/>
      <c r="V86" s="25"/>
      <c r="W86" s="24"/>
      <c r="X86" s="24"/>
    </row>
    <row r="87" spans="1:24" ht="15.75">
      <c r="A87" s="24"/>
      <c r="B87" s="29"/>
      <c r="C87" s="21"/>
      <c r="D87" s="20"/>
      <c r="E87" s="24"/>
      <c r="F87" s="24"/>
      <c r="G87" s="13"/>
      <c r="H87" s="27"/>
      <c r="I87" s="22"/>
      <c r="J87" s="22"/>
      <c r="K87" s="24"/>
      <c r="L87" s="28"/>
      <c r="M87" s="24"/>
      <c r="N87" s="29"/>
      <c r="O87" s="23"/>
      <c r="P87" s="26"/>
      <c r="Q87" s="24"/>
      <c r="R87" s="24"/>
      <c r="S87" s="23"/>
      <c r="T87" s="25"/>
      <c r="U87" s="25"/>
      <c r="V87" s="25"/>
      <c r="W87" s="24"/>
      <c r="X87" s="24"/>
    </row>
    <row r="88" spans="1:24" ht="15.75">
      <c r="A88" s="24"/>
      <c r="B88" s="29"/>
      <c r="C88" s="21"/>
      <c r="D88" s="20"/>
      <c r="E88" s="24"/>
      <c r="F88" s="24"/>
      <c r="G88" s="13"/>
      <c r="H88" s="27"/>
      <c r="I88" s="22"/>
      <c r="J88" s="22"/>
      <c r="K88" s="24"/>
      <c r="L88" s="28"/>
      <c r="M88" s="24"/>
      <c r="N88" s="29"/>
      <c r="O88" s="23"/>
      <c r="P88" s="26"/>
      <c r="Q88" s="24"/>
      <c r="R88" s="24"/>
      <c r="S88" s="23"/>
      <c r="T88" s="25"/>
      <c r="U88" s="25"/>
      <c r="V88" s="25"/>
      <c r="W88" s="24"/>
      <c r="X88" s="24"/>
    </row>
    <row r="89" spans="1:24" ht="15.75">
      <c r="A89" s="24"/>
      <c r="B89" s="29"/>
      <c r="C89" s="21"/>
      <c r="D89" s="20"/>
      <c r="E89" s="24"/>
      <c r="F89" s="24"/>
      <c r="G89" s="13"/>
      <c r="H89" s="27"/>
      <c r="I89" s="22"/>
      <c r="J89" s="22"/>
      <c r="K89" s="24"/>
      <c r="L89" s="28"/>
      <c r="M89" s="24"/>
      <c r="N89" s="29"/>
      <c r="O89" s="23"/>
      <c r="P89" s="26"/>
      <c r="Q89" s="24"/>
      <c r="R89" s="24"/>
      <c r="S89" s="23"/>
      <c r="T89" s="25"/>
      <c r="U89" s="25"/>
      <c r="V89" s="25"/>
      <c r="W89" s="24"/>
      <c r="X89" s="24"/>
    </row>
    <row r="90" spans="1:24" ht="15.75">
      <c r="A90" s="24"/>
      <c r="B90" s="29"/>
      <c r="C90" s="21"/>
      <c r="D90" s="20"/>
      <c r="E90" s="24"/>
      <c r="F90" s="24"/>
      <c r="G90" s="13"/>
      <c r="H90" s="27"/>
      <c r="I90" s="22"/>
      <c r="J90" s="22"/>
      <c r="K90" s="24"/>
      <c r="L90" s="28"/>
      <c r="M90" s="24"/>
      <c r="N90" s="29"/>
      <c r="O90" s="23"/>
      <c r="P90" s="26"/>
      <c r="Q90" s="24"/>
      <c r="R90" s="24"/>
      <c r="S90" s="23"/>
      <c r="T90" s="25"/>
      <c r="U90" s="25"/>
      <c r="V90" s="25"/>
      <c r="W90" s="24"/>
      <c r="X90" s="24"/>
    </row>
    <row r="91" spans="1:24" ht="15.75">
      <c r="A91" s="24"/>
      <c r="B91" s="29"/>
      <c r="C91" s="21"/>
      <c r="D91" s="20"/>
      <c r="E91" s="24"/>
      <c r="F91" s="24"/>
      <c r="G91" s="13"/>
      <c r="H91" s="27"/>
      <c r="I91" s="22"/>
      <c r="J91" s="22"/>
      <c r="K91" s="24"/>
      <c r="L91" s="28"/>
      <c r="M91" s="24"/>
      <c r="N91" s="29"/>
      <c r="O91" s="23"/>
      <c r="P91" s="26"/>
      <c r="Q91" s="24"/>
      <c r="R91" s="24"/>
      <c r="S91" s="23"/>
      <c r="T91" s="25"/>
      <c r="U91" s="25"/>
      <c r="V91" s="25"/>
      <c r="W91" s="24"/>
      <c r="X91" s="24"/>
    </row>
    <row r="92" spans="1:24" ht="15.75">
      <c r="A92" s="24"/>
      <c r="B92" s="29"/>
      <c r="C92" s="21"/>
      <c r="D92" s="20"/>
      <c r="E92" s="24"/>
      <c r="F92" s="24"/>
      <c r="G92" s="13"/>
      <c r="H92" s="27"/>
      <c r="I92" s="22"/>
      <c r="J92" s="22"/>
      <c r="K92" s="24"/>
      <c r="L92" s="28"/>
      <c r="M92" s="24"/>
      <c r="N92" s="29"/>
      <c r="O92" s="23"/>
      <c r="P92" s="26"/>
      <c r="Q92" s="24"/>
      <c r="R92" s="24"/>
      <c r="S92" s="23"/>
      <c r="T92" s="25"/>
      <c r="U92" s="25"/>
      <c r="V92" s="25"/>
      <c r="W92" s="24"/>
      <c r="X92" s="24"/>
    </row>
    <row r="93" spans="1:24" ht="15.75">
      <c r="A93" s="24"/>
      <c r="B93" s="29"/>
      <c r="C93" s="21"/>
      <c r="D93" s="20"/>
      <c r="E93" s="24"/>
      <c r="F93" s="24"/>
      <c r="G93" s="13"/>
      <c r="H93" s="27"/>
      <c r="I93" s="22"/>
      <c r="J93" s="22"/>
      <c r="K93" s="24"/>
      <c r="L93" s="28"/>
      <c r="M93" s="24"/>
      <c r="N93" s="29"/>
      <c r="O93" s="23"/>
      <c r="P93" s="26"/>
      <c r="Q93" s="24"/>
      <c r="R93" s="24"/>
      <c r="S93" s="23"/>
      <c r="T93" s="25"/>
      <c r="U93" s="25"/>
      <c r="V93" s="25"/>
      <c r="W93" s="24"/>
      <c r="X93" s="24"/>
    </row>
    <row r="94" spans="1:24" ht="15.75">
      <c r="A94" s="24"/>
      <c r="B94" s="29"/>
      <c r="C94" s="21"/>
      <c r="D94" s="20"/>
      <c r="E94" s="24"/>
      <c r="F94" s="24"/>
      <c r="G94" s="13"/>
      <c r="H94" s="27"/>
      <c r="I94" s="22"/>
      <c r="J94" s="22"/>
      <c r="K94" s="24"/>
      <c r="L94" s="28"/>
      <c r="M94" s="24"/>
      <c r="N94" s="29"/>
      <c r="O94" s="23"/>
      <c r="P94" s="26"/>
      <c r="Q94" s="24"/>
      <c r="R94" s="24"/>
      <c r="S94" s="23"/>
      <c r="T94" s="25"/>
      <c r="U94" s="25"/>
      <c r="V94" s="25"/>
      <c r="W94" s="24"/>
      <c r="X94" s="24"/>
    </row>
    <row r="95" spans="1:24" ht="15.75">
      <c r="A95" s="24"/>
      <c r="B95" s="29"/>
      <c r="C95" s="21"/>
      <c r="D95" s="20"/>
      <c r="E95" s="24"/>
      <c r="F95" s="24"/>
      <c r="G95" s="13"/>
      <c r="H95" s="27"/>
      <c r="I95" s="22"/>
      <c r="J95" s="22"/>
      <c r="K95" s="24"/>
      <c r="L95" s="28"/>
      <c r="M95" s="24"/>
      <c r="N95" s="29"/>
      <c r="O95" s="23"/>
      <c r="P95" s="26"/>
      <c r="Q95" s="24"/>
      <c r="R95" s="24"/>
      <c r="S95" s="23"/>
      <c r="T95" s="25"/>
      <c r="U95" s="25"/>
      <c r="V95" s="25"/>
      <c r="W95" s="24"/>
      <c r="X95" s="24"/>
    </row>
    <row r="96" spans="1:24" ht="15.75">
      <c r="A96" s="24"/>
      <c r="B96" s="29"/>
      <c r="C96" s="21"/>
      <c r="D96" s="20"/>
      <c r="E96" s="24"/>
      <c r="F96" s="24"/>
      <c r="G96" s="13"/>
      <c r="H96" s="27"/>
      <c r="I96" s="22"/>
      <c r="J96" s="22"/>
      <c r="K96" s="24"/>
      <c r="L96" s="28"/>
      <c r="M96" s="24"/>
      <c r="N96" s="29"/>
      <c r="O96" s="23"/>
      <c r="P96" s="26"/>
      <c r="Q96" s="24"/>
      <c r="R96" s="24"/>
      <c r="S96" s="23"/>
      <c r="T96" s="25"/>
      <c r="U96" s="25"/>
      <c r="V96" s="25"/>
      <c r="W96" s="24"/>
      <c r="X96" s="24"/>
    </row>
    <row r="97" spans="1:24" ht="15.75">
      <c r="A97" s="24"/>
      <c r="B97" s="29"/>
      <c r="C97" s="21"/>
      <c r="D97" s="20"/>
      <c r="E97" s="24"/>
      <c r="F97" s="24"/>
      <c r="G97" s="13"/>
      <c r="H97" s="27"/>
      <c r="I97" s="22"/>
      <c r="J97" s="22"/>
      <c r="K97" s="24"/>
      <c r="L97" s="28"/>
      <c r="M97" s="24"/>
      <c r="N97" s="29"/>
      <c r="O97" s="23"/>
      <c r="P97" s="26"/>
      <c r="Q97" s="24"/>
      <c r="R97" s="24"/>
      <c r="S97" s="23"/>
      <c r="T97" s="25"/>
      <c r="U97" s="25"/>
      <c r="V97" s="25"/>
      <c r="W97" s="24"/>
      <c r="X97" s="24"/>
    </row>
    <row r="98" spans="1:24" ht="15.75">
      <c r="A98" s="24"/>
      <c r="B98" s="29"/>
      <c r="C98" s="21"/>
      <c r="D98" s="20"/>
      <c r="E98" s="24"/>
      <c r="F98" s="24"/>
      <c r="G98" s="13"/>
      <c r="H98" s="27"/>
      <c r="I98" s="22"/>
      <c r="J98" s="22"/>
      <c r="K98" s="24"/>
      <c r="L98" s="28"/>
      <c r="M98" s="24"/>
      <c r="N98" s="29"/>
      <c r="O98" s="23"/>
      <c r="P98" s="26"/>
      <c r="Q98" s="24"/>
      <c r="R98" s="24"/>
      <c r="S98" s="23"/>
      <c r="T98" s="25"/>
      <c r="U98" s="25"/>
      <c r="V98" s="25"/>
      <c r="W98" s="24"/>
      <c r="X98" s="24"/>
    </row>
    <row r="99" spans="1:24" ht="15.75">
      <c r="A99" s="24"/>
      <c r="B99" s="29"/>
      <c r="C99" s="21"/>
      <c r="D99" s="20"/>
      <c r="E99" s="24"/>
      <c r="F99" s="24"/>
      <c r="G99" s="13"/>
      <c r="H99" s="27"/>
      <c r="I99" s="22"/>
      <c r="J99" s="22"/>
      <c r="K99" s="24"/>
      <c r="L99" s="28"/>
      <c r="M99" s="24"/>
      <c r="N99" s="29"/>
      <c r="O99" s="23"/>
      <c r="P99" s="26"/>
      <c r="Q99" s="24"/>
      <c r="R99" s="24"/>
      <c r="S99" s="23"/>
      <c r="T99" s="25"/>
      <c r="U99" s="25"/>
      <c r="V99" s="25"/>
      <c r="W99" s="24"/>
      <c r="X99" s="24"/>
    </row>
    <row r="100" spans="1:24" ht="15.75">
      <c r="A100" s="24"/>
      <c r="B100" s="29"/>
      <c r="C100" s="21"/>
      <c r="D100" s="20"/>
      <c r="E100" s="24"/>
      <c r="F100" s="24"/>
      <c r="G100" s="13"/>
      <c r="H100" s="27"/>
      <c r="I100" s="22"/>
      <c r="J100" s="22"/>
      <c r="K100" s="24"/>
      <c r="L100" s="28"/>
      <c r="M100" s="24"/>
      <c r="N100" s="29"/>
      <c r="O100" s="23"/>
      <c r="P100" s="26"/>
      <c r="Q100" s="24"/>
      <c r="R100" s="24"/>
      <c r="S100" s="23"/>
      <c r="T100" s="25"/>
      <c r="U100" s="25"/>
      <c r="V100" s="25"/>
      <c r="W100" s="24"/>
      <c r="X100" s="24"/>
    </row>
    <row r="101" spans="1:24" ht="15.75">
      <c r="A101" s="24"/>
      <c r="B101" s="29"/>
      <c r="C101" s="21"/>
      <c r="D101" s="20"/>
      <c r="E101" s="24"/>
      <c r="F101" s="24"/>
      <c r="G101" s="13"/>
      <c r="H101" s="27"/>
      <c r="I101" s="22"/>
      <c r="J101" s="22"/>
      <c r="K101" s="24"/>
      <c r="L101" s="28"/>
      <c r="M101" s="24"/>
      <c r="N101" s="29"/>
      <c r="O101" s="23"/>
      <c r="P101" s="26"/>
      <c r="Q101" s="24"/>
      <c r="R101" s="24"/>
      <c r="S101" s="23"/>
      <c r="T101" s="25"/>
      <c r="U101" s="25"/>
      <c r="V101" s="25"/>
      <c r="W101" s="24"/>
      <c r="X101" s="24"/>
    </row>
    <row r="102" spans="1:24" ht="15.75">
      <c r="A102" s="24"/>
      <c r="B102" s="29"/>
      <c r="C102" s="21"/>
      <c r="D102" s="20"/>
      <c r="E102" s="24"/>
      <c r="F102" s="24"/>
      <c r="G102" s="13"/>
      <c r="H102" s="27"/>
      <c r="I102" s="22"/>
      <c r="J102" s="22"/>
      <c r="K102" s="24"/>
      <c r="L102" s="28"/>
      <c r="M102" s="24"/>
      <c r="N102" s="29"/>
      <c r="O102" s="23"/>
      <c r="P102" s="26"/>
      <c r="Q102" s="24"/>
      <c r="R102" s="24"/>
      <c r="S102" s="23"/>
      <c r="T102" s="25"/>
      <c r="U102" s="25"/>
      <c r="V102" s="25"/>
      <c r="W102" s="24"/>
      <c r="X102" s="24"/>
    </row>
    <row r="103" spans="1:24" ht="15.75">
      <c r="A103" s="24"/>
      <c r="B103" s="29"/>
      <c r="C103" s="21"/>
      <c r="D103" s="20"/>
      <c r="E103" s="24"/>
      <c r="F103" s="24"/>
      <c r="G103" s="13"/>
      <c r="H103" s="27"/>
      <c r="I103" s="22"/>
      <c r="J103" s="22"/>
      <c r="K103" s="24"/>
      <c r="L103" s="28"/>
      <c r="M103" s="24"/>
      <c r="N103" s="29"/>
      <c r="O103" s="23"/>
      <c r="P103" s="26"/>
      <c r="Q103" s="24"/>
      <c r="R103" s="24"/>
      <c r="S103" s="23"/>
      <c r="T103" s="25"/>
      <c r="U103" s="25"/>
      <c r="V103" s="25"/>
      <c r="W103" s="24"/>
      <c r="X103" s="24"/>
    </row>
    <row r="104" spans="1:24">
      <c r="W104" s="24"/>
      <c r="X104" s="24"/>
    </row>
    <row r="105" spans="1:24">
      <c r="W105" s="24"/>
      <c r="X105" s="24"/>
    </row>
    <row r="106" spans="1:24">
      <c r="W106" s="24"/>
      <c r="X106" s="24"/>
    </row>
    <row r="107" spans="1:24">
      <c r="W107" s="24"/>
      <c r="X107" s="24"/>
    </row>
    <row r="108" spans="1:24">
      <c r="W108" s="24"/>
      <c r="X108" s="24"/>
    </row>
    <row r="109" spans="1:24">
      <c r="W109" s="24"/>
      <c r="X109" s="24"/>
    </row>
    <row r="110" spans="1:24">
      <c r="W110" s="24"/>
      <c r="X110" s="24"/>
    </row>
    <row r="111" spans="1:24">
      <c r="W111" s="24"/>
      <c r="X111" s="24"/>
    </row>
    <row r="112" spans="1:24">
      <c r="W112" s="24"/>
      <c r="X112" s="24"/>
    </row>
    <row r="113" spans="23:24">
      <c r="W113" s="24"/>
      <c r="X113" s="24"/>
    </row>
    <row r="114" spans="23:24">
      <c r="W114" s="24"/>
      <c r="X114" s="24"/>
    </row>
    <row r="115" spans="23:24">
      <c r="W115" s="24"/>
      <c r="X115" s="24"/>
    </row>
    <row r="116" spans="23:24">
      <c r="W116" s="24"/>
      <c r="X116" s="24"/>
    </row>
    <row r="117" spans="23:24">
      <c r="W117" s="24"/>
      <c r="X117" s="24"/>
    </row>
    <row r="118" spans="23:24">
      <c r="W118" s="24"/>
      <c r="X118" s="24"/>
    </row>
    <row r="119" spans="23:24">
      <c r="W119" s="24"/>
      <c r="X119" s="24"/>
    </row>
    <row r="120" spans="23:24">
      <c r="W120" s="24"/>
      <c r="X120" s="24"/>
    </row>
    <row r="121" spans="23:24">
      <c r="W121" s="24"/>
      <c r="X121" s="24"/>
    </row>
    <row r="122" spans="23:24">
      <c r="W122" s="24"/>
      <c r="X122" s="24"/>
    </row>
    <row r="123" spans="23:24">
      <c r="W123" s="24"/>
      <c r="X123" s="24"/>
    </row>
    <row r="124" spans="23:24">
      <c r="W124" s="24"/>
      <c r="X124" s="24"/>
    </row>
    <row r="125" spans="23:24">
      <c r="W125" s="24"/>
      <c r="X125" s="24"/>
    </row>
    <row r="126" spans="23:24">
      <c r="W126" s="24"/>
      <c r="X126" s="24"/>
    </row>
    <row r="127" spans="23:24">
      <c r="W127" s="24"/>
      <c r="X127" s="24"/>
    </row>
    <row r="128" spans="23:24">
      <c r="W128" s="24"/>
      <c r="X128" s="24"/>
    </row>
    <row r="129" spans="23:24">
      <c r="W129" s="24"/>
      <c r="X129" s="24"/>
    </row>
  </sheetData>
  <autoFilter ref="A6:X82">
    <filterColumn colId="19" showButton="0"/>
    <filterColumn colId="20" showButton="0"/>
    <filterColumn colId="22" showButton="0"/>
  </autoFilter>
  <mergeCells count="23">
    <mergeCell ref="O6:O7"/>
    <mergeCell ref="A2:H2"/>
    <mergeCell ref="A4:H4"/>
    <mergeCell ref="A6:A7"/>
    <mergeCell ref="B6:B7"/>
    <mergeCell ref="C6:C7"/>
    <mergeCell ref="D6:D7"/>
    <mergeCell ref="W6:X6"/>
    <mergeCell ref="E6:E7"/>
    <mergeCell ref="F6:F7"/>
    <mergeCell ref="G6:G7"/>
    <mergeCell ref="H6:H7"/>
    <mergeCell ref="I6:I7"/>
    <mergeCell ref="J6:J7"/>
    <mergeCell ref="R6:R7"/>
    <mergeCell ref="S6:S7"/>
    <mergeCell ref="T6:V6"/>
    <mergeCell ref="P6:P7"/>
    <mergeCell ref="Q6:Q7"/>
    <mergeCell ref="K6:K7"/>
    <mergeCell ref="L6:L7"/>
    <mergeCell ref="M6:M7"/>
    <mergeCell ref="N6:N7"/>
  </mergeCells>
  <hyperlinks>
    <hyperlink ref="L59" r:id="rId1"/>
    <hyperlink ref="L67" r:id="rId2"/>
    <hyperlink ref="L40" r:id="rId3"/>
    <hyperlink ref="L75" r:id="rId4"/>
    <hyperlink ref="L22" r:id="rId5"/>
    <hyperlink ref="L28" r:id="rId6"/>
    <hyperlink ref="L56" r:id="rId7"/>
    <hyperlink ref="L66" r:id="rId8"/>
    <hyperlink ref="L26" r:id="rId9"/>
    <hyperlink ref="L74" r:id="rId10"/>
    <hyperlink ref="L44" r:id="rId11"/>
    <hyperlink ref="L49" r:id="rId12"/>
    <hyperlink ref="L77" r:id="rId13"/>
    <hyperlink ref="L62" r:id="rId14"/>
    <hyperlink ref="L42" r:id="rId15"/>
    <hyperlink ref="L13" r:id="rId16"/>
    <hyperlink ref="L37" r:id="rId17"/>
    <hyperlink ref="L25" r:id="rId18"/>
    <hyperlink ref="L50" r:id="rId19"/>
    <hyperlink ref="L58" r:id="rId20"/>
    <hyperlink ref="L52" r:id="rId21"/>
    <hyperlink ref="L51" r:id="rId22"/>
    <hyperlink ref="L18" r:id="rId23"/>
    <hyperlink ref="L31" r:id="rId24"/>
    <hyperlink ref="L11" r:id="rId25"/>
    <hyperlink ref="L19" r:id="rId26"/>
    <hyperlink ref="L72" r:id="rId27"/>
    <hyperlink ref="L63" r:id="rId28"/>
    <hyperlink ref="L53" r:id="rId29"/>
    <hyperlink ref="L10" r:id="rId30"/>
    <hyperlink ref="L69" r:id="rId31"/>
    <hyperlink ref="L30" r:id="rId32"/>
    <hyperlink ref="L41" r:id="rId33"/>
    <hyperlink ref="L65" r:id="rId34"/>
    <hyperlink ref="L70" r:id="rId35"/>
    <hyperlink ref="L45" r:id="rId36"/>
    <hyperlink ref="L46" r:id="rId37"/>
    <hyperlink ref="L38" r:id="rId38"/>
    <hyperlink ref="L55" r:id="rId39"/>
    <hyperlink ref="L79" r:id="rId40"/>
    <hyperlink ref="L35" r:id="rId41"/>
    <hyperlink ref="L48" r:id="rId42"/>
    <hyperlink ref="L9" r:id="rId43"/>
    <hyperlink ref="L43" r:id="rId44"/>
    <hyperlink ref="L24" r:id="rId45"/>
    <hyperlink ref="L32" r:id="rId46"/>
    <hyperlink ref="L17" r:id="rId47"/>
    <hyperlink ref="L20" r:id="rId48"/>
    <hyperlink ref="L23" r:id="rId49"/>
    <hyperlink ref="L82" r:id="rId50"/>
    <hyperlink ref="L83" r:id="rId51"/>
    <hyperlink ref="L80" r:id="rId52"/>
    <hyperlink ref="L60" r:id="rId53"/>
    <hyperlink ref="L68" r:id="rId54"/>
    <hyperlink ref="L34" r:id="rId55"/>
    <hyperlink ref="L8" r:id="rId56"/>
    <hyperlink ref="L64" r:id="rId57"/>
    <hyperlink ref="L14" r:id="rId58"/>
    <hyperlink ref="L54" r:id="rId59"/>
    <hyperlink ref="L27" r:id="rId60"/>
    <hyperlink ref="L81" r:id="rId61"/>
    <hyperlink ref="L12" r:id="rId62"/>
    <hyperlink ref="L21" r:id="rId63"/>
    <hyperlink ref="L73" r:id="rId64"/>
    <hyperlink ref="L47" r:id="rId65"/>
    <hyperlink ref="L16" r:id="rId66"/>
    <hyperlink ref="L29" r:id="rId67"/>
    <hyperlink ref="L39" r:id="rId68"/>
    <hyperlink ref="L36" r:id="rId69"/>
    <hyperlink ref="L57" r:id="rId70"/>
    <hyperlink ref="L15" r:id="rId71"/>
    <hyperlink ref="L61" r:id="rId72"/>
    <hyperlink ref="L76" r:id="rId73"/>
  </hyperlinks>
  <printOptions horizontalCentered="1"/>
  <pageMargins left="0.25" right="0.25" top="0.75" bottom="0.75" header="0.3" footer="0.3"/>
  <pageSetup paperSize="5" scale="41" orientation="landscape" r:id="rId74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40"/>
  <sheetViews>
    <sheetView tabSelected="1" topLeftCell="A4" zoomScale="96" zoomScaleNormal="96" zoomScalePageLayoutView="55" workbookViewId="0">
      <pane xSplit="1" ySplit="4" topLeftCell="B17" activePane="bottomRight" state="frozen"/>
      <selection pane="topRight" activeCell="B4" sqref="B4"/>
      <selection pane="bottomLeft" activeCell="A8" sqref="A8"/>
      <selection pane="bottomRight" activeCell="F19" sqref="F19"/>
    </sheetView>
  </sheetViews>
  <sheetFormatPr baseColWidth="10" defaultColWidth="11.42578125" defaultRowHeight="18.75"/>
  <cols>
    <col min="1" max="1" width="5.7109375" style="42" customWidth="1"/>
    <col min="2" max="2" width="19.85546875" style="43" customWidth="1"/>
    <col min="3" max="3" width="56.85546875" style="42" customWidth="1"/>
    <col min="4" max="4" width="40.5703125" style="42" customWidth="1"/>
    <col min="5" max="5" width="26.85546875" style="42" customWidth="1"/>
    <col min="6" max="6" width="28.5703125" style="42" customWidth="1"/>
    <col min="7" max="7" width="20.7109375" style="44" customWidth="1"/>
    <col min="8" max="8" width="45.140625" style="42" customWidth="1"/>
    <col min="9" max="9" width="46.5703125" style="42" customWidth="1"/>
    <col min="10" max="10" width="23.85546875" style="42" customWidth="1"/>
    <col min="11" max="11" width="13.140625" style="42" customWidth="1"/>
    <col min="12" max="12" width="24.5703125" style="42" customWidth="1"/>
    <col min="13" max="13" width="14.7109375" style="42" customWidth="1"/>
    <col min="14" max="14" width="15" style="42" customWidth="1"/>
    <col min="15" max="15" width="52.28515625" style="42" customWidth="1"/>
    <col min="16" max="16" width="17.7109375" style="42" customWidth="1"/>
    <col min="17" max="17" width="35.5703125" style="42" customWidth="1"/>
    <col min="18" max="18" width="37.28515625" style="42" customWidth="1"/>
    <col min="19" max="19" width="43.42578125" style="42" customWidth="1"/>
    <col min="20" max="20" width="55" customWidth="1"/>
    <col min="21" max="21" width="54.42578125" customWidth="1"/>
  </cols>
  <sheetData>
    <row r="1" spans="1:22" ht="14.25" customHeight="1">
      <c r="A1" s="37"/>
      <c r="B1" s="37"/>
      <c r="C1" s="37"/>
      <c r="D1" s="37"/>
      <c r="E1" s="37"/>
      <c r="F1" s="37"/>
      <c r="G1" s="38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2">
      <c r="A2" s="152" t="s">
        <v>13</v>
      </c>
      <c r="B2" s="152"/>
      <c r="C2" s="152"/>
      <c r="D2" s="152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  <c r="Q2" s="41"/>
      <c r="R2" s="41"/>
      <c r="S2" s="41"/>
    </row>
    <row r="3" spans="1:22" ht="6" customHeight="1"/>
    <row r="4" spans="1:22" ht="19.5" customHeight="1">
      <c r="A4" s="153" t="s">
        <v>44</v>
      </c>
      <c r="B4" s="153"/>
      <c r="C4" s="153"/>
      <c r="D4" s="153"/>
      <c r="E4" s="45"/>
      <c r="F4" s="46"/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2">
      <c r="A5" s="47"/>
      <c r="B5" s="48"/>
    </row>
    <row r="6" spans="1:22" ht="33" customHeight="1">
      <c r="A6" s="154" t="s">
        <v>15</v>
      </c>
      <c r="B6" s="150" t="s">
        <v>16</v>
      </c>
      <c r="C6" s="150" t="s">
        <v>18</v>
      </c>
      <c r="D6" s="150" t="s">
        <v>22</v>
      </c>
      <c r="E6" s="150" t="s">
        <v>23</v>
      </c>
      <c r="F6" s="150" t="s">
        <v>24</v>
      </c>
      <c r="G6" s="156" t="s">
        <v>25</v>
      </c>
      <c r="H6" s="150" t="s">
        <v>26</v>
      </c>
      <c r="I6" s="150" t="s">
        <v>27</v>
      </c>
      <c r="J6" s="150" t="s">
        <v>28</v>
      </c>
      <c r="K6" s="148" t="s">
        <v>29</v>
      </c>
      <c r="L6" s="150" t="s">
        <v>45</v>
      </c>
      <c r="M6" s="150" t="s">
        <v>30</v>
      </c>
      <c r="N6" s="150" t="s">
        <v>31</v>
      </c>
      <c r="O6" s="150" t="s">
        <v>32</v>
      </c>
      <c r="P6" s="150" t="s">
        <v>33</v>
      </c>
      <c r="Q6" s="158" t="s">
        <v>34</v>
      </c>
      <c r="R6" s="159"/>
      <c r="S6" s="160"/>
      <c r="T6" s="135" t="s">
        <v>35</v>
      </c>
      <c r="U6" s="136"/>
    </row>
    <row r="7" spans="1:22" ht="27" customHeight="1">
      <c r="A7" s="155"/>
      <c r="B7" s="155"/>
      <c r="C7" s="155"/>
      <c r="D7" s="151"/>
      <c r="E7" s="151"/>
      <c r="F7" s="151"/>
      <c r="G7" s="157"/>
      <c r="H7" s="151"/>
      <c r="I7" s="151"/>
      <c r="J7" s="151"/>
      <c r="K7" s="149"/>
      <c r="L7" s="151"/>
      <c r="M7" s="151"/>
      <c r="N7" s="151"/>
      <c r="O7" s="151"/>
      <c r="P7" s="151"/>
      <c r="Q7" s="49" t="s">
        <v>36</v>
      </c>
      <c r="R7" s="49" t="s">
        <v>37</v>
      </c>
      <c r="S7" s="50" t="s">
        <v>38</v>
      </c>
      <c r="T7" s="75" t="s">
        <v>39</v>
      </c>
      <c r="U7" s="73" t="s">
        <v>40</v>
      </c>
    </row>
    <row r="8" spans="1:22" ht="24" customHeight="1">
      <c r="A8" s="55">
        <v>1</v>
      </c>
      <c r="B8" s="106">
        <v>45447</v>
      </c>
      <c r="C8" s="110" t="s">
        <v>46</v>
      </c>
      <c r="D8" s="111" t="s">
        <v>47</v>
      </c>
      <c r="E8" s="111" t="s">
        <v>48</v>
      </c>
      <c r="F8" s="111" t="s">
        <v>49</v>
      </c>
      <c r="G8" s="79" t="s">
        <v>50</v>
      </c>
      <c r="H8" s="108" t="s">
        <v>51</v>
      </c>
      <c r="I8" s="65" t="s">
        <v>52</v>
      </c>
      <c r="J8" s="68">
        <v>23692</v>
      </c>
      <c r="K8" s="113">
        <v>59</v>
      </c>
      <c r="L8" s="114" t="s">
        <v>53</v>
      </c>
      <c r="M8" s="61" t="s">
        <v>54</v>
      </c>
      <c r="N8" s="65" t="s">
        <v>55</v>
      </c>
      <c r="O8" s="113" t="s">
        <v>56</v>
      </c>
      <c r="P8" s="113" t="s">
        <v>57</v>
      </c>
      <c r="Q8" s="113" t="s">
        <v>58</v>
      </c>
      <c r="R8" s="113" t="s">
        <v>59</v>
      </c>
      <c r="S8" s="113" t="s">
        <v>60</v>
      </c>
      <c r="T8" s="79" t="s">
        <v>61</v>
      </c>
      <c r="U8" s="79" t="s">
        <v>61</v>
      </c>
    </row>
    <row r="9" spans="1:22" ht="21.75" customHeight="1">
      <c r="A9" s="55">
        <v>2</v>
      </c>
      <c r="B9" s="106">
        <v>45447</v>
      </c>
      <c r="C9" s="110" t="s">
        <v>62</v>
      </c>
      <c r="D9" s="111" t="s">
        <v>47</v>
      </c>
      <c r="E9" s="111" t="s">
        <v>63</v>
      </c>
      <c r="F9" s="111" t="s">
        <v>64</v>
      </c>
      <c r="G9" s="79" t="s">
        <v>65</v>
      </c>
      <c r="H9" s="107" t="s">
        <v>66</v>
      </c>
      <c r="I9" s="65" t="s">
        <v>67</v>
      </c>
      <c r="J9" s="68">
        <v>32598</v>
      </c>
      <c r="K9" s="113">
        <v>35</v>
      </c>
      <c r="L9" s="114" t="s">
        <v>68</v>
      </c>
      <c r="M9" s="61" t="s">
        <v>54</v>
      </c>
      <c r="N9" s="65" t="s">
        <v>55</v>
      </c>
      <c r="O9" s="113" t="s">
        <v>69</v>
      </c>
      <c r="P9" s="113" t="s">
        <v>70</v>
      </c>
      <c r="Q9" s="113" t="s">
        <v>71</v>
      </c>
      <c r="R9" s="113" t="s">
        <v>72</v>
      </c>
      <c r="S9" s="113" t="s">
        <v>73</v>
      </c>
      <c r="T9" s="79" t="s">
        <v>74</v>
      </c>
      <c r="U9" s="79" t="s">
        <v>74</v>
      </c>
    </row>
    <row r="10" spans="1:22" ht="22.5" customHeight="1">
      <c r="A10" s="55">
        <v>3</v>
      </c>
      <c r="B10" s="106">
        <v>45447</v>
      </c>
      <c r="C10" s="110" t="s">
        <v>75</v>
      </c>
      <c r="D10" s="111" t="s">
        <v>47</v>
      </c>
      <c r="E10" s="111" t="s">
        <v>41</v>
      </c>
      <c r="F10" s="111" t="s">
        <v>76</v>
      </c>
      <c r="G10" s="79">
        <v>160267499</v>
      </c>
      <c r="H10" s="108" t="s">
        <v>77</v>
      </c>
      <c r="I10" s="65" t="s">
        <v>78</v>
      </c>
      <c r="J10" s="68">
        <v>32941</v>
      </c>
      <c r="K10" s="113">
        <v>34</v>
      </c>
      <c r="L10" s="114" t="s">
        <v>79</v>
      </c>
      <c r="M10" s="61" t="s">
        <v>42</v>
      </c>
      <c r="N10" s="65" t="s">
        <v>55</v>
      </c>
      <c r="O10" s="113" t="s">
        <v>80</v>
      </c>
      <c r="P10" s="113" t="s">
        <v>81</v>
      </c>
      <c r="Q10" s="113" t="s">
        <v>71</v>
      </c>
      <c r="R10" s="113" t="s">
        <v>82</v>
      </c>
      <c r="S10" s="113" t="s">
        <v>83</v>
      </c>
      <c r="T10" s="79" t="s">
        <v>84</v>
      </c>
      <c r="U10" s="79" t="s">
        <v>85</v>
      </c>
    </row>
    <row r="11" spans="1:22" ht="23.25" customHeight="1">
      <c r="A11" s="55">
        <v>4</v>
      </c>
      <c r="B11" s="109">
        <v>45447</v>
      </c>
      <c r="C11" s="110" t="s">
        <v>86</v>
      </c>
      <c r="D11" s="111" t="s">
        <v>87</v>
      </c>
      <c r="E11" s="111" t="s">
        <v>88</v>
      </c>
      <c r="F11" s="111" t="s">
        <v>89</v>
      </c>
      <c r="G11" s="79" t="s">
        <v>90</v>
      </c>
      <c r="H11" s="28" t="s">
        <v>91</v>
      </c>
      <c r="I11" s="65" t="s">
        <v>92</v>
      </c>
      <c r="J11" s="68">
        <v>24959</v>
      </c>
      <c r="K11" s="113">
        <v>56</v>
      </c>
      <c r="L11" s="114" t="s">
        <v>93</v>
      </c>
      <c r="M11" s="61" t="s">
        <v>54</v>
      </c>
      <c r="N11" s="65" t="s">
        <v>94</v>
      </c>
      <c r="O11" s="113" t="s">
        <v>95</v>
      </c>
      <c r="P11" s="113" t="s">
        <v>96</v>
      </c>
      <c r="Q11" s="113" t="s">
        <v>58</v>
      </c>
      <c r="R11" s="113" t="s">
        <v>97</v>
      </c>
      <c r="S11" s="113" t="s">
        <v>98</v>
      </c>
      <c r="T11" s="79" t="s">
        <v>99</v>
      </c>
      <c r="U11" s="79" t="s">
        <v>99</v>
      </c>
    </row>
    <row r="12" spans="1:22" ht="25.5" customHeight="1">
      <c r="A12" s="55">
        <v>5</v>
      </c>
      <c r="B12" s="109">
        <v>45448</v>
      </c>
      <c r="C12" s="110" t="s">
        <v>100</v>
      </c>
      <c r="D12" s="111" t="s">
        <v>87</v>
      </c>
      <c r="E12" s="111" t="s">
        <v>101</v>
      </c>
      <c r="F12" s="111" t="s">
        <v>101</v>
      </c>
      <c r="G12" s="79" t="s">
        <v>102</v>
      </c>
      <c r="H12" s="108" t="s">
        <v>103</v>
      </c>
      <c r="I12" s="65" t="s">
        <v>104</v>
      </c>
      <c r="J12" s="68">
        <v>30149</v>
      </c>
      <c r="K12" s="113">
        <v>41</v>
      </c>
      <c r="L12" s="114" t="s">
        <v>105</v>
      </c>
      <c r="M12" s="61" t="s">
        <v>42</v>
      </c>
      <c r="N12" s="65" t="s">
        <v>55</v>
      </c>
      <c r="O12" s="113" t="s">
        <v>106</v>
      </c>
      <c r="P12" s="113" t="s">
        <v>107</v>
      </c>
      <c r="Q12" s="113" t="s">
        <v>108</v>
      </c>
      <c r="R12" s="113" t="s">
        <v>109</v>
      </c>
      <c r="S12" s="113" t="s">
        <v>110</v>
      </c>
      <c r="T12" s="79" t="s">
        <v>111</v>
      </c>
      <c r="U12" s="79" t="s">
        <v>111</v>
      </c>
    </row>
    <row r="13" spans="1:22" ht="25.5" customHeight="1">
      <c r="A13" s="55">
        <v>6</v>
      </c>
      <c r="B13" s="109">
        <v>45448</v>
      </c>
      <c r="C13" s="110" t="s">
        <v>112</v>
      </c>
      <c r="D13" s="111" t="s">
        <v>87</v>
      </c>
      <c r="E13" s="111" t="s">
        <v>101</v>
      </c>
      <c r="F13" s="111" t="s">
        <v>101</v>
      </c>
      <c r="G13" s="79">
        <v>770018134</v>
      </c>
      <c r="H13" s="28" t="s">
        <v>113</v>
      </c>
      <c r="I13" s="65" t="s">
        <v>114</v>
      </c>
      <c r="J13" s="68">
        <v>40763</v>
      </c>
      <c r="K13" s="113">
        <v>12</v>
      </c>
      <c r="L13" s="114"/>
      <c r="M13" s="61" t="s">
        <v>42</v>
      </c>
      <c r="N13" s="65" t="s">
        <v>94</v>
      </c>
      <c r="O13" s="113" t="s">
        <v>80</v>
      </c>
      <c r="P13" s="113" t="s">
        <v>115</v>
      </c>
      <c r="Q13" s="113" t="s">
        <v>108</v>
      </c>
      <c r="R13" s="113" t="s">
        <v>109</v>
      </c>
      <c r="S13" s="113" t="s">
        <v>110</v>
      </c>
      <c r="T13" s="79" t="s">
        <v>111</v>
      </c>
      <c r="U13" s="79" t="s">
        <v>111</v>
      </c>
    </row>
    <row r="14" spans="1:22" ht="25.5" customHeight="1">
      <c r="A14" s="55">
        <v>7</v>
      </c>
      <c r="B14" s="109">
        <v>45450</v>
      </c>
      <c r="C14" s="110" t="s">
        <v>116</v>
      </c>
      <c r="D14" s="111" t="s">
        <v>47</v>
      </c>
      <c r="E14" s="111" t="s">
        <v>117</v>
      </c>
      <c r="F14" s="111" t="s">
        <v>118</v>
      </c>
      <c r="G14" s="79" t="s">
        <v>119</v>
      </c>
      <c r="H14" s="108" t="s">
        <v>120</v>
      </c>
      <c r="I14" s="65" t="s">
        <v>121</v>
      </c>
      <c r="J14" s="68">
        <v>29401</v>
      </c>
      <c r="K14" s="113">
        <v>43</v>
      </c>
      <c r="L14" s="114" t="s">
        <v>122</v>
      </c>
      <c r="M14" s="61" t="s">
        <v>54</v>
      </c>
      <c r="N14" s="65" t="s">
        <v>55</v>
      </c>
      <c r="O14" s="113" t="s">
        <v>123</v>
      </c>
      <c r="P14" s="113" t="s">
        <v>107</v>
      </c>
      <c r="Q14" s="113" t="s">
        <v>71</v>
      </c>
      <c r="R14" s="113" t="s">
        <v>82</v>
      </c>
      <c r="S14" s="113" t="s">
        <v>124</v>
      </c>
      <c r="T14" s="79" t="s">
        <v>125</v>
      </c>
      <c r="U14" s="79" t="s">
        <v>126</v>
      </c>
      <c r="V14" s="116"/>
    </row>
    <row r="15" spans="1:22" ht="24" customHeight="1">
      <c r="A15" s="55">
        <v>8</v>
      </c>
      <c r="B15" s="109">
        <v>45453</v>
      </c>
      <c r="C15" s="110" t="s">
        <v>127</v>
      </c>
      <c r="D15" s="111" t="s">
        <v>47</v>
      </c>
      <c r="E15" s="111" t="s">
        <v>128</v>
      </c>
      <c r="F15" s="111" t="s">
        <v>129</v>
      </c>
      <c r="G15" s="79" t="s">
        <v>130</v>
      </c>
      <c r="H15" s="28" t="s">
        <v>131</v>
      </c>
      <c r="I15" s="65" t="s">
        <v>132</v>
      </c>
      <c r="J15" s="68">
        <v>34054</v>
      </c>
      <c r="K15" s="113">
        <v>31</v>
      </c>
      <c r="L15" s="114" t="s">
        <v>133</v>
      </c>
      <c r="M15" s="61" t="s">
        <v>54</v>
      </c>
      <c r="N15" s="65" t="s">
        <v>55</v>
      </c>
      <c r="O15" s="113" t="s">
        <v>56</v>
      </c>
      <c r="P15" s="113" t="s">
        <v>134</v>
      </c>
      <c r="Q15" s="113" t="s">
        <v>71</v>
      </c>
      <c r="R15" s="113" t="s">
        <v>82</v>
      </c>
      <c r="S15" s="113" t="s">
        <v>135</v>
      </c>
      <c r="T15" s="79" t="s">
        <v>136</v>
      </c>
      <c r="U15" s="79" t="s">
        <v>137</v>
      </c>
    </row>
    <row r="16" spans="1:22" ht="27" customHeight="1">
      <c r="A16" s="55">
        <v>9</v>
      </c>
      <c r="B16" s="109">
        <v>45454</v>
      </c>
      <c r="C16" s="110" t="s">
        <v>138</v>
      </c>
      <c r="D16" s="111" t="s">
        <v>47</v>
      </c>
      <c r="E16" s="111" t="s">
        <v>139</v>
      </c>
      <c r="F16" s="111" t="s">
        <v>140</v>
      </c>
      <c r="G16" s="79" t="s">
        <v>141</v>
      </c>
      <c r="H16" s="28" t="s">
        <v>142</v>
      </c>
      <c r="I16" s="65" t="s">
        <v>143</v>
      </c>
      <c r="J16" s="68">
        <v>18758</v>
      </c>
      <c r="K16" s="113">
        <v>72</v>
      </c>
      <c r="L16" s="114" t="s">
        <v>144</v>
      </c>
      <c r="M16" s="61" t="s">
        <v>54</v>
      </c>
      <c r="N16" s="65" t="s">
        <v>55</v>
      </c>
      <c r="O16" s="113" t="s">
        <v>145</v>
      </c>
      <c r="P16" s="113" t="s">
        <v>146</v>
      </c>
      <c r="Q16" s="113" t="s">
        <v>147</v>
      </c>
      <c r="R16" s="113" t="s">
        <v>148</v>
      </c>
      <c r="S16" s="113" t="s">
        <v>149</v>
      </c>
      <c r="T16" s="79" t="s">
        <v>150</v>
      </c>
      <c r="U16" s="79" t="s">
        <v>150</v>
      </c>
    </row>
    <row r="17" spans="1:22" ht="23.25" customHeight="1">
      <c r="A17" s="55">
        <v>10</v>
      </c>
      <c r="B17" s="109">
        <v>45455</v>
      </c>
      <c r="C17" s="110" t="s">
        <v>151</v>
      </c>
      <c r="D17" s="111" t="s">
        <v>47</v>
      </c>
      <c r="E17" s="111" t="s">
        <v>139</v>
      </c>
      <c r="F17" s="111" t="s">
        <v>140</v>
      </c>
      <c r="G17" s="79" t="s">
        <v>152</v>
      </c>
      <c r="H17" s="28" t="s">
        <v>153</v>
      </c>
      <c r="I17" s="65" t="s">
        <v>154</v>
      </c>
      <c r="J17" s="68">
        <v>32289</v>
      </c>
      <c r="K17" s="113">
        <v>36</v>
      </c>
      <c r="L17" s="114" t="s">
        <v>155</v>
      </c>
      <c r="M17" s="61" t="s">
        <v>54</v>
      </c>
      <c r="N17" s="65" t="s">
        <v>55</v>
      </c>
      <c r="O17" s="113" t="s">
        <v>156</v>
      </c>
      <c r="P17" s="113" t="s">
        <v>157</v>
      </c>
      <c r="Q17" s="113" t="s">
        <v>71</v>
      </c>
      <c r="R17" s="113" t="s">
        <v>82</v>
      </c>
      <c r="S17" s="113" t="s">
        <v>158</v>
      </c>
      <c r="T17" s="79" t="s">
        <v>159</v>
      </c>
      <c r="U17" s="79" t="s">
        <v>159</v>
      </c>
    </row>
    <row r="18" spans="1:22" ht="27" customHeight="1">
      <c r="A18" s="55">
        <v>11</v>
      </c>
      <c r="B18" s="109">
        <v>45457</v>
      </c>
      <c r="C18" s="110" t="s">
        <v>160</v>
      </c>
      <c r="D18" s="111" t="s">
        <v>87</v>
      </c>
      <c r="E18" s="111" t="s">
        <v>161</v>
      </c>
      <c r="F18" s="111" t="s">
        <v>162</v>
      </c>
      <c r="G18" s="79" t="s">
        <v>163</v>
      </c>
      <c r="H18" s="28" t="s">
        <v>164</v>
      </c>
      <c r="I18" s="65" t="s">
        <v>165</v>
      </c>
      <c r="J18" s="68">
        <v>34312</v>
      </c>
      <c r="K18" s="113">
        <v>30</v>
      </c>
      <c r="L18" s="114" t="s">
        <v>166</v>
      </c>
      <c r="M18" s="61" t="s">
        <v>54</v>
      </c>
      <c r="N18" s="65" t="s">
        <v>94</v>
      </c>
      <c r="O18" s="113" t="s">
        <v>167</v>
      </c>
      <c r="P18" s="113" t="s">
        <v>168</v>
      </c>
      <c r="Q18" s="113" t="s">
        <v>71</v>
      </c>
      <c r="R18" s="113" t="s">
        <v>82</v>
      </c>
      <c r="S18" s="113" t="s">
        <v>169</v>
      </c>
      <c r="T18" s="79" t="s">
        <v>170</v>
      </c>
      <c r="U18" s="79" t="s">
        <v>170</v>
      </c>
    </row>
    <row r="19" spans="1:22" ht="27" customHeight="1">
      <c r="A19" s="55">
        <v>12</v>
      </c>
      <c r="B19" s="109">
        <v>45457</v>
      </c>
      <c r="C19" s="110" t="s">
        <v>171</v>
      </c>
      <c r="D19" s="111" t="s">
        <v>172</v>
      </c>
      <c r="E19" s="111" t="s">
        <v>173</v>
      </c>
      <c r="F19" s="111" t="s">
        <v>174</v>
      </c>
      <c r="G19" s="79" t="s">
        <v>175</v>
      </c>
      <c r="H19" s="28" t="s">
        <v>176</v>
      </c>
      <c r="I19" s="65" t="s">
        <v>177</v>
      </c>
      <c r="J19" s="68">
        <v>40918</v>
      </c>
      <c r="K19" s="113">
        <v>12</v>
      </c>
      <c r="L19" s="114" t="s">
        <v>178</v>
      </c>
      <c r="M19" s="61" t="s">
        <v>42</v>
      </c>
      <c r="N19" s="65" t="s">
        <v>94</v>
      </c>
      <c r="O19" s="113" t="s">
        <v>80</v>
      </c>
      <c r="P19" s="113" t="s">
        <v>179</v>
      </c>
      <c r="Q19" s="113" t="s">
        <v>71</v>
      </c>
      <c r="R19" s="113" t="s">
        <v>82</v>
      </c>
      <c r="S19" s="113" t="s">
        <v>180</v>
      </c>
      <c r="T19" s="79" t="s">
        <v>181</v>
      </c>
      <c r="U19" s="79" t="s">
        <v>181</v>
      </c>
    </row>
    <row r="20" spans="1:22" ht="27" customHeight="1">
      <c r="A20" s="55">
        <v>13</v>
      </c>
      <c r="B20" s="109">
        <v>45457</v>
      </c>
      <c r="C20" s="110" t="s">
        <v>182</v>
      </c>
      <c r="D20" s="111" t="s">
        <v>47</v>
      </c>
      <c r="E20" s="111" t="s">
        <v>183</v>
      </c>
      <c r="F20" s="111" t="s">
        <v>184</v>
      </c>
      <c r="G20" s="79">
        <v>674402338</v>
      </c>
      <c r="H20" s="28" t="s">
        <v>185</v>
      </c>
      <c r="I20" s="65" t="s">
        <v>186</v>
      </c>
      <c r="J20" s="68">
        <v>29811</v>
      </c>
      <c r="K20" s="113">
        <v>42</v>
      </c>
      <c r="L20" s="114" t="s">
        <v>187</v>
      </c>
      <c r="M20" s="61" t="s">
        <v>42</v>
      </c>
      <c r="N20" s="65" t="s">
        <v>55</v>
      </c>
      <c r="O20" s="113" t="s">
        <v>188</v>
      </c>
      <c r="P20" s="113" t="s">
        <v>189</v>
      </c>
      <c r="Q20" s="113" t="s">
        <v>71</v>
      </c>
      <c r="R20" s="113" t="s">
        <v>82</v>
      </c>
      <c r="S20" s="113" t="s">
        <v>124</v>
      </c>
      <c r="T20" s="79" t="s">
        <v>190</v>
      </c>
      <c r="U20" s="79" t="s">
        <v>190</v>
      </c>
    </row>
    <row r="21" spans="1:22" ht="27" customHeight="1">
      <c r="A21" s="55">
        <v>14</v>
      </c>
      <c r="B21" s="109">
        <v>45460</v>
      </c>
      <c r="C21" s="110" t="s">
        <v>191</v>
      </c>
      <c r="D21" s="111" t="s">
        <v>87</v>
      </c>
      <c r="E21" s="111" t="s">
        <v>101</v>
      </c>
      <c r="F21" s="111" t="s">
        <v>101</v>
      </c>
      <c r="G21" s="79">
        <v>764513991</v>
      </c>
      <c r="H21" s="108"/>
      <c r="I21" s="65"/>
      <c r="J21" s="112">
        <v>31795</v>
      </c>
      <c r="K21" s="113">
        <v>37</v>
      </c>
      <c r="L21" s="114" t="s">
        <v>192</v>
      </c>
      <c r="M21" s="61" t="s">
        <v>54</v>
      </c>
      <c r="N21" s="65" t="s">
        <v>94</v>
      </c>
      <c r="O21" s="113" t="s">
        <v>145</v>
      </c>
      <c r="P21" s="113" t="s">
        <v>70</v>
      </c>
      <c r="Q21" s="113" t="s">
        <v>71</v>
      </c>
      <c r="R21" s="113" t="s">
        <v>82</v>
      </c>
      <c r="S21" s="113" t="s">
        <v>180</v>
      </c>
      <c r="T21" s="79" t="s">
        <v>193</v>
      </c>
      <c r="U21" s="79" t="s">
        <v>194</v>
      </c>
    </row>
    <row r="22" spans="1:22" ht="27" customHeight="1">
      <c r="A22" s="55">
        <v>15</v>
      </c>
      <c r="B22" s="109">
        <v>45460</v>
      </c>
      <c r="C22" s="110" t="s">
        <v>195</v>
      </c>
      <c r="D22" s="111" t="s">
        <v>87</v>
      </c>
      <c r="E22" s="111" t="s">
        <v>101</v>
      </c>
      <c r="F22" s="111" t="s">
        <v>101</v>
      </c>
      <c r="G22" s="79">
        <v>761033714</v>
      </c>
      <c r="H22" s="108"/>
      <c r="I22" s="65"/>
      <c r="J22" s="112">
        <v>39824</v>
      </c>
      <c r="K22" s="113">
        <v>15</v>
      </c>
      <c r="L22" s="114" t="s">
        <v>178</v>
      </c>
      <c r="M22" s="61" t="s">
        <v>42</v>
      </c>
      <c r="N22" s="65" t="s">
        <v>94</v>
      </c>
      <c r="O22" s="113" t="s">
        <v>80</v>
      </c>
      <c r="P22" s="113" t="s">
        <v>157</v>
      </c>
      <c r="Q22" s="113" t="s">
        <v>71</v>
      </c>
      <c r="R22" s="113" t="s">
        <v>82</v>
      </c>
      <c r="S22" s="113" t="s">
        <v>180</v>
      </c>
      <c r="T22" s="79" t="s">
        <v>193</v>
      </c>
      <c r="U22" s="79" t="s">
        <v>194</v>
      </c>
    </row>
    <row r="23" spans="1:22" ht="27" customHeight="1">
      <c r="A23" s="55">
        <v>16</v>
      </c>
      <c r="B23" s="109">
        <v>45462</v>
      </c>
      <c r="C23" s="110" t="s">
        <v>196</v>
      </c>
      <c r="D23" s="111" t="s">
        <v>47</v>
      </c>
      <c r="E23" s="111" t="s">
        <v>41</v>
      </c>
      <c r="F23" s="111" t="s">
        <v>76</v>
      </c>
      <c r="G23" s="79">
        <v>143099891</v>
      </c>
      <c r="H23" s="28" t="s">
        <v>197</v>
      </c>
      <c r="I23" s="65" t="s">
        <v>198</v>
      </c>
      <c r="J23" s="112">
        <v>35314</v>
      </c>
      <c r="K23" s="113">
        <v>27</v>
      </c>
      <c r="L23" s="114" t="s">
        <v>199</v>
      </c>
      <c r="M23" s="61" t="s">
        <v>42</v>
      </c>
      <c r="N23" s="65" t="s">
        <v>55</v>
      </c>
      <c r="O23" s="113" t="s">
        <v>200</v>
      </c>
      <c r="P23" s="113" t="s">
        <v>134</v>
      </c>
      <c r="Q23" s="113" t="s">
        <v>71</v>
      </c>
      <c r="R23" s="113" t="s">
        <v>82</v>
      </c>
      <c r="S23" s="113" t="s">
        <v>201</v>
      </c>
      <c r="T23" s="79" t="s">
        <v>202</v>
      </c>
      <c r="U23" s="79" t="s">
        <v>202</v>
      </c>
    </row>
    <row r="24" spans="1:22" ht="27" customHeight="1">
      <c r="A24" s="55">
        <v>17</v>
      </c>
      <c r="B24" s="109">
        <v>45462</v>
      </c>
      <c r="C24" s="110" t="s">
        <v>203</v>
      </c>
      <c r="D24" s="111" t="s">
        <v>47</v>
      </c>
      <c r="E24" s="111" t="s">
        <v>204</v>
      </c>
      <c r="F24" s="111" t="s">
        <v>205</v>
      </c>
      <c r="G24" s="79" t="s">
        <v>206</v>
      </c>
      <c r="H24" s="28" t="s">
        <v>207</v>
      </c>
      <c r="I24" s="65" t="s">
        <v>208</v>
      </c>
      <c r="J24" s="112">
        <v>25300</v>
      </c>
      <c r="K24" s="113">
        <v>54</v>
      </c>
      <c r="L24" s="114" t="s">
        <v>209</v>
      </c>
      <c r="M24" s="61" t="s">
        <v>54</v>
      </c>
      <c r="N24" s="65" t="s">
        <v>55</v>
      </c>
      <c r="O24" s="113" t="s">
        <v>145</v>
      </c>
      <c r="P24" s="113" t="s">
        <v>210</v>
      </c>
      <c r="Q24" s="113" t="s">
        <v>71</v>
      </c>
      <c r="R24" s="113" t="s">
        <v>82</v>
      </c>
      <c r="S24" s="113" t="s">
        <v>211</v>
      </c>
      <c r="T24" s="115" t="s">
        <v>212</v>
      </c>
      <c r="U24" s="115" t="s">
        <v>212</v>
      </c>
    </row>
    <row r="25" spans="1:22" ht="27" customHeight="1">
      <c r="A25" s="55">
        <v>18</v>
      </c>
      <c r="B25" s="109">
        <v>45463</v>
      </c>
      <c r="C25" s="110" t="s">
        <v>213</v>
      </c>
      <c r="D25" s="111" t="s">
        <v>47</v>
      </c>
      <c r="E25" s="111" t="s">
        <v>214</v>
      </c>
      <c r="F25" s="111" t="s">
        <v>215</v>
      </c>
      <c r="G25" s="79" t="s">
        <v>216</v>
      </c>
      <c r="H25" s="108" t="s">
        <v>217</v>
      </c>
      <c r="I25" s="65" t="s">
        <v>218</v>
      </c>
      <c r="J25" s="112">
        <v>20300</v>
      </c>
      <c r="K25" s="113">
        <v>68</v>
      </c>
      <c r="L25" s="114"/>
      <c r="M25" s="61" t="s">
        <v>54</v>
      </c>
      <c r="N25" s="65" t="s">
        <v>55</v>
      </c>
      <c r="O25" s="113" t="s">
        <v>145</v>
      </c>
      <c r="P25" s="113" t="s">
        <v>210</v>
      </c>
      <c r="Q25" s="113" t="s">
        <v>71</v>
      </c>
      <c r="R25" s="113" t="s">
        <v>82</v>
      </c>
      <c r="S25" s="113" t="s">
        <v>211</v>
      </c>
      <c r="T25" s="79" t="s">
        <v>219</v>
      </c>
      <c r="U25" s="79" t="s">
        <v>212</v>
      </c>
    </row>
    <row r="26" spans="1:22" ht="27" customHeight="1">
      <c r="A26" s="55">
        <v>19</v>
      </c>
      <c r="B26" s="109">
        <v>45467</v>
      </c>
      <c r="C26" s="110" t="s">
        <v>220</v>
      </c>
      <c r="D26" s="111" t="s">
        <v>47</v>
      </c>
      <c r="E26" s="111" t="s">
        <v>48</v>
      </c>
      <c r="F26" s="111" t="s">
        <v>49</v>
      </c>
      <c r="G26" s="79" t="s">
        <v>221</v>
      </c>
      <c r="H26" s="28" t="s">
        <v>222</v>
      </c>
      <c r="I26" s="65" t="s">
        <v>223</v>
      </c>
      <c r="J26" s="112">
        <v>29547</v>
      </c>
      <c r="K26" s="113">
        <v>42</v>
      </c>
      <c r="L26" s="114" t="s">
        <v>224</v>
      </c>
      <c r="M26" s="61" t="s">
        <v>42</v>
      </c>
      <c r="N26" s="65" t="s">
        <v>55</v>
      </c>
      <c r="O26" s="113" t="s">
        <v>106</v>
      </c>
      <c r="P26" s="113" t="s">
        <v>96</v>
      </c>
      <c r="Q26" s="113" t="s">
        <v>71</v>
      </c>
      <c r="R26" s="113" t="s">
        <v>82</v>
      </c>
      <c r="S26" s="113" t="s">
        <v>225</v>
      </c>
      <c r="T26" s="79" t="s">
        <v>226</v>
      </c>
      <c r="U26" s="79" t="s">
        <v>226</v>
      </c>
      <c r="V26" s="94"/>
    </row>
    <row r="27" spans="1:22" ht="27" customHeight="1">
      <c r="A27" s="55">
        <v>20</v>
      </c>
      <c r="B27" s="109">
        <v>45468</v>
      </c>
      <c r="C27" s="110" t="s">
        <v>227</v>
      </c>
      <c r="D27" s="111" t="s">
        <v>87</v>
      </c>
      <c r="E27" s="111" t="s">
        <v>228</v>
      </c>
      <c r="F27" s="111" t="s">
        <v>229</v>
      </c>
      <c r="G27" s="79" t="s">
        <v>230</v>
      </c>
      <c r="H27" s="108" t="s">
        <v>231</v>
      </c>
      <c r="I27" s="65" t="s">
        <v>232</v>
      </c>
      <c r="J27" s="112">
        <v>28030</v>
      </c>
      <c r="K27" s="113">
        <v>48</v>
      </c>
      <c r="L27" s="114" t="s">
        <v>233</v>
      </c>
      <c r="M27" s="61" t="s">
        <v>54</v>
      </c>
      <c r="N27" s="65" t="s">
        <v>55</v>
      </c>
      <c r="O27" s="113" t="s">
        <v>145</v>
      </c>
      <c r="P27" s="113" t="s">
        <v>210</v>
      </c>
      <c r="Q27" s="113" t="s">
        <v>71</v>
      </c>
      <c r="R27" s="113" t="s">
        <v>82</v>
      </c>
      <c r="S27" s="113" t="s">
        <v>234</v>
      </c>
      <c r="T27" s="79" t="s">
        <v>235</v>
      </c>
      <c r="U27" s="79" t="s">
        <v>235</v>
      </c>
    </row>
    <row r="28" spans="1:22" ht="27" customHeight="1">
      <c r="A28" s="55">
        <v>21</v>
      </c>
      <c r="B28" s="109">
        <v>45468</v>
      </c>
      <c r="C28" s="110" t="s">
        <v>236</v>
      </c>
      <c r="D28" s="111" t="s">
        <v>87</v>
      </c>
      <c r="E28" s="111" t="s">
        <v>228</v>
      </c>
      <c r="F28" s="111" t="s">
        <v>229</v>
      </c>
      <c r="G28" s="79" t="s">
        <v>237</v>
      </c>
      <c r="H28" s="108" t="s">
        <v>238</v>
      </c>
      <c r="I28" s="65" t="s">
        <v>239</v>
      </c>
      <c r="J28" s="112">
        <v>27679</v>
      </c>
      <c r="K28" s="113">
        <v>49</v>
      </c>
      <c r="L28" s="114" t="s">
        <v>240</v>
      </c>
      <c r="M28" s="61" t="s">
        <v>42</v>
      </c>
      <c r="N28" s="65" t="s">
        <v>55</v>
      </c>
      <c r="O28" s="113" t="s">
        <v>145</v>
      </c>
      <c r="P28" s="113" t="s">
        <v>241</v>
      </c>
      <c r="Q28" s="113" t="s">
        <v>71</v>
      </c>
      <c r="R28" s="113" t="s">
        <v>82</v>
      </c>
      <c r="S28" s="113" t="s">
        <v>234</v>
      </c>
      <c r="T28" s="79" t="s">
        <v>235</v>
      </c>
      <c r="U28" s="79" t="s">
        <v>235</v>
      </c>
    </row>
    <row r="29" spans="1:22" ht="27" customHeight="1">
      <c r="A29" s="55">
        <v>22</v>
      </c>
      <c r="B29" s="109">
        <v>45468</v>
      </c>
      <c r="C29" s="110" t="s">
        <v>242</v>
      </c>
      <c r="D29" s="111" t="s">
        <v>87</v>
      </c>
      <c r="E29" s="111" t="s">
        <v>228</v>
      </c>
      <c r="F29" s="111" t="s">
        <v>229</v>
      </c>
      <c r="G29" s="79" t="s">
        <v>243</v>
      </c>
      <c r="H29" s="108" t="s">
        <v>231</v>
      </c>
      <c r="I29" s="65" t="s">
        <v>232</v>
      </c>
      <c r="J29" s="112">
        <v>39203</v>
      </c>
      <c r="K29" s="113">
        <v>17</v>
      </c>
      <c r="L29" s="114"/>
      <c r="M29" s="61" t="s">
        <v>54</v>
      </c>
      <c r="N29" s="65" t="s">
        <v>94</v>
      </c>
      <c r="O29" s="113" t="s">
        <v>80</v>
      </c>
      <c r="P29" s="113" t="s">
        <v>210</v>
      </c>
      <c r="Q29" s="113" t="s">
        <v>71</v>
      </c>
      <c r="R29" s="113" t="s">
        <v>82</v>
      </c>
      <c r="S29" s="113" t="s">
        <v>234</v>
      </c>
      <c r="T29" s="79" t="s">
        <v>235</v>
      </c>
      <c r="U29" s="79" t="s">
        <v>235</v>
      </c>
    </row>
    <row r="30" spans="1:22" ht="27" customHeight="1">
      <c r="A30" s="55"/>
      <c r="B30" s="109"/>
      <c r="C30" s="110"/>
      <c r="D30" s="111"/>
      <c r="E30" s="111"/>
      <c r="F30" s="111"/>
      <c r="G30" s="79"/>
      <c r="H30" s="108"/>
      <c r="I30" s="65"/>
      <c r="J30" s="112"/>
      <c r="K30" s="113"/>
      <c r="L30" s="114"/>
      <c r="M30" s="61"/>
      <c r="N30" s="65"/>
      <c r="O30" s="113"/>
      <c r="P30" s="113"/>
      <c r="Q30" s="113"/>
      <c r="R30" s="113"/>
      <c r="S30" s="113"/>
      <c r="T30" s="79"/>
      <c r="U30" s="79"/>
    </row>
    <row r="31" spans="1:22" ht="27" customHeight="1">
      <c r="A31" s="55"/>
      <c r="B31" s="109"/>
      <c r="C31" s="110"/>
      <c r="D31" s="111"/>
      <c r="E31" s="111"/>
      <c r="F31" s="111"/>
      <c r="G31" s="79"/>
      <c r="H31" s="108"/>
      <c r="I31" s="65"/>
      <c r="J31" s="112"/>
      <c r="K31" s="113"/>
      <c r="L31" s="114"/>
      <c r="M31" s="61"/>
      <c r="N31" s="65"/>
      <c r="O31" s="113"/>
      <c r="P31" s="113"/>
      <c r="Q31" s="113"/>
      <c r="R31" s="113"/>
      <c r="S31" s="113"/>
      <c r="T31" s="79"/>
      <c r="U31" s="79"/>
    </row>
    <row r="32" spans="1:22" ht="27" customHeight="1">
      <c r="A32" s="55"/>
      <c r="B32" s="109"/>
      <c r="C32" s="110"/>
      <c r="D32" s="111"/>
      <c r="E32" s="111"/>
      <c r="F32" s="111"/>
      <c r="G32" s="79"/>
      <c r="H32" s="108"/>
      <c r="I32" s="65"/>
      <c r="J32" s="112"/>
      <c r="K32" s="113"/>
      <c r="L32" s="114"/>
      <c r="M32" s="61"/>
      <c r="N32" s="65"/>
      <c r="O32" s="113"/>
      <c r="P32" s="113"/>
      <c r="Q32" s="113"/>
      <c r="R32" s="113"/>
      <c r="S32" s="113"/>
      <c r="T32" s="79"/>
      <c r="U32" s="79"/>
    </row>
    <row r="33" spans="1:21" ht="27" customHeight="1">
      <c r="A33" s="55"/>
      <c r="B33" s="109"/>
      <c r="C33" s="110"/>
      <c r="D33" s="111"/>
      <c r="E33" s="111"/>
      <c r="F33" s="111"/>
      <c r="G33" s="79"/>
      <c r="H33" s="108"/>
      <c r="I33" s="65"/>
      <c r="J33" s="112"/>
      <c r="K33" s="113"/>
      <c r="L33" s="114"/>
      <c r="M33" s="61"/>
      <c r="N33" s="65"/>
      <c r="O33" s="113"/>
      <c r="P33" s="113"/>
      <c r="Q33" s="113"/>
      <c r="R33" s="113"/>
      <c r="S33" s="113"/>
      <c r="T33" s="79"/>
      <c r="U33" s="79"/>
    </row>
    <row r="34" spans="1:21" ht="27" customHeight="1">
      <c r="A34" s="55"/>
      <c r="B34" s="109"/>
      <c r="C34" s="110"/>
      <c r="D34" s="111"/>
      <c r="E34" s="111"/>
      <c r="F34" s="111"/>
      <c r="G34" s="79"/>
      <c r="H34" s="108"/>
      <c r="I34" s="65"/>
      <c r="J34" s="112"/>
      <c r="K34" s="113"/>
      <c r="L34" s="114"/>
      <c r="M34" s="61"/>
      <c r="N34" s="65"/>
      <c r="O34" s="113"/>
      <c r="P34" s="113"/>
      <c r="Q34" s="113"/>
      <c r="R34" s="113"/>
      <c r="S34" s="113"/>
      <c r="T34" s="79"/>
      <c r="U34" s="79"/>
    </row>
    <row r="35" spans="1:21" ht="27" customHeight="1">
      <c r="A35" s="55"/>
      <c r="B35" s="109"/>
      <c r="C35" s="110"/>
      <c r="D35" s="111"/>
      <c r="E35" s="111"/>
      <c r="F35" s="111"/>
      <c r="G35" s="79"/>
      <c r="H35" s="108"/>
      <c r="I35" s="65"/>
      <c r="J35" s="112"/>
      <c r="K35" s="113"/>
      <c r="L35" s="114"/>
      <c r="M35" s="61"/>
      <c r="N35" s="65"/>
      <c r="O35" s="113"/>
      <c r="P35" s="113"/>
      <c r="Q35" s="113"/>
      <c r="R35" s="113"/>
      <c r="S35" s="113"/>
      <c r="T35" s="79"/>
      <c r="U35" s="79"/>
    </row>
    <row r="36" spans="1:21">
      <c r="A36" s="55"/>
      <c r="B36" s="109"/>
      <c r="C36" s="110"/>
      <c r="D36" s="111"/>
      <c r="E36" s="111"/>
      <c r="F36" s="111"/>
      <c r="G36" s="79"/>
      <c r="H36" s="108"/>
      <c r="I36" s="65"/>
      <c r="J36" s="112"/>
      <c r="K36" s="113"/>
      <c r="L36" s="114"/>
      <c r="M36" s="61"/>
      <c r="N36" s="65"/>
      <c r="O36" s="113"/>
      <c r="P36" s="113"/>
      <c r="Q36" s="113"/>
      <c r="R36" s="113"/>
      <c r="S36" s="113"/>
      <c r="T36" s="79"/>
      <c r="U36" s="79"/>
    </row>
    <row r="37" spans="1:21">
      <c r="A37" s="55"/>
      <c r="B37" s="109"/>
      <c r="C37" s="110"/>
      <c r="D37" s="111"/>
      <c r="E37" s="111"/>
      <c r="F37" s="111"/>
      <c r="G37" s="79"/>
      <c r="H37" s="108"/>
      <c r="I37" s="65"/>
      <c r="J37" s="112"/>
      <c r="K37" s="113"/>
      <c r="L37" s="114"/>
      <c r="M37" s="61"/>
      <c r="N37" s="65"/>
      <c r="O37" s="113"/>
      <c r="P37" s="113"/>
      <c r="Q37" s="113"/>
      <c r="R37" s="113"/>
      <c r="S37" s="113"/>
      <c r="T37" s="79"/>
      <c r="U37" s="79"/>
    </row>
    <row r="38" spans="1:21">
      <c r="A38" s="55"/>
      <c r="B38" s="109"/>
      <c r="C38" s="110"/>
      <c r="D38" s="111"/>
      <c r="E38" s="111"/>
      <c r="F38" s="111"/>
      <c r="G38" s="79"/>
      <c r="H38" s="108"/>
      <c r="I38" s="65"/>
      <c r="J38" s="112"/>
      <c r="K38" s="113"/>
      <c r="L38" s="114"/>
      <c r="M38" s="61"/>
      <c r="N38" s="65"/>
      <c r="O38" s="113"/>
      <c r="P38" s="113"/>
      <c r="Q38" s="113"/>
      <c r="R38" s="113"/>
      <c r="S38" s="113"/>
      <c r="T38" s="79"/>
      <c r="U38" s="79"/>
    </row>
    <row r="39" spans="1:21">
      <c r="A39" s="55"/>
      <c r="B39" s="51"/>
      <c r="C39" s="52"/>
      <c r="D39" s="53"/>
      <c r="E39" s="53"/>
      <c r="F39" s="53"/>
      <c r="G39" s="54"/>
      <c r="H39" s="64"/>
      <c r="I39" s="55"/>
      <c r="J39" s="96"/>
      <c r="K39" s="113"/>
      <c r="L39" s="114"/>
      <c r="M39" s="61"/>
      <c r="N39" s="65"/>
      <c r="O39" s="113"/>
      <c r="P39" s="113"/>
      <c r="Q39" s="113"/>
      <c r="R39" s="113"/>
      <c r="S39" s="113"/>
      <c r="T39" s="79"/>
      <c r="U39" s="79"/>
    </row>
    <row r="40" spans="1:21">
      <c r="J40" s="97"/>
    </row>
  </sheetData>
  <autoFilter ref="A6:U33">
    <filterColumn colId="16" showButton="0"/>
    <filterColumn colId="17" showButton="0"/>
    <filterColumn colId="19" showButton="0"/>
  </autoFilter>
  <mergeCells count="20">
    <mergeCell ref="M6:M7"/>
    <mergeCell ref="N6:N7"/>
    <mergeCell ref="O6:O7"/>
    <mergeCell ref="P6:P7"/>
    <mergeCell ref="T6:U6"/>
    <mergeCell ref="Q6:S6"/>
    <mergeCell ref="K6:K7"/>
    <mergeCell ref="L6:L7"/>
    <mergeCell ref="J6:J7"/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H9" r:id="rId1"/>
    <hyperlink ref="H11" r:id="rId2"/>
    <hyperlink ref="H13" r:id="rId3"/>
    <hyperlink ref="H15" r:id="rId4"/>
    <hyperlink ref="H16" r:id="rId5"/>
    <hyperlink ref="H17" r:id="rId6"/>
    <hyperlink ref="H18" r:id="rId7"/>
    <hyperlink ref="H19" r:id="rId8"/>
    <hyperlink ref="H20" r:id="rId9"/>
    <hyperlink ref="H23" r:id="rId10"/>
    <hyperlink ref="H24" r:id="rId11"/>
    <hyperlink ref="H26" r:id="rId12"/>
  </hyperlinks>
  <printOptions horizontalCentered="1"/>
  <pageMargins left="0.17" right="0.17" top="1.3" bottom="0.59" header="0.64" footer="0.31496062992126"/>
  <pageSetup scale="78" orientation="landscape" r:id="rId13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V23440"/>
  <sheetViews>
    <sheetView zoomScale="93" zoomScaleNormal="93" zoomScalePageLayoutView="70" workbookViewId="0">
      <pane xSplit="1" ySplit="5" topLeftCell="B72" activePane="bottomRight" state="frozen"/>
      <selection pane="topRight" activeCell="B1" sqref="B1"/>
      <selection pane="bottomLeft" activeCell="A8" sqref="A8"/>
      <selection pane="bottomRight" activeCell="E96" sqref="E96"/>
    </sheetView>
  </sheetViews>
  <sheetFormatPr baseColWidth="10" defaultColWidth="11.42578125" defaultRowHeight="15"/>
  <cols>
    <col min="1" max="1" width="5.5703125" hidden="1" customWidth="1"/>
    <col min="2" max="2" width="5.5703125" customWidth="1"/>
    <col min="3" max="3" width="15" customWidth="1"/>
    <col min="4" max="4" width="24.5703125" customWidth="1"/>
    <col min="5" max="5" width="48.140625" customWidth="1"/>
    <col min="6" max="6" width="10.42578125" customWidth="1"/>
    <col min="7" max="7" width="22.28515625" customWidth="1"/>
    <col min="8" max="8" width="30.140625" customWidth="1"/>
    <col min="9" max="9" width="31.5703125" customWidth="1"/>
    <col min="10" max="10" width="29.7109375" customWidth="1"/>
    <col min="11" max="11" width="33.7109375" customWidth="1"/>
    <col min="12" max="12" width="34.140625" customWidth="1"/>
    <col min="13" max="13" width="40.5703125" customWidth="1"/>
    <col min="14" max="14" width="45.140625" customWidth="1"/>
    <col min="15" max="15" width="45.85546875" customWidth="1"/>
    <col min="16" max="16" width="13.85546875" customWidth="1"/>
  </cols>
  <sheetData>
    <row r="2" spans="1:22" ht="18.75">
      <c r="C2" s="153" t="s">
        <v>1008</v>
      </c>
      <c r="D2" s="153"/>
      <c r="E2" s="153"/>
      <c r="F2" s="153"/>
    </row>
    <row r="4" spans="1:22" ht="32.25" customHeight="1">
      <c r="A4" s="146" t="s">
        <v>15</v>
      </c>
      <c r="B4" s="128"/>
      <c r="C4" s="137" t="s">
        <v>16</v>
      </c>
      <c r="D4" s="161" t="s">
        <v>244</v>
      </c>
      <c r="E4" s="100" t="s">
        <v>245</v>
      </c>
      <c r="F4" s="137" t="s">
        <v>246</v>
      </c>
      <c r="G4" s="137" t="s">
        <v>247</v>
      </c>
      <c r="H4" s="137" t="s">
        <v>23</v>
      </c>
      <c r="I4" s="137" t="s">
        <v>24</v>
      </c>
      <c r="J4" s="137" t="s">
        <v>32</v>
      </c>
      <c r="K4" s="139" t="s">
        <v>34</v>
      </c>
      <c r="L4" s="140"/>
      <c r="M4" s="141"/>
      <c r="N4" s="135" t="s">
        <v>35</v>
      </c>
      <c r="O4" s="136"/>
    </row>
    <row r="5" spans="1:22" ht="27" customHeight="1" thickBot="1">
      <c r="A5" s="147"/>
      <c r="B5" s="129"/>
      <c r="C5" s="147"/>
      <c r="D5" s="162"/>
      <c r="E5" s="101" t="s">
        <v>248</v>
      </c>
      <c r="F5" s="138"/>
      <c r="G5" s="138"/>
      <c r="H5" s="138"/>
      <c r="I5" s="138"/>
      <c r="J5" s="138"/>
      <c r="K5" s="10" t="s">
        <v>36</v>
      </c>
      <c r="L5" s="10" t="s">
        <v>37</v>
      </c>
      <c r="M5" s="11" t="s">
        <v>38</v>
      </c>
      <c r="N5" s="72" t="s">
        <v>39</v>
      </c>
      <c r="O5" s="73" t="s">
        <v>40</v>
      </c>
    </row>
    <row r="6" spans="1:22" s="82" customFormat="1" ht="15.75" thickBot="1">
      <c r="A6" s="84"/>
      <c r="B6" s="188">
        <v>1</v>
      </c>
      <c r="C6" s="102">
        <v>45446</v>
      </c>
      <c r="D6" s="80" t="s">
        <v>249</v>
      </c>
      <c r="E6" s="23" t="s">
        <v>250</v>
      </c>
      <c r="F6" s="23" t="s">
        <v>42</v>
      </c>
      <c r="G6" s="103">
        <v>30301</v>
      </c>
      <c r="H6" s="23" t="s">
        <v>251</v>
      </c>
      <c r="I6" s="23" t="s">
        <v>76</v>
      </c>
      <c r="J6" s="23" t="s">
        <v>252</v>
      </c>
      <c r="K6" s="23" t="s">
        <v>71</v>
      </c>
      <c r="L6" s="23" t="s">
        <v>253</v>
      </c>
      <c r="M6" s="104" t="s">
        <v>254</v>
      </c>
      <c r="N6" s="105" t="s">
        <v>255</v>
      </c>
      <c r="O6" s="105" t="s">
        <v>256</v>
      </c>
      <c r="P6" s="82" t="s">
        <v>257</v>
      </c>
      <c r="U6" s="24"/>
      <c r="V6" s="24"/>
    </row>
    <row r="7" spans="1:22" s="82" customFormat="1" ht="19.5" customHeight="1" thickBot="1">
      <c r="A7" s="84"/>
      <c r="B7" s="188">
        <v>2</v>
      </c>
      <c r="C7" s="102">
        <v>45447</v>
      </c>
      <c r="D7" s="80" t="s">
        <v>249</v>
      </c>
      <c r="E7" s="23" t="s">
        <v>258</v>
      </c>
      <c r="F7" s="23" t="s">
        <v>54</v>
      </c>
      <c r="G7" s="103">
        <v>32642</v>
      </c>
      <c r="H7" s="23" t="s">
        <v>259</v>
      </c>
      <c r="I7" s="23" t="s">
        <v>260</v>
      </c>
      <c r="J7" s="23" t="s">
        <v>261</v>
      </c>
      <c r="K7" s="23" t="s">
        <v>71</v>
      </c>
      <c r="L7" s="23" t="s">
        <v>253</v>
      </c>
      <c r="M7" s="104" t="s">
        <v>262</v>
      </c>
      <c r="N7" s="105" t="s">
        <v>263</v>
      </c>
      <c r="O7" s="105" t="s">
        <v>264</v>
      </c>
      <c r="P7" s="82" t="s">
        <v>265</v>
      </c>
      <c r="U7" s="24"/>
      <c r="V7" s="24"/>
    </row>
    <row r="8" spans="1:22" s="83" customFormat="1" ht="20.25" customHeight="1" thickBot="1">
      <c r="A8" s="85"/>
      <c r="B8" s="188">
        <v>3</v>
      </c>
      <c r="C8" s="102">
        <v>45447</v>
      </c>
      <c r="D8" s="80" t="s">
        <v>249</v>
      </c>
      <c r="E8" s="23" t="s">
        <v>266</v>
      </c>
      <c r="F8" s="23" t="s">
        <v>54</v>
      </c>
      <c r="G8" s="103">
        <v>34500</v>
      </c>
      <c r="H8" s="23" t="s">
        <v>259</v>
      </c>
      <c r="I8" s="23" t="s">
        <v>260</v>
      </c>
      <c r="J8" s="23" t="s">
        <v>261</v>
      </c>
      <c r="K8" s="23" t="s">
        <v>71</v>
      </c>
      <c r="L8" s="23" t="s">
        <v>253</v>
      </c>
      <c r="M8" s="104" t="s">
        <v>267</v>
      </c>
      <c r="N8" s="105" t="s">
        <v>263</v>
      </c>
      <c r="O8" s="105" t="s">
        <v>264</v>
      </c>
      <c r="P8" s="24" t="s">
        <v>268</v>
      </c>
      <c r="Q8" s="24"/>
      <c r="R8" s="24"/>
      <c r="S8" s="24"/>
      <c r="T8" s="81"/>
      <c r="U8" s="24"/>
      <c r="V8" s="24"/>
    </row>
    <row r="9" spans="1:22" s="82" customFormat="1" ht="18" customHeight="1" thickBot="1">
      <c r="A9" s="84"/>
      <c r="B9" s="188">
        <v>4</v>
      </c>
      <c r="C9" s="102" t="s">
        <v>269</v>
      </c>
      <c r="D9" s="80" t="s">
        <v>249</v>
      </c>
      <c r="E9" s="23" t="s">
        <v>270</v>
      </c>
      <c r="F9" s="23" t="s">
        <v>42</v>
      </c>
      <c r="G9" s="103">
        <v>22730</v>
      </c>
      <c r="H9" s="23" t="s">
        <v>101</v>
      </c>
      <c r="I9" s="23" t="s">
        <v>101</v>
      </c>
      <c r="J9" s="23" t="s">
        <v>145</v>
      </c>
      <c r="K9" s="23" t="s">
        <v>271</v>
      </c>
      <c r="L9" s="23" t="s">
        <v>58</v>
      </c>
      <c r="M9" s="104" t="s">
        <v>59</v>
      </c>
      <c r="N9" s="105"/>
      <c r="O9" s="105"/>
      <c r="P9" s="24" t="s">
        <v>272</v>
      </c>
      <c r="Q9" s="24"/>
      <c r="R9" s="24"/>
      <c r="S9" s="24"/>
      <c r="T9" s="81"/>
      <c r="U9" s="24"/>
      <c r="V9" s="24"/>
    </row>
    <row r="10" spans="1:22" s="82" customFormat="1" ht="15.75" thickBot="1">
      <c r="A10" s="84"/>
      <c r="B10" s="188">
        <v>5</v>
      </c>
      <c r="C10" s="102">
        <v>45448</v>
      </c>
      <c r="D10" s="80" t="s">
        <v>249</v>
      </c>
      <c r="E10" s="23" t="s">
        <v>273</v>
      </c>
      <c r="F10" s="23" t="s">
        <v>54</v>
      </c>
      <c r="G10" s="103">
        <v>33128</v>
      </c>
      <c r="H10" s="23" t="s">
        <v>48</v>
      </c>
      <c r="I10" s="23" t="s">
        <v>49</v>
      </c>
      <c r="J10" s="23" t="s">
        <v>274</v>
      </c>
      <c r="K10" s="23" t="s">
        <v>71</v>
      </c>
      <c r="L10" s="23" t="s">
        <v>253</v>
      </c>
      <c r="M10" s="104" t="s">
        <v>275</v>
      </c>
      <c r="N10" s="105"/>
      <c r="O10" s="105"/>
      <c r="P10" s="24" t="s">
        <v>276</v>
      </c>
      <c r="Q10" s="24"/>
      <c r="R10" s="24"/>
      <c r="S10" s="24"/>
      <c r="T10" s="81"/>
      <c r="U10" s="24"/>
      <c r="V10" s="24"/>
    </row>
    <row r="11" spans="1:22" s="82" customFormat="1" ht="21" customHeight="1" thickBot="1">
      <c r="A11" s="84"/>
      <c r="B11" s="188">
        <v>6</v>
      </c>
      <c r="C11" s="102">
        <v>45449</v>
      </c>
      <c r="D11" s="80" t="s">
        <v>249</v>
      </c>
      <c r="E11" s="23" t="s">
        <v>277</v>
      </c>
      <c r="F11" s="23" t="s">
        <v>54</v>
      </c>
      <c r="G11" s="103">
        <v>24389</v>
      </c>
      <c r="H11" s="23" t="s">
        <v>251</v>
      </c>
      <c r="I11" s="23" t="s">
        <v>76</v>
      </c>
      <c r="J11" s="23" t="s">
        <v>278</v>
      </c>
      <c r="K11" s="23" t="s">
        <v>71</v>
      </c>
      <c r="L11" s="23" t="s">
        <v>253</v>
      </c>
      <c r="M11" s="104" t="s">
        <v>262</v>
      </c>
      <c r="N11" s="105"/>
      <c r="O11" s="105"/>
      <c r="P11" s="24" t="s">
        <v>279</v>
      </c>
      <c r="Q11" s="24"/>
      <c r="R11" s="24"/>
      <c r="S11" s="24"/>
      <c r="T11" s="81"/>
      <c r="U11" s="24"/>
      <c r="V11" s="24"/>
    </row>
    <row r="12" spans="1:22" s="82" customFormat="1" ht="20.25" customHeight="1" thickBot="1">
      <c r="A12" s="84"/>
      <c r="B12" s="188">
        <v>7</v>
      </c>
      <c r="C12" s="102">
        <v>45449</v>
      </c>
      <c r="D12" s="80" t="s">
        <v>249</v>
      </c>
      <c r="E12" s="23" t="s">
        <v>280</v>
      </c>
      <c r="F12" s="23" t="s">
        <v>54</v>
      </c>
      <c r="G12" s="103">
        <v>26611</v>
      </c>
      <c r="H12" s="23" t="s">
        <v>48</v>
      </c>
      <c r="I12" s="23" t="s">
        <v>49</v>
      </c>
      <c r="J12" s="23" t="s">
        <v>281</v>
      </c>
      <c r="K12" s="23" t="s">
        <v>71</v>
      </c>
      <c r="L12" s="23" t="s">
        <v>253</v>
      </c>
      <c r="M12" s="104" t="s">
        <v>282</v>
      </c>
      <c r="N12" s="105"/>
      <c r="O12" s="105"/>
      <c r="P12" s="82" t="s">
        <v>283</v>
      </c>
    </row>
    <row r="13" spans="1:22" s="82" customFormat="1" ht="18.75" customHeight="1" thickBot="1">
      <c r="A13" s="84"/>
      <c r="B13" s="188">
        <v>8</v>
      </c>
      <c r="C13" s="102">
        <v>45449</v>
      </c>
      <c r="D13" s="80" t="s">
        <v>249</v>
      </c>
      <c r="E13" s="23" t="s">
        <v>284</v>
      </c>
      <c r="F13" s="23" t="s">
        <v>285</v>
      </c>
      <c r="G13" s="103">
        <v>28471</v>
      </c>
      <c r="H13" s="23" t="s">
        <v>286</v>
      </c>
      <c r="I13" s="23" t="s">
        <v>287</v>
      </c>
      <c r="J13" s="23" t="s">
        <v>288</v>
      </c>
      <c r="K13" s="23" t="s">
        <v>148</v>
      </c>
      <c r="L13" s="23" t="s">
        <v>148</v>
      </c>
      <c r="M13" s="104" t="s">
        <v>288</v>
      </c>
      <c r="N13" s="105"/>
      <c r="O13" s="105"/>
      <c r="P13" s="82" t="s">
        <v>289</v>
      </c>
    </row>
    <row r="14" spans="1:22" s="82" customFormat="1" ht="19.5" customHeight="1" thickBot="1">
      <c r="A14" s="84"/>
      <c r="B14" s="188">
        <v>9</v>
      </c>
      <c r="C14" s="102">
        <v>45449</v>
      </c>
      <c r="D14" s="80" t="s">
        <v>249</v>
      </c>
      <c r="E14" s="23" t="s">
        <v>290</v>
      </c>
      <c r="F14" s="23" t="s">
        <v>54</v>
      </c>
      <c r="G14" s="103">
        <v>21432</v>
      </c>
      <c r="H14" s="23" t="s">
        <v>291</v>
      </c>
      <c r="I14" s="23" t="s">
        <v>292</v>
      </c>
      <c r="J14" s="23" t="s">
        <v>145</v>
      </c>
      <c r="K14" s="23" t="s">
        <v>148</v>
      </c>
      <c r="L14" s="23" t="s">
        <v>148</v>
      </c>
      <c r="M14" s="104" t="s">
        <v>293</v>
      </c>
      <c r="N14" s="105"/>
      <c r="O14" s="105"/>
      <c r="P14" s="82" t="s">
        <v>294</v>
      </c>
    </row>
    <row r="15" spans="1:22" s="82" customFormat="1" ht="20.25" customHeight="1" thickBot="1">
      <c r="A15" s="84"/>
      <c r="B15" s="188">
        <v>10</v>
      </c>
      <c r="C15" s="102">
        <v>45449</v>
      </c>
      <c r="D15" s="80" t="s">
        <v>249</v>
      </c>
      <c r="E15" s="23" t="s">
        <v>295</v>
      </c>
      <c r="F15" s="23" t="s">
        <v>54</v>
      </c>
      <c r="G15" s="103">
        <v>26407</v>
      </c>
      <c r="H15" s="23" t="s">
        <v>296</v>
      </c>
      <c r="I15" s="23" t="s">
        <v>297</v>
      </c>
      <c r="J15" s="23" t="s">
        <v>298</v>
      </c>
      <c r="K15" s="23" t="s">
        <v>71</v>
      </c>
      <c r="L15" s="23" t="s">
        <v>253</v>
      </c>
      <c r="M15" s="104" t="s">
        <v>282</v>
      </c>
      <c r="N15" s="105"/>
      <c r="O15" s="105"/>
      <c r="P15" s="82" t="s">
        <v>299</v>
      </c>
    </row>
    <row r="16" spans="1:22" s="82" customFormat="1" ht="15.75" thickBot="1">
      <c r="A16" s="84"/>
      <c r="B16" s="188">
        <v>11</v>
      </c>
      <c r="C16" s="102">
        <v>45450</v>
      </c>
      <c r="D16" s="80" t="s">
        <v>249</v>
      </c>
      <c r="E16" s="23" t="s">
        <v>300</v>
      </c>
      <c r="F16" s="23" t="s">
        <v>42</v>
      </c>
      <c r="G16" s="103">
        <v>27013</v>
      </c>
      <c r="H16" s="23" t="s">
        <v>48</v>
      </c>
      <c r="I16" s="23" t="s">
        <v>49</v>
      </c>
      <c r="J16" s="23" t="s">
        <v>188</v>
      </c>
      <c r="K16" s="23" t="s">
        <v>71</v>
      </c>
      <c r="L16" s="23" t="s">
        <v>253</v>
      </c>
      <c r="M16" s="104" t="s">
        <v>301</v>
      </c>
      <c r="N16" s="105"/>
      <c r="O16" s="105"/>
      <c r="P16" s="82" t="s">
        <v>302</v>
      </c>
    </row>
    <row r="17" spans="1:16" s="82" customFormat="1" ht="15.75" thickBot="1">
      <c r="A17" s="84"/>
      <c r="B17" s="188">
        <v>12</v>
      </c>
      <c r="C17" s="102">
        <v>45450</v>
      </c>
      <c r="D17" s="80" t="s">
        <v>249</v>
      </c>
      <c r="E17" s="23" t="s">
        <v>303</v>
      </c>
      <c r="F17" s="23" t="s">
        <v>54</v>
      </c>
      <c r="G17" s="103">
        <v>28554</v>
      </c>
      <c r="H17" s="23" t="s">
        <v>304</v>
      </c>
      <c r="I17" s="23" t="s">
        <v>49</v>
      </c>
      <c r="J17" s="23" t="s">
        <v>145</v>
      </c>
      <c r="K17" s="23" t="s">
        <v>71</v>
      </c>
      <c r="L17" s="23" t="s">
        <v>253</v>
      </c>
      <c r="M17" s="104"/>
      <c r="N17" s="105"/>
      <c r="O17" s="105"/>
    </row>
    <row r="18" spans="1:16" s="82" customFormat="1" ht="15.75" thickBot="1">
      <c r="A18" s="84"/>
      <c r="B18" s="188">
        <v>13</v>
      </c>
      <c r="C18" s="102">
        <v>45450</v>
      </c>
      <c r="D18" s="80" t="s">
        <v>249</v>
      </c>
      <c r="E18" s="23" t="s">
        <v>305</v>
      </c>
      <c r="F18" s="23" t="s">
        <v>54</v>
      </c>
      <c r="G18" s="103">
        <v>21248</v>
      </c>
      <c r="H18" s="23" t="s">
        <v>174</v>
      </c>
      <c r="I18" s="23" t="s">
        <v>174</v>
      </c>
      <c r="J18" s="23" t="s">
        <v>145</v>
      </c>
      <c r="K18" s="23" t="s">
        <v>71</v>
      </c>
      <c r="L18" s="23" t="s">
        <v>253</v>
      </c>
      <c r="M18" s="104" t="s">
        <v>306</v>
      </c>
      <c r="N18" s="105"/>
      <c r="O18" s="105"/>
      <c r="P18" s="82" t="s">
        <v>307</v>
      </c>
    </row>
    <row r="19" spans="1:16" s="82" customFormat="1" ht="18.75" customHeight="1" thickBot="1">
      <c r="A19" s="84"/>
      <c r="B19" s="188">
        <v>14</v>
      </c>
      <c r="C19" s="102">
        <v>45450</v>
      </c>
      <c r="D19" s="80" t="s">
        <v>249</v>
      </c>
      <c r="E19" s="23" t="s">
        <v>308</v>
      </c>
      <c r="F19" s="23" t="s">
        <v>42</v>
      </c>
      <c r="G19" s="103">
        <v>30557</v>
      </c>
      <c r="H19" s="23" t="s">
        <v>309</v>
      </c>
      <c r="I19" s="23" t="s">
        <v>309</v>
      </c>
      <c r="J19" s="23" t="s">
        <v>310</v>
      </c>
      <c r="K19" s="23" t="s">
        <v>71</v>
      </c>
      <c r="L19" s="23" t="s">
        <v>253</v>
      </c>
      <c r="M19" s="104" t="s">
        <v>262</v>
      </c>
      <c r="N19" s="105"/>
      <c r="O19" s="105"/>
      <c r="P19" s="82" t="s">
        <v>311</v>
      </c>
    </row>
    <row r="20" spans="1:16" s="76" customFormat="1" ht="15.75" thickBot="1">
      <c r="A20" s="84"/>
      <c r="B20" s="188">
        <v>15</v>
      </c>
      <c r="C20" s="102">
        <v>45453</v>
      </c>
      <c r="D20" s="80" t="s">
        <v>249</v>
      </c>
      <c r="E20" s="23" t="s">
        <v>312</v>
      </c>
      <c r="F20" s="23" t="s">
        <v>54</v>
      </c>
      <c r="G20" s="103">
        <v>26078</v>
      </c>
      <c r="H20" s="23" t="s">
        <v>313</v>
      </c>
      <c r="I20" s="23" t="s">
        <v>314</v>
      </c>
      <c r="J20" s="23" t="s">
        <v>315</v>
      </c>
      <c r="K20" s="23" t="s">
        <v>71</v>
      </c>
      <c r="L20" s="23" t="s">
        <v>253</v>
      </c>
      <c r="M20" s="104" t="s">
        <v>306</v>
      </c>
      <c r="N20" s="105"/>
      <c r="O20" s="105"/>
      <c r="P20" s="82" t="s">
        <v>316</v>
      </c>
    </row>
    <row r="21" spans="1:16" s="82" customFormat="1" ht="15.75" thickBot="1">
      <c r="A21" s="84"/>
      <c r="B21" s="188">
        <v>16</v>
      </c>
      <c r="C21" s="102">
        <v>45454</v>
      </c>
      <c r="D21" s="80" t="s">
        <v>249</v>
      </c>
      <c r="E21" s="23" t="s">
        <v>317</v>
      </c>
      <c r="F21" s="23" t="s">
        <v>42</v>
      </c>
      <c r="G21" s="103">
        <v>25660</v>
      </c>
      <c r="H21" s="23" t="s">
        <v>48</v>
      </c>
      <c r="I21" s="23" t="s">
        <v>49</v>
      </c>
      <c r="J21" s="23" t="s">
        <v>318</v>
      </c>
      <c r="K21" s="23" t="s">
        <v>71</v>
      </c>
      <c r="L21" s="23" t="s">
        <v>253</v>
      </c>
      <c r="M21" s="104" t="s">
        <v>319</v>
      </c>
      <c r="N21" s="105"/>
      <c r="O21" s="105"/>
      <c r="P21" s="82" t="s">
        <v>320</v>
      </c>
    </row>
    <row r="22" spans="1:16" s="82" customFormat="1" ht="15.75" thickBot="1">
      <c r="A22" s="84"/>
      <c r="B22" s="188">
        <v>17</v>
      </c>
      <c r="C22" s="102">
        <v>45454</v>
      </c>
      <c r="D22" s="80" t="s">
        <v>249</v>
      </c>
      <c r="E22" s="23" t="s">
        <v>321</v>
      </c>
      <c r="F22" s="23" t="s">
        <v>54</v>
      </c>
      <c r="G22" s="103">
        <v>42367</v>
      </c>
      <c r="H22" s="23" t="s">
        <v>259</v>
      </c>
      <c r="I22" s="23" t="s">
        <v>260</v>
      </c>
      <c r="J22" s="23" t="s">
        <v>322</v>
      </c>
      <c r="K22" s="23" t="s">
        <v>71</v>
      </c>
      <c r="L22" s="23" t="s">
        <v>253</v>
      </c>
      <c r="M22" s="104" t="s">
        <v>306</v>
      </c>
      <c r="N22" s="105" t="s">
        <v>323</v>
      </c>
      <c r="O22" s="105" t="s">
        <v>324</v>
      </c>
      <c r="P22" s="82" t="s">
        <v>320</v>
      </c>
    </row>
    <row r="23" spans="1:16" s="82" customFormat="1" ht="15.75" thickBot="1">
      <c r="A23" s="84"/>
      <c r="B23" s="188">
        <v>18</v>
      </c>
      <c r="C23" s="102">
        <v>45454</v>
      </c>
      <c r="D23" s="80" t="s">
        <v>249</v>
      </c>
      <c r="E23" s="23" t="s">
        <v>325</v>
      </c>
      <c r="F23" s="23" t="s">
        <v>42</v>
      </c>
      <c r="G23" s="103">
        <v>41258</v>
      </c>
      <c r="H23" s="23" t="s">
        <v>259</v>
      </c>
      <c r="I23" s="23" t="s">
        <v>260</v>
      </c>
      <c r="J23" s="23" t="s">
        <v>322</v>
      </c>
      <c r="K23" s="23" t="s">
        <v>71</v>
      </c>
      <c r="L23" s="23" t="s">
        <v>253</v>
      </c>
      <c r="M23" s="104" t="s">
        <v>306</v>
      </c>
      <c r="N23" s="105" t="s">
        <v>323</v>
      </c>
      <c r="O23" s="105" t="s">
        <v>324</v>
      </c>
      <c r="P23" s="82" t="s">
        <v>320</v>
      </c>
    </row>
    <row r="24" spans="1:16" s="82" customFormat="1" ht="15.75" thickBot="1">
      <c r="A24" s="84"/>
      <c r="B24" s="188">
        <v>19</v>
      </c>
      <c r="C24" s="102">
        <v>45454</v>
      </c>
      <c r="D24" s="80" t="s">
        <v>249</v>
      </c>
      <c r="E24" s="23" t="s">
        <v>326</v>
      </c>
      <c r="F24" s="23" t="s">
        <v>42</v>
      </c>
      <c r="G24" s="103">
        <v>39538</v>
      </c>
      <c r="H24" s="23" t="s">
        <v>259</v>
      </c>
      <c r="I24" s="23" t="s">
        <v>260</v>
      </c>
      <c r="J24" s="23" t="s">
        <v>322</v>
      </c>
      <c r="K24" s="23" t="s">
        <v>71</v>
      </c>
      <c r="L24" s="23" t="s">
        <v>253</v>
      </c>
      <c r="M24" s="104" t="s">
        <v>306</v>
      </c>
      <c r="N24" s="105" t="s">
        <v>323</v>
      </c>
      <c r="O24" s="105" t="s">
        <v>324</v>
      </c>
      <c r="P24" s="82" t="s">
        <v>320</v>
      </c>
    </row>
    <row r="25" spans="1:16" s="82" customFormat="1" ht="15.75" thickBot="1">
      <c r="A25" s="84"/>
      <c r="B25" s="188">
        <v>20</v>
      </c>
      <c r="C25" s="102">
        <v>45454</v>
      </c>
      <c r="D25" s="80" t="s">
        <v>249</v>
      </c>
      <c r="E25" s="23" t="s">
        <v>327</v>
      </c>
      <c r="F25" s="23" t="s">
        <v>42</v>
      </c>
      <c r="G25" s="103">
        <v>38826</v>
      </c>
      <c r="H25" s="23" t="s">
        <v>259</v>
      </c>
      <c r="I25" s="23" t="s">
        <v>260</v>
      </c>
      <c r="J25" s="23" t="s">
        <v>322</v>
      </c>
      <c r="K25" s="23" t="s">
        <v>71</v>
      </c>
      <c r="L25" s="23" t="s">
        <v>253</v>
      </c>
      <c r="M25" s="104" t="s">
        <v>306</v>
      </c>
      <c r="N25" s="105" t="s">
        <v>323</v>
      </c>
      <c r="O25" s="105" t="s">
        <v>324</v>
      </c>
      <c r="P25" s="82" t="s">
        <v>320</v>
      </c>
    </row>
    <row r="26" spans="1:16" s="82" customFormat="1" ht="15.75" thickBot="1">
      <c r="A26" s="84"/>
      <c r="B26" s="188">
        <v>21</v>
      </c>
      <c r="C26" s="102">
        <v>45454</v>
      </c>
      <c r="D26" s="80" t="s">
        <v>249</v>
      </c>
      <c r="E26" s="23" t="s">
        <v>328</v>
      </c>
      <c r="F26" s="23" t="s">
        <v>42</v>
      </c>
      <c r="G26" s="103">
        <v>31668</v>
      </c>
      <c r="H26" s="23" t="s">
        <v>259</v>
      </c>
      <c r="I26" s="23" t="s">
        <v>260</v>
      </c>
      <c r="J26" s="23" t="s">
        <v>329</v>
      </c>
      <c r="K26" s="23" t="s">
        <v>71</v>
      </c>
      <c r="L26" s="23" t="s">
        <v>253</v>
      </c>
      <c r="M26" s="104" t="s">
        <v>306</v>
      </c>
      <c r="N26" s="105" t="s">
        <v>323</v>
      </c>
      <c r="O26" s="105" t="s">
        <v>324</v>
      </c>
      <c r="P26" s="82" t="s">
        <v>330</v>
      </c>
    </row>
    <row r="27" spans="1:16" s="66" customFormat="1" ht="16.5" thickBot="1">
      <c r="B27" s="188">
        <v>22</v>
      </c>
      <c r="C27" s="102">
        <v>45454</v>
      </c>
      <c r="D27" s="80" t="s">
        <v>249</v>
      </c>
      <c r="E27" s="23" t="s">
        <v>331</v>
      </c>
      <c r="F27" s="23" t="s">
        <v>54</v>
      </c>
      <c r="G27" s="103">
        <v>29653</v>
      </c>
      <c r="H27" s="23" t="s">
        <v>332</v>
      </c>
      <c r="I27" s="23" t="s">
        <v>332</v>
      </c>
      <c r="J27" s="23" t="s">
        <v>329</v>
      </c>
      <c r="K27" s="23" t="s">
        <v>71</v>
      </c>
      <c r="L27" s="23" t="s">
        <v>253</v>
      </c>
      <c r="M27" s="104"/>
      <c r="N27" s="105"/>
      <c r="O27" s="105"/>
      <c r="P27" s="66" t="s">
        <v>333</v>
      </c>
    </row>
    <row r="28" spans="1:16" s="82" customFormat="1" ht="17.25" customHeight="1" thickBot="1">
      <c r="A28" s="84"/>
      <c r="B28" s="188">
        <v>23</v>
      </c>
      <c r="C28" s="102">
        <v>45455</v>
      </c>
      <c r="D28" s="80" t="s">
        <v>249</v>
      </c>
      <c r="E28" s="23" t="s">
        <v>334</v>
      </c>
      <c r="F28" s="23" t="s">
        <v>54</v>
      </c>
      <c r="G28" s="103">
        <v>25887</v>
      </c>
      <c r="H28" s="23" t="s">
        <v>286</v>
      </c>
      <c r="I28" s="23" t="s">
        <v>140</v>
      </c>
      <c r="J28" s="23" t="s">
        <v>329</v>
      </c>
      <c r="K28" s="23" t="s">
        <v>71</v>
      </c>
      <c r="L28" s="23" t="s">
        <v>253</v>
      </c>
      <c r="M28" s="104" t="s">
        <v>335</v>
      </c>
      <c r="N28" s="105"/>
      <c r="O28" s="105"/>
      <c r="P28" s="82" t="s">
        <v>336</v>
      </c>
    </row>
    <row r="29" spans="1:16" s="82" customFormat="1" ht="15.75" thickBot="1">
      <c r="A29" s="84"/>
      <c r="B29" s="188">
        <v>24</v>
      </c>
      <c r="C29" s="102">
        <v>45455</v>
      </c>
      <c r="D29" s="80" t="s">
        <v>249</v>
      </c>
      <c r="E29" s="23" t="s">
        <v>337</v>
      </c>
      <c r="F29" s="23" t="s">
        <v>54</v>
      </c>
      <c r="G29" s="103">
        <v>32803</v>
      </c>
      <c r="H29" s="23" t="s">
        <v>338</v>
      </c>
      <c r="I29" s="23" t="s">
        <v>338</v>
      </c>
      <c r="J29" s="23" t="s">
        <v>322</v>
      </c>
      <c r="K29" s="23" t="s">
        <v>339</v>
      </c>
      <c r="L29" s="23" t="s">
        <v>340</v>
      </c>
      <c r="M29" s="104" t="s">
        <v>341</v>
      </c>
      <c r="N29" s="105" t="s">
        <v>342</v>
      </c>
      <c r="O29" s="105" t="s">
        <v>342</v>
      </c>
      <c r="P29" s="82" t="s">
        <v>343</v>
      </c>
    </row>
    <row r="30" spans="1:16" s="82" customFormat="1" ht="15.75" thickBot="1">
      <c r="A30" s="84"/>
      <c r="B30" s="188">
        <v>25</v>
      </c>
      <c r="C30" s="102">
        <v>45455</v>
      </c>
      <c r="D30" s="80" t="s">
        <v>249</v>
      </c>
      <c r="E30" s="23" t="s">
        <v>344</v>
      </c>
      <c r="F30" s="23" t="s">
        <v>42</v>
      </c>
      <c r="G30" s="103">
        <v>32133</v>
      </c>
      <c r="H30" s="23" t="s">
        <v>338</v>
      </c>
      <c r="I30" s="23" t="s">
        <v>338</v>
      </c>
      <c r="J30" s="23" t="s">
        <v>345</v>
      </c>
      <c r="K30" s="23" t="s">
        <v>271</v>
      </c>
      <c r="L30" s="23" t="s">
        <v>346</v>
      </c>
      <c r="M30" s="104" t="s">
        <v>347</v>
      </c>
      <c r="N30" s="105" t="s">
        <v>348</v>
      </c>
      <c r="O30" s="105" t="s">
        <v>349</v>
      </c>
      <c r="P30" s="82" t="s">
        <v>350</v>
      </c>
    </row>
    <row r="31" spans="1:16" s="82" customFormat="1" ht="15.75" thickBot="1">
      <c r="A31" s="84"/>
      <c r="B31" s="188">
        <v>26</v>
      </c>
      <c r="C31" s="102">
        <v>45455</v>
      </c>
      <c r="D31" s="80" t="s">
        <v>249</v>
      </c>
      <c r="E31" s="23" t="s">
        <v>351</v>
      </c>
      <c r="F31" s="23" t="s">
        <v>54</v>
      </c>
      <c r="G31" s="103">
        <v>26405</v>
      </c>
      <c r="H31" s="23" t="s">
        <v>174</v>
      </c>
      <c r="I31" s="23" t="s">
        <v>174</v>
      </c>
      <c r="J31" s="23" t="s">
        <v>145</v>
      </c>
      <c r="K31" s="23" t="s">
        <v>71</v>
      </c>
      <c r="L31" s="23" t="s">
        <v>253</v>
      </c>
      <c r="M31" s="104" t="s">
        <v>352</v>
      </c>
      <c r="N31" s="105"/>
      <c r="O31" s="105"/>
      <c r="P31" s="82" t="s">
        <v>353</v>
      </c>
    </row>
    <row r="32" spans="1:16" s="82" customFormat="1" ht="15.75" thickBot="1">
      <c r="A32" s="84"/>
      <c r="B32" s="188">
        <v>27</v>
      </c>
      <c r="C32" s="102">
        <v>45456</v>
      </c>
      <c r="D32" s="80" t="s">
        <v>249</v>
      </c>
      <c r="E32" s="23" t="s">
        <v>351</v>
      </c>
      <c r="F32" s="23" t="s">
        <v>54</v>
      </c>
      <c r="G32" s="103">
        <v>26405</v>
      </c>
      <c r="H32" s="23" t="s">
        <v>174</v>
      </c>
      <c r="I32" s="23" t="s">
        <v>174</v>
      </c>
      <c r="J32" s="23" t="s">
        <v>145</v>
      </c>
      <c r="K32" s="23" t="s">
        <v>71</v>
      </c>
      <c r="L32" s="23" t="s">
        <v>253</v>
      </c>
      <c r="M32" s="104" t="s">
        <v>352</v>
      </c>
      <c r="N32" s="105"/>
      <c r="O32" s="105"/>
      <c r="P32" s="82" t="s">
        <v>354</v>
      </c>
    </row>
    <row r="33" spans="1:17" ht="15.75" thickBot="1">
      <c r="B33" s="188">
        <v>28</v>
      </c>
      <c r="C33" s="102">
        <v>45456</v>
      </c>
      <c r="D33" s="80" t="s">
        <v>249</v>
      </c>
      <c r="E33" s="23" t="s">
        <v>355</v>
      </c>
      <c r="F33" s="23" t="s">
        <v>54</v>
      </c>
      <c r="G33" s="103">
        <v>24283</v>
      </c>
      <c r="H33" s="23" t="s">
        <v>174</v>
      </c>
      <c r="I33" s="23" t="s">
        <v>174</v>
      </c>
      <c r="J33" s="23" t="s">
        <v>356</v>
      </c>
      <c r="K33" s="23" t="s">
        <v>71</v>
      </c>
      <c r="L33" s="23" t="s">
        <v>253</v>
      </c>
      <c r="M33" s="104" t="s">
        <v>357</v>
      </c>
      <c r="N33" s="105" t="s">
        <v>358</v>
      </c>
      <c r="O33" s="105" t="s">
        <v>359</v>
      </c>
      <c r="P33" s="117" t="s">
        <v>354</v>
      </c>
    </row>
    <row r="34" spans="1:17" s="82" customFormat="1" ht="18" customHeight="1" thickBot="1">
      <c r="A34" s="77"/>
      <c r="B34" s="188">
        <v>29</v>
      </c>
      <c r="C34" s="102">
        <v>45456</v>
      </c>
      <c r="D34" s="80" t="s">
        <v>249</v>
      </c>
      <c r="E34" s="23" t="s">
        <v>360</v>
      </c>
      <c r="F34" s="23" t="s">
        <v>54</v>
      </c>
      <c r="G34" s="103">
        <v>38948</v>
      </c>
      <c r="H34" s="23" t="s">
        <v>174</v>
      </c>
      <c r="I34" s="23" t="s">
        <v>174</v>
      </c>
      <c r="J34" s="23" t="s">
        <v>178</v>
      </c>
      <c r="K34" s="23" t="s">
        <v>71</v>
      </c>
      <c r="L34" s="23" t="s">
        <v>253</v>
      </c>
      <c r="M34" s="104" t="s">
        <v>361</v>
      </c>
      <c r="N34" s="105" t="s">
        <v>358</v>
      </c>
      <c r="O34" s="105" t="s">
        <v>359</v>
      </c>
      <c r="P34" s="82" t="s">
        <v>362</v>
      </c>
    </row>
    <row r="35" spans="1:17" s="82" customFormat="1" ht="19.5" customHeight="1" thickBot="1">
      <c r="A35" s="77"/>
      <c r="B35" s="188">
        <v>30</v>
      </c>
      <c r="C35" s="102">
        <v>45457</v>
      </c>
      <c r="D35" s="80" t="s">
        <v>363</v>
      </c>
      <c r="E35" s="23" t="s">
        <v>360</v>
      </c>
      <c r="F35" s="23" t="s">
        <v>54</v>
      </c>
      <c r="G35" s="103">
        <v>38948</v>
      </c>
      <c r="H35" s="23" t="s">
        <v>174</v>
      </c>
      <c r="I35" s="23" t="s">
        <v>174</v>
      </c>
      <c r="J35" s="23" t="s">
        <v>178</v>
      </c>
      <c r="K35" s="23" t="s">
        <v>71</v>
      </c>
      <c r="L35" s="23" t="s">
        <v>253</v>
      </c>
      <c r="M35" s="104" t="s">
        <v>361</v>
      </c>
      <c r="N35" s="105" t="s">
        <v>358</v>
      </c>
      <c r="O35" s="105" t="s">
        <v>359</v>
      </c>
      <c r="P35" s="82" t="s">
        <v>364</v>
      </c>
    </row>
    <row r="36" spans="1:17" s="83" customFormat="1" ht="18.75" customHeight="1" thickBot="1">
      <c r="A36" s="86"/>
      <c r="B36" s="188">
        <v>31</v>
      </c>
      <c r="C36" s="102">
        <v>45457</v>
      </c>
      <c r="D36" s="80" t="s">
        <v>249</v>
      </c>
      <c r="E36" s="23" t="s">
        <v>365</v>
      </c>
      <c r="F36" s="23" t="s">
        <v>54</v>
      </c>
      <c r="G36" s="103">
        <v>14235</v>
      </c>
      <c r="H36" s="23" t="s">
        <v>366</v>
      </c>
      <c r="I36" s="23" t="s">
        <v>367</v>
      </c>
      <c r="J36" s="23" t="s">
        <v>368</v>
      </c>
      <c r="K36" s="23" t="s">
        <v>71</v>
      </c>
      <c r="L36" s="23" t="s">
        <v>253</v>
      </c>
      <c r="M36" s="104" t="s">
        <v>369</v>
      </c>
      <c r="N36" s="105" t="s">
        <v>370</v>
      </c>
      <c r="O36" s="105" t="s">
        <v>371</v>
      </c>
      <c r="P36" s="83" t="s">
        <v>364</v>
      </c>
    </row>
    <row r="37" spans="1:17" s="83" customFormat="1" ht="18.75" customHeight="1" thickBot="1">
      <c r="A37" s="86"/>
      <c r="B37" s="188">
        <v>32</v>
      </c>
      <c r="C37" s="102">
        <v>45457</v>
      </c>
      <c r="D37" s="80" t="s">
        <v>249</v>
      </c>
      <c r="E37" s="23" t="s">
        <v>372</v>
      </c>
      <c r="F37" s="23" t="s">
        <v>42</v>
      </c>
      <c r="G37" s="103">
        <v>14063</v>
      </c>
      <c r="H37" s="23" t="s">
        <v>366</v>
      </c>
      <c r="I37" s="23" t="s">
        <v>367</v>
      </c>
      <c r="J37" s="23" t="s">
        <v>368</v>
      </c>
      <c r="K37" s="23" t="s">
        <v>71</v>
      </c>
      <c r="L37" s="23" t="s">
        <v>253</v>
      </c>
      <c r="M37" s="104" t="s">
        <v>369</v>
      </c>
      <c r="N37" s="105" t="s">
        <v>370</v>
      </c>
      <c r="O37" s="105" t="s">
        <v>371</v>
      </c>
      <c r="P37" s="83" t="s">
        <v>373</v>
      </c>
    </row>
    <row r="38" spans="1:17" s="87" customFormat="1" ht="19.5" customHeight="1" thickBot="1">
      <c r="A38" s="86"/>
      <c r="B38" s="188">
        <v>33</v>
      </c>
      <c r="C38" s="102">
        <v>45457</v>
      </c>
      <c r="D38" s="80" t="s">
        <v>249</v>
      </c>
      <c r="E38" s="23" t="s">
        <v>374</v>
      </c>
      <c r="F38" s="23" t="s">
        <v>54</v>
      </c>
      <c r="G38" s="103">
        <v>29180</v>
      </c>
      <c r="H38" s="23" t="s">
        <v>286</v>
      </c>
      <c r="I38" s="23" t="s">
        <v>140</v>
      </c>
      <c r="J38" s="23" t="s">
        <v>375</v>
      </c>
      <c r="K38" s="23" t="s">
        <v>71</v>
      </c>
      <c r="L38" s="23" t="s">
        <v>253</v>
      </c>
      <c r="M38" s="104" t="s">
        <v>376</v>
      </c>
      <c r="N38" s="105"/>
      <c r="O38" s="105"/>
      <c r="P38" s="83" t="s">
        <v>377</v>
      </c>
    </row>
    <row r="39" spans="1:17" s="91" customFormat="1" ht="19.5" thickBot="1">
      <c r="A39" s="89"/>
      <c r="B39" s="188">
        <v>34</v>
      </c>
      <c r="C39" s="102">
        <v>45457</v>
      </c>
      <c r="D39" s="80" t="s">
        <v>249</v>
      </c>
      <c r="E39" s="23" t="s">
        <v>378</v>
      </c>
      <c r="F39" s="23" t="s">
        <v>54</v>
      </c>
      <c r="G39" s="103">
        <v>23607</v>
      </c>
      <c r="H39" s="23" t="s">
        <v>286</v>
      </c>
      <c r="I39" s="23" t="s">
        <v>140</v>
      </c>
      <c r="J39" s="23" t="s">
        <v>329</v>
      </c>
      <c r="K39" s="23" t="s">
        <v>148</v>
      </c>
      <c r="L39" s="23" t="s">
        <v>148</v>
      </c>
      <c r="M39" s="104" t="s">
        <v>59</v>
      </c>
      <c r="N39" s="105" t="s">
        <v>379</v>
      </c>
      <c r="O39" s="105" t="s">
        <v>380</v>
      </c>
      <c r="P39" s="82" t="s">
        <v>381</v>
      </c>
      <c r="Q39" s="76"/>
    </row>
    <row r="40" spans="1:17" s="90" customFormat="1" ht="19.5" thickBot="1">
      <c r="A40" s="89"/>
      <c r="B40" s="188">
        <v>35</v>
      </c>
      <c r="C40" s="102">
        <v>45457</v>
      </c>
      <c r="D40" s="80" t="s">
        <v>249</v>
      </c>
      <c r="E40" s="23" t="s">
        <v>382</v>
      </c>
      <c r="F40" s="23" t="s">
        <v>54</v>
      </c>
      <c r="G40" s="103">
        <v>21210</v>
      </c>
      <c r="H40" s="23" t="s">
        <v>309</v>
      </c>
      <c r="I40" s="23" t="s">
        <v>309</v>
      </c>
      <c r="J40" s="23" t="s">
        <v>383</v>
      </c>
      <c r="K40" s="23" t="s">
        <v>71</v>
      </c>
      <c r="L40" s="23" t="s">
        <v>253</v>
      </c>
      <c r="M40" s="104" t="s">
        <v>384</v>
      </c>
      <c r="N40" s="105"/>
      <c r="O40" s="105"/>
      <c r="P40" s="82" t="s">
        <v>385</v>
      </c>
      <c r="Q40" s="82"/>
    </row>
    <row r="41" spans="1:17" s="90" customFormat="1" ht="22.5" customHeight="1" thickBot="1">
      <c r="A41" s="89"/>
      <c r="B41" s="188">
        <v>36</v>
      </c>
      <c r="C41" s="102">
        <v>45457</v>
      </c>
      <c r="D41" s="80" t="s">
        <v>249</v>
      </c>
      <c r="E41" s="23" t="s">
        <v>386</v>
      </c>
      <c r="F41" s="23" t="s">
        <v>54</v>
      </c>
      <c r="G41" s="103">
        <v>20233</v>
      </c>
      <c r="H41" s="23" t="s">
        <v>309</v>
      </c>
      <c r="I41" s="23" t="s">
        <v>309</v>
      </c>
      <c r="J41" s="23" t="s">
        <v>383</v>
      </c>
      <c r="K41" s="23" t="s">
        <v>71</v>
      </c>
      <c r="L41" s="23" t="s">
        <v>253</v>
      </c>
      <c r="M41" s="104" t="s">
        <v>384</v>
      </c>
      <c r="N41" s="105"/>
      <c r="O41" s="105"/>
      <c r="P41" s="82" t="s">
        <v>381</v>
      </c>
      <c r="Q41" s="82"/>
    </row>
    <row r="42" spans="1:17" s="90" customFormat="1" ht="19.5" customHeight="1" thickBot="1">
      <c r="A42" s="89"/>
      <c r="B42" s="188">
        <v>37</v>
      </c>
      <c r="C42" s="102">
        <v>45457</v>
      </c>
      <c r="D42" s="80" t="s">
        <v>249</v>
      </c>
      <c r="E42" s="23" t="s">
        <v>387</v>
      </c>
      <c r="F42" s="23" t="s">
        <v>54</v>
      </c>
      <c r="G42" s="103">
        <v>24336</v>
      </c>
      <c r="H42" s="23" t="s">
        <v>388</v>
      </c>
      <c r="I42" s="23" t="s">
        <v>388</v>
      </c>
      <c r="J42" s="23" t="s">
        <v>389</v>
      </c>
      <c r="K42" s="23" t="s">
        <v>71</v>
      </c>
      <c r="L42" s="23" t="s">
        <v>253</v>
      </c>
      <c r="M42" s="104" t="s">
        <v>384</v>
      </c>
      <c r="N42" s="105"/>
      <c r="O42" s="105"/>
      <c r="P42" s="82" t="s">
        <v>390</v>
      </c>
      <c r="Q42" s="82"/>
    </row>
    <row r="43" spans="1:17" s="82" customFormat="1" ht="20.25" customHeight="1" thickBot="1">
      <c r="A43" s="77"/>
      <c r="B43" s="188">
        <v>38</v>
      </c>
      <c r="C43" s="102">
        <v>45460</v>
      </c>
      <c r="D43" s="80" t="s">
        <v>249</v>
      </c>
      <c r="E43" s="23" t="s">
        <v>391</v>
      </c>
      <c r="F43" s="23" t="s">
        <v>54</v>
      </c>
      <c r="G43" s="103">
        <v>29366</v>
      </c>
      <c r="H43" s="23" t="s">
        <v>392</v>
      </c>
      <c r="I43" s="23" t="s">
        <v>292</v>
      </c>
      <c r="J43" s="23" t="s">
        <v>393</v>
      </c>
      <c r="K43" s="23" t="s">
        <v>71</v>
      </c>
      <c r="L43" s="23" t="s">
        <v>253</v>
      </c>
      <c r="M43" s="104" t="s">
        <v>394</v>
      </c>
      <c r="N43" s="105"/>
      <c r="O43" s="105"/>
      <c r="P43" s="82" t="s">
        <v>395</v>
      </c>
    </row>
    <row r="44" spans="1:17" s="82" customFormat="1" ht="18.75" customHeight="1" thickBot="1">
      <c r="A44" s="77"/>
      <c r="B44" s="188">
        <v>39</v>
      </c>
      <c r="C44" s="102">
        <v>45460</v>
      </c>
      <c r="D44" s="80" t="s">
        <v>249</v>
      </c>
      <c r="E44" s="23" t="s">
        <v>396</v>
      </c>
      <c r="F44" s="23" t="s">
        <v>42</v>
      </c>
      <c r="G44" s="103">
        <v>22845</v>
      </c>
      <c r="H44" s="23" t="s">
        <v>48</v>
      </c>
      <c r="I44" s="23" t="s">
        <v>49</v>
      </c>
      <c r="J44" s="23" t="s">
        <v>278</v>
      </c>
      <c r="K44" s="23" t="s">
        <v>71</v>
      </c>
      <c r="L44" s="23" t="s">
        <v>253</v>
      </c>
      <c r="M44" s="104" t="s">
        <v>397</v>
      </c>
      <c r="N44" s="105" t="s">
        <v>398</v>
      </c>
      <c r="O44" s="105" t="s">
        <v>399</v>
      </c>
      <c r="P44" s="82" t="s">
        <v>395</v>
      </c>
    </row>
    <row r="45" spans="1:17" ht="20.25" customHeight="1" thickBot="1">
      <c r="A45" s="88"/>
      <c r="B45" s="188">
        <v>40</v>
      </c>
      <c r="C45" s="102">
        <v>45460</v>
      </c>
      <c r="D45" s="80" t="s">
        <v>249</v>
      </c>
      <c r="E45" s="23" t="s">
        <v>400</v>
      </c>
      <c r="F45" s="23" t="s">
        <v>54</v>
      </c>
      <c r="G45" s="103">
        <v>25552</v>
      </c>
      <c r="H45" s="23" t="s">
        <v>174</v>
      </c>
      <c r="I45" s="23" t="s">
        <v>174</v>
      </c>
      <c r="J45" s="23" t="s">
        <v>145</v>
      </c>
      <c r="K45" s="23" t="s">
        <v>148</v>
      </c>
      <c r="L45" s="23" t="s">
        <v>148</v>
      </c>
      <c r="M45" s="104" t="s">
        <v>401</v>
      </c>
      <c r="N45" s="105" t="s">
        <v>398</v>
      </c>
      <c r="O45" s="105" t="s">
        <v>399</v>
      </c>
      <c r="P45" s="117" t="s">
        <v>402</v>
      </c>
    </row>
    <row r="46" spans="1:17" ht="20.25" customHeight="1" thickBot="1">
      <c r="A46" s="88"/>
      <c r="B46" s="188">
        <v>41</v>
      </c>
      <c r="C46" s="102">
        <v>45460</v>
      </c>
      <c r="D46" s="80" t="s">
        <v>249</v>
      </c>
      <c r="E46" s="23" t="s">
        <v>403</v>
      </c>
      <c r="F46" s="23" t="s">
        <v>42</v>
      </c>
      <c r="G46" s="103">
        <v>27749</v>
      </c>
      <c r="H46" s="23" t="s">
        <v>309</v>
      </c>
      <c r="I46" s="23" t="s">
        <v>309</v>
      </c>
      <c r="J46" s="23" t="s">
        <v>404</v>
      </c>
      <c r="K46" s="23" t="s">
        <v>71</v>
      </c>
      <c r="L46" s="23" t="s">
        <v>253</v>
      </c>
      <c r="M46" s="104" t="s">
        <v>384</v>
      </c>
      <c r="N46" s="105" t="s">
        <v>405</v>
      </c>
      <c r="O46" s="105" t="s">
        <v>406</v>
      </c>
      <c r="P46" s="117" t="s">
        <v>407</v>
      </c>
    </row>
    <row r="47" spans="1:17" ht="18.75" customHeight="1" thickBot="1">
      <c r="A47" s="88"/>
      <c r="B47" s="188">
        <v>42</v>
      </c>
      <c r="C47" s="102">
        <v>45461</v>
      </c>
      <c r="D47" s="80" t="s">
        <v>249</v>
      </c>
      <c r="E47" s="23" t="s">
        <v>408</v>
      </c>
      <c r="F47" s="23" t="s">
        <v>54</v>
      </c>
      <c r="G47" s="103">
        <v>27612</v>
      </c>
      <c r="H47" s="23" t="s">
        <v>366</v>
      </c>
      <c r="I47" s="23" t="s">
        <v>367</v>
      </c>
      <c r="J47" s="23" t="s">
        <v>329</v>
      </c>
      <c r="K47" s="23" t="s">
        <v>71</v>
      </c>
      <c r="L47" s="23" t="s">
        <v>253</v>
      </c>
      <c r="M47" s="104" t="s">
        <v>352</v>
      </c>
      <c r="N47" s="105" t="s">
        <v>409</v>
      </c>
      <c r="O47" s="105" t="s">
        <v>410</v>
      </c>
      <c r="P47" s="117" t="s">
        <v>411</v>
      </c>
    </row>
    <row r="48" spans="1:17" ht="18" customHeight="1" thickBot="1">
      <c r="A48" s="88"/>
      <c r="B48" s="188">
        <v>43</v>
      </c>
      <c r="C48" s="102">
        <v>45461</v>
      </c>
      <c r="D48" s="80" t="s">
        <v>249</v>
      </c>
      <c r="E48" s="23" t="s">
        <v>412</v>
      </c>
      <c r="F48" s="23" t="s">
        <v>42</v>
      </c>
      <c r="G48" s="103">
        <v>26331</v>
      </c>
      <c r="H48" s="23" t="s">
        <v>174</v>
      </c>
      <c r="I48" s="23" t="s">
        <v>174</v>
      </c>
      <c r="J48" s="23" t="s">
        <v>145</v>
      </c>
      <c r="K48" s="23" t="s">
        <v>148</v>
      </c>
      <c r="L48" s="23" t="s">
        <v>148</v>
      </c>
      <c r="M48" s="104" t="s">
        <v>59</v>
      </c>
      <c r="N48" s="105" t="s">
        <v>413</v>
      </c>
      <c r="O48" s="105" t="s">
        <v>414</v>
      </c>
      <c r="P48" s="117" t="s">
        <v>415</v>
      </c>
    </row>
    <row r="49" spans="1:17" s="56" customFormat="1" ht="19.5" thickBot="1">
      <c r="A49" s="93"/>
      <c r="B49" s="188">
        <v>44</v>
      </c>
      <c r="C49" s="102">
        <v>45462</v>
      </c>
      <c r="D49" s="80" t="s">
        <v>249</v>
      </c>
      <c r="E49" s="23" t="s">
        <v>416</v>
      </c>
      <c r="F49" s="23" t="s">
        <v>42</v>
      </c>
      <c r="G49" s="103" t="s">
        <v>417</v>
      </c>
      <c r="H49" s="23" t="s">
        <v>418</v>
      </c>
      <c r="I49" s="23" t="s">
        <v>419</v>
      </c>
      <c r="J49" s="23" t="s">
        <v>345</v>
      </c>
      <c r="K49" s="23" t="s">
        <v>339</v>
      </c>
      <c r="L49" s="23" t="s">
        <v>340</v>
      </c>
      <c r="M49" s="104" t="s">
        <v>420</v>
      </c>
      <c r="N49" s="105"/>
      <c r="O49" s="105"/>
      <c r="P49" t="s">
        <v>421</v>
      </c>
      <c r="Q49"/>
    </row>
    <row r="50" spans="1:17" s="56" customFormat="1" ht="18.75" customHeight="1" thickBot="1">
      <c r="A50" s="93"/>
      <c r="B50" s="188">
        <v>45</v>
      </c>
      <c r="C50" s="102">
        <v>45462</v>
      </c>
      <c r="D50" s="80" t="s">
        <v>249</v>
      </c>
      <c r="E50" s="23" t="s">
        <v>422</v>
      </c>
      <c r="F50" s="23" t="s">
        <v>42</v>
      </c>
      <c r="G50" s="103">
        <v>21989</v>
      </c>
      <c r="H50" s="23" t="s">
        <v>48</v>
      </c>
      <c r="I50" s="23" t="s">
        <v>49</v>
      </c>
      <c r="J50" s="23" t="s">
        <v>404</v>
      </c>
      <c r="K50" s="23" t="s">
        <v>71</v>
      </c>
      <c r="L50" s="23" t="s">
        <v>253</v>
      </c>
      <c r="M50" s="104" t="s">
        <v>262</v>
      </c>
      <c r="N50" s="105"/>
      <c r="O50" s="105"/>
      <c r="P50" s="117" t="s">
        <v>423</v>
      </c>
      <c r="Q50"/>
    </row>
    <row r="51" spans="1:17" s="66" customFormat="1" ht="18.75" customHeight="1" thickBot="1">
      <c r="A51" s="92"/>
      <c r="B51" s="188">
        <v>46</v>
      </c>
      <c r="C51" s="102">
        <v>45462</v>
      </c>
      <c r="D51" s="80" t="s">
        <v>249</v>
      </c>
      <c r="E51" s="23" t="s">
        <v>424</v>
      </c>
      <c r="F51" s="23" t="s">
        <v>54</v>
      </c>
      <c r="G51" s="103">
        <v>30123</v>
      </c>
      <c r="H51" s="23" t="s">
        <v>425</v>
      </c>
      <c r="I51" s="23" t="s">
        <v>309</v>
      </c>
      <c r="J51" s="23" t="s">
        <v>145</v>
      </c>
      <c r="K51" s="23" t="s">
        <v>71</v>
      </c>
      <c r="L51" s="23" t="s">
        <v>253</v>
      </c>
      <c r="M51" s="104" t="s">
        <v>426</v>
      </c>
      <c r="N51" s="105"/>
      <c r="O51" s="105"/>
      <c r="P51" s="117" t="s">
        <v>427</v>
      </c>
      <c r="Q51"/>
    </row>
    <row r="52" spans="1:17" s="66" customFormat="1" ht="16.5" thickBot="1">
      <c r="A52" s="92"/>
      <c r="B52" s="188">
        <v>47</v>
      </c>
      <c r="C52" s="102">
        <v>46192</v>
      </c>
      <c r="D52" s="80" t="s">
        <v>249</v>
      </c>
      <c r="E52" s="23" t="s">
        <v>428</v>
      </c>
      <c r="F52" s="23" t="s">
        <v>54</v>
      </c>
      <c r="G52" s="103">
        <v>24810</v>
      </c>
      <c r="H52" s="23" t="s">
        <v>48</v>
      </c>
      <c r="I52" s="23" t="s">
        <v>49</v>
      </c>
      <c r="J52" s="23" t="s">
        <v>318</v>
      </c>
      <c r="K52" s="23" t="s">
        <v>71</v>
      </c>
      <c r="L52" s="23" t="s">
        <v>253</v>
      </c>
      <c r="M52" s="104" t="s">
        <v>429</v>
      </c>
      <c r="N52" s="105" t="s">
        <v>430</v>
      </c>
      <c r="O52" s="105" t="s">
        <v>431</v>
      </c>
      <c r="P52" s="117" t="s">
        <v>432</v>
      </c>
      <c r="Q52"/>
    </row>
    <row r="53" spans="1:17" ht="18.75" customHeight="1" thickBot="1">
      <c r="B53" s="188">
        <v>48</v>
      </c>
      <c r="C53" s="102">
        <v>45462</v>
      </c>
      <c r="D53" s="80" t="s">
        <v>249</v>
      </c>
      <c r="E53" s="23" t="s">
        <v>433</v>
      </c>
      <c r="F53" s="23" t="s">
        <v>42</v>
      </c>
      <c r="G53" s="103">
        <v>22075</v>
      </c>
      <c r="H53" s="23" t="s">
        <v>418</v>
      </c>
      <c r="I53" s="23" t="s">
        <v>419</v>
      </c>
      <c r="J53" s="23" t="s">
        <v>145</v>
      </c>
      <c r="K53" s="23" t="s">
        <v>71</v>
      </c>
      <c r="L53" s="23" t="s">
        <v>253</v>
      </c>
      <c r="M53" s="104" t="s">
        <v>429</v>
      </c>
      <c r="N53" s="105" t="s">
        <v>434</v>
      </c>
      <c r="O53" s="105" t="s">
        <v>434</v>
      </c>
      <c r="P53" s="117" t="s">
        <v>432</v>
      </c>
    </row>
    <row r="54" spans="1:17" ht="18.75" customHeight="1" thickBot="1">
      <c r="A54" s="88"/>
      <c r="B54" s="188">
        <v>49</v>
      </c>
      <c r="C54" s="102">
        <v>45463</v>
      </c>
      <c r="D54" s="80" t="s">
        <v>249</v>
      </c>
      <c r="E54" s="23" t="s">
        <v>435</v>
      </c>
      <c r="F54" s="23" t="s">
        <v>54</v>
      </c>
      <c r="G54" s="103">
        <v>21816</v>
      </c>
      <c r="H54" s="23" t="s">
        <v>418</v>
      </c>
      <c r="I54" s="23" t="s">
        <v>419</v>
      </c>
      <c r="J54" s="23" t="s">
        <v>145</v>
      </c>
      <c r="K54" s="23" t="s">
        <v>71</v>
      </c>
      <c r="L54" s="23" t="s">
        <v>253</v>
      </c>
      <c r="M54" s="104" t="s">
        <v>429</v>
      </c>
      <c r="N54" s="105" t="s">
        <v>434</v>
      </c>
      <c r="O54" s="105" t="s">
        <v>434</v>
      </c>
      <c r="P54" s="117" t="s">
        <v>436</v>
      </c>
    </row>
    <row r="55" spans="1:17" ht="18.75" customHeight="1" thickBot="1">
      <c r="A55" s="88"/>
      <c r="B55" s="188">
        <v>50</v>
      </c>
      <c r="C55" s="102">
        <v>45464</v>
      </c>
      <c r="D55" s="80" t="s">
        <v>249</v>
      </c>
      <c r="E55" s="23" t="s">
        <v>437</v>
      </c>
      <c r="F55" s="23" t="s">
        <v>54</v>
      </c>
      <c r="G55" s="103">
        <v>24226</v>
      </c>
      <c r="H55" s="23" t="s">
        <v>251</v>
      </c>
      <c r="I55" s="23" t="s">
        <v>76</v>
      </c>
      <c r="J55" s="23" t="s">
        <v>278</v>
      </c>
      <c r="K55" s="23" t="s">
        <v>71</v>
      </c>
      <c r="L55" s="23" t="s">
        <v>253</v>
      </c>
      <c r="M55" s="104" t="s">
        <v>438</v>
      </c>
      <c r="N55" s="105"/>
      <c r="O55" s="105"/>
      <c r="P55" s="117" t="s">
        <v>439</v>
      </c>
    </row>
    <row r="56" spans="1:17" ht="18" customHeight="1" thickBot="1">
      <c r="A56" s="88"/>
      <c r="B56" s="188">
        <v>51</v>
      </c>
      <c r="C56" s="102">
        <v>45464</v>
      </c>
      <c r="D56" s="80" t="s">
        <v>249</v>
      </c>
      <c r="E56" s="23" t="s">
        <v>440</v>
      </c>
      <c r="F56" s="23" t="s">
        <v>42</v>
      </c>
      <c r="G56" s="103">
        <v>27783</v>
      </c>
      <c r="H56" s="23" t="s">
        <v>286</v>
      </c>
      <c r="I56" s="23" t="s">
        <v>441</v>
      </c>
      <c r="J56" s="23" t="s">
        <v>188</v>
      </c>
      <c r="K56" s="23" t="s">
        <v>71</v>
      </c>
      <c r="L56" s="23" t="s">
        <v>253</v>
      </c>
      <c r="M56" s="104" t="s">
        <v>442</v>
      </c>
      <c r="N56" s="105"/>
      <c r="O56" s="105"/>
      <c r="P56" s="117" t="s">
        <v>443</v>
      </c>
    </row>
    <row r="57" spans="1:17" ht="18.75" customHeight="1" thickBot="1">
      <c r="A57" s="88"/>
      <c r="B57" s="188">
        <v>52</v>
      </c>
      <c r="C57" s="102">
        <v>45464</v>
      </c>
      <c r="D57" s="80" t="s">
        <v>249</v>
      </c>
      <c r="E57" s="23" t="s">
        <v>444</v>
      </c>
      <c r="F57" s="23" t="s">
        <v>54</v>
      </c>
      <c r="G57" s="103">
        <v>25058</v>
      </c>
      <c r="H57" s="23" t="s">
        <v>48</v>
      </c>
      <c r="I57" s="23" t="s">
        <v>49</v>
      </c>
      <c r="J57" s="23" t="s">
        <v>445</v>
      </c>
      <c r="K57" s="23" t="s">
        <v>71</v>
      </c>
      <c r="L57" s="23" t="s">
        <v>148</v>
      </c>
      <c r="M57" s="104" t="s">
        <v>446</v>
      </c>
      <c r="N57" s="105"/>
      <c r="O57" s="105"/>
      <c r="P57" s="117" t="s">
        <v>447</v>
      </c>
    </row>
    <row r="58" spans="1:17" ht="18.75" customHeight="1" thickBot="1">
      <c r="A58" s="88"/>
      <c r="B58" s="188">
        <v>53</v>
      </c>
      <c r="C58" s="102">
        <v>45464</v>
      </c>
      <c r="D58" s="80" t="s">
        <v>249</v>
      </c>
      <c r="E58" s="23" t="s">
        <v>448</v>
      </c>
      <c r="F58" s="23" t="s">
        <v>54</v>
      </c>
      <c r="G58" s="103">
        <v>25310</v>
      </c>
      <c r="H58" s="23" t="s">
        <v>48</v>
      </c>
      <c r="I58" s="23" t="s">
        <v>49</v>
      </c>
      <c r="J58" s="23" t="s">
        <v>449</v>
      </c>
      <c r="K58" s="23" t="s">
        <v>71</v>
      </c>
      <c r="L58" s="23" t="s">
        <v>253</v>
      </c>
      <c r="M58" s="104" t="s">
        <v>301</v>
      </c>
      <c r="N58" s="105"/>
      <c r="O58" s="105"/>
      <c r="P58" s="117" t="s">
        <v>450</v>
      </c>
    </row>
    <row r="59" spans="1:17" ht="18.75" customHeight="1" thickBot="1">
      <c r="A59" s="88"/>
      <c r="B59" s="188">
        <v>54</v>
      </c>
      <c r="C59" s="102">
        <v>45464</v>
      </c>
      <c r="D59" s="80" t="s">
        <v>249</v>
      </c>
      <c r="E59" s="23" t="s">
        <v>451</v>
      </c>
      <c r="F59" s="23" t="s">
        <v>42</v>
      </c>
      <c r="G59" s="103">
        <v>20829</v>
      </c>
      <c r="H59" s="23" t="s">
        <v>48</v>
      </c>
      <c r="I59" s="23" t="s">
        <v>49</v>
      </c>
      <c r="J59" s="23" t="s">
        <v>298</v>
      </c>
      <c r="K59" s="23" t="s">
        <v>71</v>
      </c>
      <c r="L59" s="23" t="s">
        <v>253</v>
      </c>
      <c r="M59" s="104" t="s">
        <v>452</v>
      </c>
      <c r="N59" s="105"/>
      <c r="O59" s="105"/>
      <c r="P59" s="117" t="s">
        <v>450</v>
      </c>
    </row>
    <row r="60" spans="1:17" ht="18" customHeight="1" thickBot="1">
      <c r="A60" s="88"/>
      <c r="B60" s="188">
        <v>55</v>
      </c>
      <c r="C60" s="102">
        <v>45464</v>
      </c>
      <c r="D60" s="80" t="s">
        <v>249</v>
      </c>
      <c r="E60" s="23" t="s">
        <v>453</v>
      </c>
      <c r="F60" s="23" t="s">
        <v>42</v>
      </c>
      <c r="G60" s="103">
        <v>30663</v>
      </c>
      <c r="H60" s="23" t="s">
        <v>48</v>
      </c>
      <c r="I60" s="23" t="s">
        <v>49</v>
      </c>
      <c r="J60" s="23" t="s">
        <v>298</v>
      </c>
      <c r="K60" s="23" t="s">
        <v>71</v>
      </c>
      <c r="L60" s="23" t="s">
        <v>253</v>
      </c>
      <c r="M60" s="104" t="s">
        <v>452</v>
      </c>
      <c r="N60" s="105"/>
      <c r="O60" s="105"/>
      <c r="P60" s="117" t="s">
        <v>450</v>
      </c>
    </row>
    <row r="61" spans="1:17" ht="15.75" thickBot="1">
      <c r="A61" s="88"/>
      <c r="B61" s="188">
        <v>56</v>
      </c>
      <c r="C61" s="102">
        <v>45464</v>
      </c>
      <c r="D61" s="80" t="s">
        <v>249</v>
      </c>
      <c r="E61" s="23" t="s">
        <v>454</v>
      </c>
      <c r="F61" s="23" t="s">
        <v>42</v>
      </c>
      <c r="G61" s="103">
        <v>19677</v>
      </c>
      <c r="H61" s="23" t="s">
        <v>48</v>
      </c>
      <c r="I61" s="23" t="s">
        <v>49</v>
      </c>
      <c r="J61" s="23" t="s">
        <v>298</v>
      </c>
      <c r="K61" s="23" t="s">
        <v>71</v>
      </c>
      <c r="L61" s="23" t="s">
        <v>253</v>
      </c>
      <c r="M61" s="104" t="s">
        <v>452</v>
      </c>
      <c r="N61" s="105"/>
      <c r="O61" s="105"/>
      <c r="P61" s="117" t="s">
        <v>450</v>
      </c>
    </row>
    <row r="62" spans="1:17" ht="15.75" thickBot="1">
      <c r="A62" s="88"/>
      <c r="B62" s="188">
        <v>57</v>
      </c>
      <c r="C62" s="102">
        <v>45464</v>
      </c>
      <c r="D62" s="80" t="s">
        <v>249</v>
      </c>
      <c r="E62" s="23" t="s">
        <v>455</v>
      </c>
      <c r="F62" s="23" t="s">
        <v>42</v>
      </c>
      <c r="G62" s="103" t="s">
        <v>456</v>
      </c>
      <c r="H62" s="23" t="s">
        <v>174</v>
      </c>
      <c r="I62" s="23" t="s">
        <v>174</v>
      </c>
      <c r="J62" s="23" t="s">
        <v>383</v>
      </c>
      <c r="K62" s="23" t="s">
        <v>71</v>
      </c>
      <c r="L62" s="23" t="s">
        <v>253</v>
      </c>
      <c r="M62" s="104" t="s">
        <v>301</v>
      </c>
      <c r="N62" s="105"/>
      <c r="O62" s="105"/>
      <c r="P62" s="117" t="s">
        <v>457</v>
      </c>
    </row>
    <row r="63" spans="1:17" ht="15.75" thickBot="1">
      <c r="A63" s="88"/>
      <c r="B63" s="188">
        <v>58</v>
      </c>
      <c r="C63" s="102">
        <v>45464</v>
      </c>
      <c r="D63" s="80" t="s">
        <v>249</v>
      </c>
      <c r="E63" s="23" t="s">
        <v>458</v>
      </c>
      <c r="F63" s="23" t="s">
        <v>42</v>
      </c>
      <c r="G63" s="103">
        <v>29276</v>
      </c>
      <c r="H63" s="23" t="s">
        <v>174</v>
      </c>
      <c r="I63" s="23" t="s">
        <v>174</v>
      </c>
      <c r="J63" s="23" t="s">
        <v>188</v>
      </c>
      <c r="K63" s="23" t="s">
        <v>71</v>
      </c>
      <c r="L63" s="23" t="s">
        <v>253</v>
      </c>
      <c r="M63" s="104" t="s">
        <v>301</v>
      </c>
      <c r="N63" s="105"/>
      <c r="O63" s="105"/>
      <c r="P63" s="117" t="s">
        <v>457</v>
      </c>
    </row>
    <row r="64" spans="1:17" ht="15.75" thickBot="1">
      <c r="A64" s="88"/>
      <c r="B64" s="188">
        <v>59</v>
      </c>
      <c r="C64" s="102">
        <v>45464</v>
      </c>
      <c r="D64" s="80" t="s">
        <v>249</v>
      </c>
      <c r="E64" s="23" t="s">
        <v>459</v>
      </c>
      <c r="F64" s="23" t="s">
        <v>42</v>
      </c>
      <c r="G64" s="103">
        <v>45395</v>
      </c>
      <c r="H64" s="23" t="s">
        <v>174</v>
      </c>
      <c r="I64" s="23" t="s">
        <v>174</v>
      </c>
      <c r="J64" s="23" t="s">
        <v>145</v>
      </c>
      <c r="K64" s="23" t="s">
        <v>71</v>
      </c>
      <c r="L64" s="23" t="s">
        <v>253</v>
      </c>
      <c r="M64" s="104" t="s">
        <v>301</v>
      </c>
      <c r="N64" s="105"/>
      <c r="O64" s="105"/>
      <c r="P64" s="117" t="s">
        <v>460</v>
      </c>
    </row>
    <row r="65" spans="1:16" ht="15.75" thickBot="1">
      <c r="B65" s="188">
        <v>60</v>
      </c>
      <c r="C65" s="102">
        <v>45467</v>
      </c>
      <c r="D65" s="80" t="s">
        <v>249</v>
      </c>
      <c r="E65" s="23" t="s">
        <v>461</v>
      </c>
      <c r="F65" s="23" t="s">
        <v>42</v>
      </c>
      <c r="G65" s="103">
        <v>19847</v>
      </c>
      <c r="H65" s="23" t="s">
        <v>174</v>
      </c>
      <c r="I65" s="23" t="s">
        <v>174</v>
      </c>
      <c r="J65" s="23" t="s">
        <v>188</v>
      </c>
      <c r="K65" s="23" t="s">
        <v>71</v>
      </c>
      <c r="L65" s="23" t="s">
        <v>253</v>
      </c>
      <c r="M65" s="104" t="s">
        <v>254</v>
      </c>
      <c r="N65" s="105"/>
      <c r="O65" s="105"/>
      <c r="P65" s="117" t="s">
        <v>462</v>
      </c>
    </row>
    <row r="66" spans="1:16" ht="15.75" thickBot="1">
      <c r="A66" s="88"/>
      <c r="B66" s="188">
        <v>61</v>
      </c>
      <c r="C66" s="102">
        <v>45467</v>
      </c>
      <c r="D66" s="80" t="s">
        <v>249</v>
      </c>
      <c r="E66" s="23" t="s">
        <v>463</v>
      </c>
      <c r="F66" s="23" t="s">
        <v>42</v>
      </c>
      <c r="G66" s="103">
        <v>29644</v>
      </c>
      <c r="H66" s="23" t="s">
        <v>174</v>
      </c>
      <c r="I66" s="23" t="s">
        <v>174</v>
      </c>
      <c r="J66" s="23" t="s">
        <v>145</v>
      </c>
      <c r="K66" s="23" t="s">
        <v>71</v>
      </c>
      <c r="L66" s="23" t="s">
        <v>253</v>
      </c>
      <c r="M66" s="104" t="s">
        <v>464</v>
      </c>
      <c r="N66" s="105" t="s">
        <v>465</v>
      </c>
      <c r="O66" s="105" t="s">
        <v>466</v>
      </c>
      <c r="P66" s="117" t="s">
        <v>467</v>
      </c>
    </row>
    <row r="67" spans="1:16" ht="15.75" thickBot="1">
      <c r="A67" s="88"/>
      <c r="B67" s="188">
        <v>62</v>
      </c>
      <c r="C67" s="102">
        <v>45467</v>
      </c>
      <c r="D67" s="80" t="s">
        <v>249</v>
      </c>
      <c r="E67" s="23" t="s">
        <v>468</v>
      </c>
      <c r="F67" s="23" t="s">
        <v>42</v>
      </c>
      <c r="G67" s="103">
        <v>29447</v>
      </c>
      <c r="H67" s="23" t="s">
        <v>469</v>
      </c>
      <c r="I67" s="23" t="s">
        <v>470</v>
      </c>
      <c r="J67" s="23" t="s">
        <v>471</v>
      </c>
      <c r="K67" s="23" t="s">
        <v>339</v>
      </c>
      <c r="L67" s="23" t="s">
        <v>340</v>
      </c>
      <c r="M67" s="104" t="s">
        <v>472</v>
      </c>
      <c r="N67" s="105"/>
      <c r="O67" s="105"/>
      <c r="P67" s="117" t="s">
        <v>473</v>
      </c>
    </row>
    <row r="68" spans="1:16" ht="15.75" thickBot="1">
      <c r="A68" s="88"/>
      <c r="B68" s="188">
        <v>63</v>
      </c>
      <c r="C68" s="102">
        <v>45467</v>
      </c>
      <c r="D68" s="80" t="s">
        <v>249</v>
      </c>
      <c r="E68" s="23" t="s">
        <v>474</v>
      </c>
      <c r="F68" s="23" t="s">
        <v>42</v>
      </c>
      <c r="G68" s="103">
        <v>29027</v>
      </c>
      <c r="H68" s="23" t="s">
        <v>338</v>
      </c>
      <c r="I68" s="23" t="s">
        <v>162</v>
      </c>
      <c r="J68" s="23" t="s">
        <v>475</v>
      </c>
      <c r="K68" s="23" t="s">
        <v>71</v>
      </c>
      <c r="L68" s="23" t="s">
        <v>253</v>
      </c>
      <c r="M68" s="104" t="s">
        <v>476</v>
      </c>
      <c r="N68" s="105" t="s">
        <v>477</v>
      </c>
      <c r="O68" s="105" t="s">
        <v>478</v>
      </c>
      <c r="P68" s="117" t="s">
        <v>473</v>
      </c>
    </row>
    <row r="69" spans="1:16" ht="15.75" thickBot="1">
      <c r="A69" s="88"/>
      <c r="B69" s="188">
        <v>64</v>
      </c>
      <c r="C69" s="102">
        <v>45467</v>
      </c>
      <c r="D69" s="80" t="s">
        <v>249</v>
      </c>
      <c r="E69" s="23" t="s">
        <v>479</v>
      </c>
      <c r="F69" s="23" t="s">
        <v>54</v>
      </c>
      <c r="G69" s="103">
        <v>24310</v>
      </c>
      <c r="H69" s="23" t="s">
        <v>338</v>
      </c>
      <c r="I69" s="23" t="s">
        <v>162</v>
      </c>
      <c r="J69" s="23" t="s">
        <v>480</v>
      </c>
      <c r="K69" s="23" t="s">
        <v>71</v>
      </c>
      <c r="L69" s="23" t="s">
        <v>253</v>
      </c>
      <c r="M69" s="104" t="s">
        <v>476</v>
      </c>
      <c r="N69" s="105" t="s">
        <v>477</v>
      </c>
      <c r="O69" s="105" t="s">
        <v>478</v>
      </c>
      <c r="P69" s="117" t="s">
        <v>481</v>
      </c>
    </row>
    <row r="70" spans="1:16" ht="15.75" thickBot="1">
      <c r="A70" s="88"/>
      <c r="B70" s="188">
        <v>65</v>
      </c>
      <c r="C70" s="102">
        <v>45467</v>
      </c>
      <c r="D70" s="80" t="s">
        <v>249</v>
      </c>
      <c r="E70" s="23" t="s">
        <v>482</v>
      </c>
      <c r="F70" s="23" t="s">
        <v>54</v>
      </c>
      <c r="G70" s="103">
        <v>20388</v>
      </c>
      <c r="H70" s="23" t="s">
        <v>483</v>
      </c>
      <c r="I70" s="23" t="s">
        <v>484</v>
      </c>
      <c r="J70" s="23" t="s">
        <v>375</v>
      </c>
      <c r="K70" s="23" t="s">
        <v>271</v>
      </c>
      <c r="L70" s="23" t="s">
        <v>485</v>
      </c>
      <c r="M70" s="104" t="s">
        <v>486</v>
      </c>
      <c r="N70" s="105"/>
      <c r="O70" s="105"/>
      <c r="P70" s="117" t="s">
        <v>487</v>
      </c>
    </row>
    <row r="71" spans="1:16" ht="15.75" thickBot="1">
      <c r="A71" s="88"/>
      <c r="B71" s="188">
        <v>66</v>
      </c>
      <c r="C71" s="102">
        <v>45468</v>
      </c>
      <c r="D71" s="80" t="s">
        <v>249</v>
      </c>
      <c r="E71" s="23" t="s">
        <v>488</v>
      </c>
      <c r="F71" s="23" t="s">
        <v>42</v>
      </c>
      <c r="G71" s="103">
        <v>23853</v>
      </c>
      <c r="H71" s="23" t="s">
        <v>286</v>
      </c>
      <c r="I71" s="23" t="s">
        <v>441</v>
      </c>
      <c r="J71" s="23" t="s">
        <v>489</v>
      </c>
      <c r="K71" s="23" t="s">
        <v>71</v>
      </c>
      <c r="L71" s="23" t="s">
        <v>253</v>
      </c>
      <c r="M71" s="104" t="s">
        <v>490</v>
      </c>
      <c r="N71" s="105"/>
      <c r="O71" s="105"/>
      <c r="P71" s="117" t="s">
        <v>491</v>
      </c>
    </row>
    <row r="72" spans="1:16" ht="15.75" thickBot="1">
      <c r="A72" s="88"/>
      <c r="B72" s="188">
        <v>67</v>
      </c>
      <c r="C72" s="102">
        <v>45468</v>
      </c>
      <c r="D72" s="80" t="s">
        <v>249</v>
      </c>
      <c r="E72" s="23" t="s">
        <v>492</v>
      </c>
      <c r="F72" s="23" t="s">
        <v>42</v>
      </c>
      <c r="G72" s="103">
        <v>24400</v>
      </c>
      <c r="H72" s="23" t="s">
        <v>174</v>
      </c>
      <c r="I72" s="23" t="s">
        <v>174</v>
      </c>
      <c r="J72" s="23" t="s">
        <v>145</v>
      </c>
      <c r="K72" s="23" t="s">
        <v>148</v>
      </c>
      <c r="L72" s="23" t="s">
        <v>148</v>
      </c>
      <c r="M72" s="104" t="s">
        <v>493</v>
      </c>
      <c r="N72" s="105"/>
      <c r="O72" s="105"/>
      <c r="P72" s="117" t="s">
        <v>494</v>
      </c>
    </row>
    <row r="73" spans="1:16" ht="15.75" thickBot="1">
      <c r="A73" s="88"/>
      <c r="B73" s="188">
        <v>68</v>
      </c>
      <c r="C73" s="102">
        <v>45468</v>
      </c>
      <c r="D73" s="80" t="s">
        <v>249</v>
      </c>
      <c r="E73" s="23" t="s">
        <v>495</v>
      </c>
      <c r="F73" s="23" t="s">
        <v>54</v>
      </c>
      <c r="G73" s="103">
        <v>14212</v>
      </c>
      <c r="H73" s="23" t="s">
        <v>48</v>
      </c>
      <c r="I73" s="23" t="s">
        <v>49</v>
      </c>
      <c r="J73" s="23" t="s">
        <v>496</v>
      </c>
      <c r="K73" s="23" t="s">
        <v>71</v>
      </c>
      <c r="L73" s="23" t="s">
        <v>253</v>
      </c>
      <c r="M73" s="104" t="s">
        <v>497</v>
      </c>
      <c r="N73" s="105"/>
      <c r="O73" s="105"/>
      <c r="P73" s="117" t="s">
        <v>498</v>
      </c>
    </row>
    <row r="74" spans="1:16" ht="15.75" thickBot="1">
      <c r="A74" s="88"/>
      <c r="B74" s="188">
        <v>69</v>
      </c>
      <c r="C74" s="102">
        <v>45468</v>
      </c>
      <c r="D74" s="80" t="s">
        <v>249</v>
      </c>
      <c r="E74" s="23" t="s">
        <v>499</v>
      </c>
      <c r="F74" s="23" t="s">
        <v>54</v>
      </c>
      <c r="G74" s="103">
        <v>15819</v>
      </c>
      <c r="H74" s="23" t="s">
        <v>48</v>
      </c>
      <c r="I74" s="23" t="s">
        <v>49</v>
      </c>
      <c r="J74" s="23" t="s">
        <v>496</v>
      </c>
      <c r="K74" s="23" t="s">
        <v>71</v>
      </c>
      <c r="L74" s="23" t="s">
        <v>253</v>
      </c>
      <c r="M74" s="104" t="s">
        <v>490</v>
      </c>
      <c r="N74" s="105"/>
      <c r="O74" s="105"/>
    </row>
    <row r="75" spans="1:16" ht="15.75" thickBot="1">
      <c r="A75" s="88"/>
      <c r="B75" s="188">
        <v>70</v>
      </c>
      <c r="C75" s="102">
        <v>45469</v>
      </c>
      <c r="D75" s="80" t="s">
        <v>249</v>
      </c>
      <c r="E75" s="23" t="s">
        <v>500</v>
      </c>
      <c r="F75" s="23" t="s">
        <v>42</v>
      </c>
      <c r="G75" s="103">
        <v>15505</v>
      </c>
      <c r="H75" s="23" t="s">
        <v>48</v>
      </c>
      <c r="I75" s="23" t="s">
        <v>49</v>
      </c>
      <c r="J75" s="23" t="s">
        <v>188</v>
      </c>
      <c r="K75" s="23" t="s">
        <v>501</v>
      </c>
      <c r="L75" s="23" t="s">
        <v>148</v>
      </c>
      <c r="M75" s="104" t="s">
        <v>59</v>
      </c>
      <c r="N75" s="105" t="s">
        <v>502</v>
      </c>
      <c r="O75" s="105" t="s">
        <v>503</v>
      </c>
      <c r="P75" s="117" t="s">
        <v>504</v>
      </c>
    </row>
    <row r="76" spans="1:16" ht="15.75" thickBot="1">
      <c r="A76" s="88"/>
      <c r="B76" s="188">
        <v>71</v>
      </c>
      <c r="C76" s="102">
        <v>45469</v>
      </c>
      <c r="D76" s="80" t="s">
        <v>249</v>
      </c>
      <c r="E76" s="23" t="s">
        <v>505</v>
      </c>
      <c r="F76" s="23" t="s">
        <v>42</v>
      </c>
      <c r="G76" s="103">
        <v>32008</v>
      </c>
      <c r="H76" s="23" t="s">
        <v>49</v>
      </c>
      <c r="I76" s="23" t="s">
        <v>49</v>
      </c>
      <c r="J76" s="23" t="s">
        <v>356</v>
      </c>
      <c r="K76" s="23" t="s">
        <v>506</v>
      </c>
      <c r="L76" s="23" t="s">
        <v>507</v>
      </c>
      <c r="M76" s="104"/>
      <c r="N76" s="105"/>
      <c r="O76" s="105"/>
      <c r="P76" s="117" t="s">
        <v>508</v>
      </c>
    </row>
    <row r="77" spans="1:16" ht="15.75" thickBot="1">
      <c r="A77" s="88"/>
      <c r="B77" s="188">
        <v>72</v>
      </c>
      <c r="C77" s="102">
        <v>45469</v>
      </c>
      <c r="D77" s="80" t="s">
        <v>249</v>
      </c>
      <c r="E77" s="23" t="s">
        <v>509</v>
      </c>
      <c r="F77" s="23" t="s">
        <v>54</v>
      </c>
      <c r="G77" s="103">
        <v>23717</v>
      </c>
      <c r="H77" s="23" t="s">
        <v>174</v>
      </c>
      <c r="I77" s="23" t="s">
        <v>174</v>
      </c>
      <c r="J77" s="23" t="s">
        <v>145</v>
      </c>
      <c r="K77" s="23" t="s">
        <v>71</v>
      </c>
      <c r="L77" s="23" t="s">
        <v>253</v>
      </c>
      <c r="M77" s="104" t="s">
        <v>394</v>
      </c>
      <c r="N77" s="105"/>
      <c r="O77" s="105"/>
      <c r="P77" s="117" t="s">
        <v>510</v>
      </c>
    </row>
    <row r="78" spans="1:16" ht="15.75" thickBot="1">
      <c r="A78" s="88"/>
      <c r="B78" s="188">
        <v>73</v>
      </c>
      <c r="C78" s="102">
        <v>45470</v>
      </c>
      <c r="D78" s="80" t="s">
        <v>249</v>
      </c>
      <c r="E78" s="23" t="s">
        <v>511</v>
      </c>
      <c r="F78" s="23" t="s">
        <v>42</v>
      </c>
      <c r="G78" s="103">
        <v>31253</v>
      </c>
      <c r="H78" s="23" t="s">
        <v>48</v>
      </c>
      <c r="I78" s="23" t="s">
        <v>49</v>
      </c>
      <c r="J78" s="23" t="s">
        <v>512</v>
      </c>
      <c r="K78" s="23" t="s">
        <v>147</v>
      </c>
      <c r="L78" s="23" t="s">
        <v>148</v>
      </c>
      <c r="M78" s="104" t="s">
        <v>293</v>
      </c>
      <c r="N78" s="105"/>
      <c r="O78" s="105"/>
      <c r="P78" s="117" t="s">
        <v>513</v>
      </c>
    </row>
    <row r="79" spans="1:16" ht="15.75" thickBot="1">
      <c r="A79" s="88"/>
      <c r="B79" s="188">
        <v>74</v>
      </c>
      <c r="C79" s="102">
        <v>45470</v>
      </c>
      <c r="D79" s="80" t="s">
        <v>249</v>
      </c>
      <c r="E79" s="23" t="s">
        <v>514</v>
      </c>
      <c r="F79" s="23" t="s">
        <v>42</v>
      </c>
      <c r="G79" s="103">
        <v>30426</v>
      </c>
      <c r="H79" s="23" t="s">
        <v>251</v>
      </c>
      <c r="I79" s="23" t="s">
        <v>76</v>
      </c>
      <c r="J79" s="23" t="s">
        <v>515</v>
      </c>
      <c r="K79" s="23" t="s">
        <v>43</v>
      </c>
      <c r="L79" s="23" t="s">
        <v>516</v>
      </c>
      <c r="M79" s="104" t="s">
        <v>476</v>
      </c>
      <c r="N79" s="105"/>
      <c r="O79" s="105"/>
      <c r="P79" s="117" t="s">
        <v>517</v>
      </c>
    </row>
    <row r="80" spans="1:16" ht="15.75" thickBot="1">
      <c r="A80" s="88"/>
      <c r="B80" s="188">
        <v>75</v>
      </c>
      <c r="C80" s="102">
        <v>45470</v>
      </c>
      <c r="D80" s="80" t="s">
        <v>249</v>
      </c>
      <c r="E80" s="23" t="s">
        <v>518</v>
      </c>
      <c r="F80" s="23" t="s">
        <v>54</v>
      </c>
      <c r="G80" s="103">
        <v>24020</v>
      </c>
      <c r="H80" s="23" t="s">
        <v>174</v>
      </c>
      <c r="I80" s="23" t="s">
        <v>174</v>
      </c>
      <c r="J80" s="23" t="s">
        <v>519</v>
      </c>
      <c r="K80" s="23" t="s">
        <v>71</v>
      </c>
      <c r="L80" s="23" t="s">
        <v>253</v>
      </c>
      <c r="M80" s="104" t="s">
        <v>352</v>
      </c>
      <c r="N80" s="105"/>
      <c r="O80" s="105"/>
      <c r="P80" s="117" t="s">
        <v>520</v>
      </c>
    </row>
    <row r="81" spans="1:16" ht="15.75" thickBot="1">
      <c r="A81" s="88"/>
      <c r="B81" s="188">
        <v>76</v>
      </c>
      <c r="C81" s="102">
        <v>45470</v>
      </c>
      <c r="D81" s="80" t="s">
        <v>249</v>
      </c>
      <c r="E81" s="23" t="s">
        <v>518</v>
      </c>
      <c r="F81" s="23" t="s">
        <v>54</v>
      </c>
      <c r="G81" s="103">
        <v>24020</v>
      </c>
      <c r="H81" s="23" t="s">
        <v>174</v>
      </c>
      <c r="I81" s="23" t="s">
        <v>174</v>
      </c>
      <c r="J81" s="23" t="s">
        <v>519</v>
      </c>
      <c r="K81" s="23" t="s">
        <v>71</v>
      </c>
      <c r="L81" s="23" t="s">
        <v>253</v>
      </c>
      <c r="M81" s="104" t="s">
        <v>352</v>
      </c>
      <c r="N81" s="105"/>
      <c r="O81" s="105"/>
      <c r="P81" s="117" t="s">
        <v>520</v>
      </c>
    </row>
    <row r="82" spans="1:16" ht="15.75" thickBot="1">
      <c r="A82" s="88"/>
      <c r="B82" s="188">
        <v>77</v>
      </c>
      <c r="C82" s="102">
        <v>45471</v>
      </c>
      <c r="D82" s="80" t="s">
        <v>249</v>
      </c>
      <c r="E82" s="23" t="s">
        <v>521</v>
      </c>
      <c r="F82" s="23" t="s">
        <v>54</v>
      </c>
      <c r="G82" s="103">
        <v>28296</v>
      </c>
      <c r="H82" s="23" t="s">
        <v>522</v>
      </c>
      <c r="I82" s="23" t="s">
        <v>522</v>
      </c>
      <c r="J82" s="23" t="s">
        <v>368</v>
      </c>
      <c r="K82" s="23" t="s">
        <v>271</v>
      </c>
      <c r="L82" s="23" t="s">
        <v>58</v>
      </c>
      <c r="M82" s="104" t="s">
        <v>523</v>
      </c>
      <c r="N82" s="105" t="s">
        <v>524</v>
      </c>
      <c r="O82" s="105" t="s">
        <v>525</v>
      </c>
      <c r="P82" s="117" t="s">
        <v>526</v>
      </c>
    </row>
    <row r="83" spans="1:16" ht="15.75" thickBot="1">
      <c r="B83" s="188">
        <v>78</v>
      </c>
      <c r="C83" s="102">
        <v>45471</v>
      </c>
      <c r="D83" s="80" t="s">
        <v>249</v>
      </c>
      <c r="E83" s="23" t="s">
        <v>527</v>
      </c>
      <c r="F83" s="23" t="s">
        <v>42</v>
      </c>
      <c r="G83" s="103">
        <v>26762</v>
      </c>
      <c r="H83" s="23" t="s">
        <v>251</v>
      </c>
      <c r="I83" s="23" t="s">
        <v>76</v>
      </c>
      <c r="J83" s="23" t="s">
        <v>528</v>
      </c>
      <c r="K83" s="23" t="s">
        <v>71</v>
      </c>
      <c r="L83" s="23" t="s">
        <v>253</v>
      </c>
      <c r="M83" s="104" t="s">
        <v>225</v>
      </c>
      <c r="N83" s="105" t="s">
        <v>529</v>
      </c>
      <c r="O83" s="105" t="s">
        <v>530</v>
      </c>
      <c r="P83" s="117" t="s">
        <v>531</v>
      </c>
    </row>
    <row r="84" spans="1:16" ht="15.75" thickBot="1">
      <c r="C84" s="102"/>
      <c r="D84" s="80"/>
      <c r="E84" s="23"/>
      <c r="F84" s="23"/>
      <c r="G84" s="103"/>
      <c r="H84" s="23"/>
      <c r="I84" s="23"/>
      <c r="J84" s="23"/>
      <c r="K84" s="23"/>
      <c r="L84" s="23"/>
      <c r="M84" s="104"/>
      <c r="N84" s="105"/>
      <c r="O84" s="105"/>
    </row>
    <row r="85" spans="1:16" ht="15.75" thickBot="1">
      <c r="C85" s="102"/>
      <c r="D85" s="80"/>
      <c r="E85" s="23"/>
      <c r="F85" s="23"/>
      <c r="G85" s="103"/>
      <c r="H85" s="23"/>
      <c r="I85" s="23"/>
      <c r="J85" s="23"/>
      <c r="K85" s="23"/>
      <c r="L85" s="23"/>
      <c r="M85" s="104"/>
      <c r="N85" s="105"/>
      <c r="O85" s="105"/>
    </row>
    <row r="86" spans="1:16" ht="15.75" thickBot="1">
      <c r="C86" s="102"/>
      <c r="D86" s="80"/>
      <c r="E86" s="23"/>
      <c r="F86" s="23"/>
      <c r="G86" s="103"/>
      <c r="H86" s="23"/>
      <c r="I86" s="23"/>
      <c r="J86" s="23"/>
      <c r="K86" s="23"/>
      <c r="L86" s="23"/>
      <c r="M86" s="104"/>
      <c r="N86" s="105"/>
      <c r="O86" s="105"/>
    </row>
    <row r="87" spans="1:16" ht="15.75" thickBot="1">
      <c r="C87" s="102"/>
      <c r="D87" s="80"/>
      <c r="E87" s="23"/>
      <c r="F87" s="23"/>
      <c r="G87" s="103"/>
      <c r="H87" s="23"/>
      <c r="I87" s="23"/>
      <c r="J87" s="23"/>
      <c r="K87" s="23"/>
      <c r="L87" s="23"/>
      <c r="M87" s="104"/>
      <c r="N87" s="105"/>
      <c r="O87" s="105"/>
    </row>
    <row r="88" spans="1:16" ht="15.75" thickBot="1">
      <c r="C88" s="102"/>
      <c r="D88" s="80"/>
      <c r="E88" s="23"/>
      <c r="F88" s="23"/>
      <c r="G88" s="103"/>
      <c r="H88" s="23"/>
      <c r="I88" s="23"/>
      <c r="J88" s="23"/>
      <c r="K88" s="23"/>
      <c r="L88" s="23"/>
      <c r="M88" s="104"/>
      <c r="N88" s="105"/>
      <c r="O88" s="105"/>
    </row>
    <row r="89" spans="1:16" ht="15.75" thickBot="1">
      <c r="C89" s="102"/>
      <c r="D89" s="80"/>
      <c r="E89" s="23"/>
      <c r="F89" s="23"/>
      <c r="G89" s="103"/>
      <c r="H89" s="23"/>
      <c r="I89" s="23"/>
      <c r="J89" s="23"/>
      <c r="K89" s="23"/>
      <c r="L89" s="23"/>
      <c r="M89" s="104"/>
      <c r="N89" s="105"/>
      <c r="O89" s="105"/>
    </row>
    <row r="90" spans="1:16" ht="15.75" thickBot="1">
      <c r="C90" s="102"/>
      <c r="D90" s="80"/>
      <c r="E90" s="23"/>
      <c r="F90" s="23"/>
      <c r="G90" s="103"/>
      <c r="H90" s="23"/>
      <c r="I90" s="23"/>
      <c r="J90" s="23"/>
      <c r="K90" s="23"/>
      <c r="L90" s="23"/>
      <c r="M90" s="104"/>
      <c r="N90" s="105"/>
      <c r="O90" s="105"/>
    </row>
    <row r="91" spans="1:16" ht="15.75" thickBot="1">
      <c r="C91" s="102"/>
      <c r="D91" s="80"/>
      <c r="E91" s="23"/>
      <c r="F91" s="23"/>
      <c r="G91" s="103"/>
      <c r="H91" s="23"/>
      <c r="I91" s="23"/>
      <c r="J91" s="23"/>
      <c r="K91" s="23"/>
      <c r="L91" s="23"/>
      <c r="M91" s="104"/>
      <c r="N91" s="105"/>
      <c r="O91" s="105"/>
    </row>
    <row r="92" spans="1:16" ht="15.75" thickBot="1">
      <c r="C92" s="102"/>
      <c r="D92" s="80"/>
      <c r="E92" s="23"/>
      <c r="F92" s="23"/>
      <c r="G92" s="103"/>
      <c r="H92" s="23"/>
      <c r="I92" s="23"/>
      <c r="J92" s="23"/>
      <c r="K92" s="23"/>
      <c r="L92" s="23"/>
      <c r="M92" s="104"/>
      <c r="N92" s="105"/>
      <c r="O92" s="105"/>
    </row>
    <row r="93" spans="1:16" ht="15.75" thickBot="1">
      <c r="C93" s="102"/>
      <c r="D93" s="80"/>
      <c r="E93" s="23"/>
      <c r="F93" s="23"/>
      <c r="G93" s="103"/>
      <c r="H93" s="23"/>
      <c r="I93" s="23"/>
      <c r="J93" s="23"/>
      <c r="K93" s="23"/>
      <c r="L93" s="23"/>
      <c r="M93" s="104"/>
      <c r="N93" s="105"/>
      <c r="O93" s="105"/>
    </row>
    <row r="94" spans="1:16" ht="15.75" thickBot="1">
      <c r="C94" s="102"/>
      <c r="D94" s="80"/>
      <c r="E94" s="23"/>
      <c r="F94" s="23"/>
      <c r="G94" s="103"/>
      <c r="H94" s="23"/>
      <c r="I94" s="23"/>
      <c r="J94" s="23"/>
      <c r="K94" s="23"/>
      <c r="L94" s="23"/>
      <c r="M94" s="104"/>
      <c r="N94" s="105"/>
      <c r="O94" s="105"/>
    </row>
    <row r="95" spans="1:16" ht="18.75" customHeight="1" thickBot="1">
      <c r="C95" s="102"/>
      <c r="D95" s="80"/>
      <c r="E95" s="23"/>
      <c r="F95" s="23"/>
      <c r="G95" s="103"/>
      <c r="H95" s="23"/>
      <c r="I95" s="23"/>
      <c r="J95" s="23"/>
      <c r="K95" s="23"/>
      <c r="L95" s="23"/>
      <c r="M95" s="104"/>
      <c r="N95" s="105"/>
      <c r="O95" s="105"/>
    </row>
    <row r="96" spans="1:16" ht="23.25" customHeight="1" thickBot="1">
      <c r="C96" s="102"/>
      <c r="D96" s="80"/>
      <c r="E96" s="23"/>
      <c r="F96" s="23"/>
      <c r="G96" s="103"/>
      <c r="H96" s="23"/>
      <c r="I96" s="23"/>
      <c r="J96" s="23"/>
      <c r="K96" s="23"/>
      <c r="L96" s="23"/>
      <c r="M96" s="104"/>
      <c r="N96" s="105"/>
      <c r="O96" s="105"/>
    </row>
    <row r="97" spans="3:15" ht="23.25" customHeight="1" thickBot="1">
      <c r="C97" s="102"/>
      <c r="D97" s="80"/>
      <c r="E97" s="23"/>
      <c r="F97" s="23"/>
      <c r="G97" s="103"/>
      <c r="H97" s="23"/>
      <c r="I97" s="23"/>
      <c r="J97" s="23"/>
      <c r="K97" s="23"/>
      <c r="L97" s="23"/>
      <c r="M97" s="104"/>
      <c r="N97" s="105"/>
      <c r="O97" s="105"/>
    </row>
    <row r="98" spans="3:15" ht="26.25" customHeight="1" thickBot="1">
      <c r="C98" s="102"/>
      <c r="D98" s="80"/>
      <c r="E98" s="23"/>
      <c r="F98" s="23"/>
      <c r="G98" s="103"/>
      <c r="H98" s="23"/>
      <c r="I98" s="23"/>
      <c r="J98" s="23"/>
      <c r="K98" s="23"/>
      <c r="L98" s="23"/>
      <c r="M98" s="104"/>
      <c r="N98" s="105"/>
      <c r="O98" s="105"/>
    </row>
    <row r="99" spans="3:15" ht="16.5" customHeight="1" thickBot="1">
      <c r="C99" s="102"/>
      <c r="D99" s="80"/>
      <c r="E99" s="23"/>
      <c r="F99" s="23"/>
      <c r="G99" s="103"/>
      <c r="H99" s="23"/>
      <c r="I99" s="23"/>
      <c r="J99" s="23"/>
      <c r="K99" s="23"/>
      <c r="L99" s="23"/>
      <c r="M99" s="104"/>
      <c r="N99" s="105"/>
      <c r="O99" s="105"/>
    </row>
    <row r="100" spans="3:15" ht="16.5" customHeight="1" thickBot="1">
      <c r="C100" s="102"/>
      <c r="D100" s="80"/>
      <c r="E100" s="23"/>
      <c r="F100" s="23"/>
      <c r="G100" s="103"/>
      <c r="H100" s="23"/>
      <c r="I100" s="23"/>
      <c r="J100" s="23"/>
      <c r="K100" s="23"/>
      <c r="L100" s="23"/>
      <c r="M100" s="104"/>
      <c r="N100" s="105"/>
      <c r="O100" s="105"/>
    </row>
    <row r="101" spans="3:15" ht="18" customHeight="1" thickBot="1">
      <c r="C101" s="102"/>
      <c r="D101" s="80"/>
      <c r="E101" s="23"/>
      <c r="F101" s="23"/>
      <c r="G101" s="103"/>
      <c r="H101" s="23"/>
      <c r="I101" s="23"/>
      <c r="J101" s="23"/>
      <c r="K101" s="23"/>
      <c r="L101" s="23"/>
      <c r="M101" s="104"/>
      <c r="N101" s="105"/>
      <c r="O101" s="105"/>
    </row>
    <row r="102" spans="3:15" ht="16.5" customHeight="1" thickBot="1">
      <c r="C102" s="102"/>
      <c r="D102" s="80"/>
      <c r="E102" s="23"/>
      <c r="F102" s="23"/>
      <c r="G102" s="103"/>
      <c r="H102" s="23"/>
      <c r="I102" s="23"/>
      <c r="J102" s="23"/>
      <c r="K102" s="23"/>
      <c r="L102" s="23"/>
      <c r="M102" s="104"/>
      <c r="N102" s="105"/>
      <c r="O102" s="105"/>
    </row>
    <row r="103" spans="3:15" ht="18.75" customHeight="1" thickBot="1">
      <c r="C103" s="102"/>
      <c r="D103" s="80"/>
      <c r="E103" s="23"/>
      <c r="F103" s="23"/>
      <c r="G103" s="103"/>
      <c r="H103" s="23"/>
      <c r="I103" s="23"/>
      <c r="J103" s="23"/>
      <c r="K103" s="23"/>
      <c r="L103" s="23"/>
      <c r="M103" s="104"/>
      <c r="N103" s="105"/>
      <c r="O103" s="105"/>
    </row>
    <row r="104" spans="3:15" ht="16.5" customHeight="1" thickBot="1">
      <c r="C104" s="102"/>
      <c r="D104" s="80"/>
      <c r="E104" s="23"/>
      <c r="F104" s="23"/>
      <c r="G104" s="103"/>
      <c r="H104" s="23"/>
      <c r="I104" s="23"/>
      <c r="J104" s="23"/>
      <c r="K104" s="23"/>
      <c r="L104" s="23"/>
      <c r="M104" s="104"/>
      <c r="N104" s="105"/>
      <c r="O104" s="105"/>
    </row>
    <row r="105" spans="3:15" ht="21" customHeight="1" thickBot="1">
      <c r="C105" s="102"/>
      <c r="D105" s="80"/>
      <c r="E105" s="23"/>
      <c r="F105" s="23"/>
      <c r="G105" s="103"/>
      <c r="H105" s="23"/>
      <c r="I105" s="23"/>
      <c r="J105" s="23"/>
      <c r="K105" s="23"/>
      <c r="L105" s="23"/>
      <c r="M105" s="104"/>
      <c r="N105" s="105"/>
      <c r="O105" s="105"/>
    </row>
    <row r="106" spans="3:15" ht="21" customHeight="1" thickBot="1">
      <c r="C106" s="102"/>
      <c r="D106" s="80"/>
      <c r="E106" s="23"/>
      <c r="F106" s="23"/>
      <c r="G106" s="103"/>
      <c r="H106" s="23"/>
      <c r="I106" s="23"/>
      <c r="J106" s="23"/>
      <c r="K106" s="23"/>
      <c r="L106" s="23"/>
      <c r="M106" s="104"/>
      <c r="N106" s="105"/>
      <c r="O106" s="105"/>
    </row>
    <row r="107" spans="3:15" ht="21" customHeight="1" thickBot="1">
      <c r="C107" s="102"/>
      <c r="D107" s="80"/>
      <c r="E107" s="23"/>
      <c r="F107" s="23"/>
      <c r="G107" s="103"/>
      <c r="H107" s="23"/>
      <c r="I107" s="23"/>
      <c r="J107" s="23"/>
      <c r="K107" s="23"/>
      <c r="L107" s="23"/>
      <c r="M107" s="104"/>
      <c r="N107" s="105"/>
      <c r="O107" s="105"/>
    </row>
    <row r="108" spans="3:15" ht="21" customHeight="1" thickBot="1">
      <c r="C108" s="102"/>
      <c r="D108" s="80"/>
      <c r="E108" s="23"/>
      <c r="F108" s="23"/>
      <c r="G108" s="103"/>
      <c r="H108" s="23"/>
      <c r="I108" s="23"/>
      <c r="J108" s="23"/>
      <c r="K108" s="23"/>
      <c r="L108" s="23"/>
      <c r="M108" s="104"/>
      <c r="N108" s="105"/>
      <c r="O108" s="105"/>
    </row>
    <row r="109" spans="3:15" ht="21" customHeight="1" thickBot="1">
      <c r="C109" s="102"/>
      <c r="D109" s="80"/>
      <c r="E109" s="23"/>
      <c r="F109" s="23"/>
      <c r="G109" s="103"/>
      <c r="H109" s="23"/>
      <c r="I109" s="23"/>
      <c r="J109" s="23"/>
      <c r="K109" s="23"/>
      <c r="L109" s="23"/>
      <c r="M109" s="104"/>
      <c r="N109" s="105"/>
      <c r="O109" s="105"/>
    </row>
    <row r="110" spans="3:15" ht="21" customHeight="1" thickBot="1">
      <c r="C110" s="102"/>
      <c r="D110" s="80"/>
      <c r="E110" s="23"/>
      <c r="F110" s="23"/>
      <c r="G110" s="103"/>
      <c r="H110" s="23"/>
      <c r="I110" s="23"/>
      <c r="J110" s="23"/>
      <c r="K110" s="23"/>
      <c r="L110" s="23"/>
      <c r="M110" s="104"/>
      <c r="N110" s="105"/>
      <c r="O110" s="105"/>
    </row>
    <row r="111" spans="3:15" ht="21" customHeight="1" thickBot="1">
      <c r="C111" s="78"/>
      <c r="D111" s="80"/>
      <c r="E111" s="23"/>
      <c r="F111" s="23"/>
      <c r="G111" s="103"/>
      <c r="H111" s="23"/>
      <c r="I111" s="23"/>
      <c r="J111" s="23"/>
      <c r="K111" s="23"/>
      <c r="L111" s="23"/>
      <c r="M111" s="104"/>
      <c r="N111" s="105"/>
      <c r="O111" s="105"/>
    </row>
    <row r="112" spans="3:15" ht="21">
      <c r="D112" s="80"/>
      <c r="E112" s="63"/>
      <c r="F112" s="24"/>
      <c r="G112" s="24"/>
      <c r="H112" s="24"/>
      <c r="I112" s="24"/>
      <c r="J112" s="24"/>
      <c r="K112" s="24"/>
      <c r="L112" s="24"/>
      <c r="M112" s="81"/>
      <c r="N112" s="24"/>
      <c r="O112" s="24"/>
    </row>
    <row r="23440" spans="7:7">
      <c r="G23440" t="s">
        <v>532</v>
      </c>
    </row>
  </sheetData>
  <mergeCells count="11">
    <mergeCell ref="C2:F2"/>
    <mergeCell ref="G4:G5"/>
    <mergeCell ref="A4:A5"/>
    <mergeCell ref="C4:C5"/>
    <mergeCell ref="D4:D5"/>
    <mergeCell ref="F4:F5"/>
    <mergeCell ref="N4:O4"/>
    <mergeCell ref="H4:H5"/>
    <mergeCell ref="I4:I5"/>
    <mergeCell ref="J4:J5"/>
    <mergeCell ref="K4:M4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44"/>
  <sheetViews>
    <sheetView zoomScale="89" zoomScaleNormal="89" zoomScalePageLayoutView="70" workbookViewId="0">
      <pane xSplit="1" ySplit="4" topLeftCell="B20" activePane="bottomRight" state="frozen"/>
      <selection pane="topRight" activeCell="B1" sqref="B1"/>
      <selection pane="bottomLeft" activeCell="A8" sqref="A8"/>
      <selection pane="bottomRight" activeCell="D48" sqref="D48"/>
    </sheetView>
  </sheetViews>
  <sheetFormatPr baseColWidth="10" defaultColWidth="11.42578125" defaultRowHeight="15"/>
  <cols>
    <col min="1" max="1" width="4.5703125" customWidth="1"/>
    <col min="2" max="2" width="14.28515625" customWidth="1"/>
    <col min="3" max="3" width="6" customWidth="1"/>
    <col min="4" max="4" width="49.28515625" customWidth="1"/>
    <col min="5" max="5" width="9.42578125" customWidth="1"/>
    <col min="6" max="6" width="18.28515625" customWidth="1"/>
    <col min="7" max="7" width="17.140625" customWidth="1"/>
    <col min="8" max="8" width="16" customWidth="1"/>
    <col min="9" max="9" width="14.85546875" customWidth="1"/>
    <col min="10" max="10" width="14.28515625" customWidth="1"/>
    <col min="11" max="11" width="17.42578125" customWidth="1"/>
    <col min="12" max="12" width="18.85546875" customWidth="1"/>
    <col min="13" max="13" width="22.42578125" customWidth="1"/>
    <col min="14" max="14" width="35.5703125" customWidth="1"/>
    <col min="15" max="15" width="31.85546875" customWidth="1"/>
  </cols>
  <sheetData>
    <row r="1" spans="1:15" ht="18.75">
      <c r="B1" s="153" t="s">
        <v>1009</v>
      </c>
      <c r="C1" s="153"/>
      <c r="D1" s="153"/>
      <c r="E1" s="153"/>
    </row>
    <row r="3" spans="1:15" ht="26.25" customHeight="1">
      <c r="A3" s="146" t="s">
        <v>15</v>
      </c>
      <c r="B3" s="137" t="s">
        <v>533</v>
      </c>
      <c r="C3" s="137" t="s">
        <v>534</v>
      </c>
      <c r="D3" s="137" t="s">
        <v>18</v>
      </c>
      <c r="E3" s="137" t="s">
        <v>246</v>
      </c>
      <c r="F3" s="137" t="s">
        <v>29</v>
      </c>
      <c r="G3" s="137" t="s">
        <v>23</v>
      </c>
      <c r="H3" s="137" t="s">
        <v>24</v>
      </c>
      <c r="I3" s="137" t="s">
        <v>32</v>
      </c>
      <c r="J3" s="137" t="s">
        <v>33</v>
      </c>
      <c r="K3" s="139" t="s">
        <v>34</v>
      </c>
      <c r="L3" s="140"/>
      <c r="M3" s="141"/>
      <c r="N3" s="135" t="s">
        <v>35</v>
      </c>
      <c r="O3" s="136"/>
    </row>
    <row r="4" spans="1:15" ht="27" customHeight="1" thickBot="1">
      <c r="A4" s="147"/>
      <c r="B4" s="147"/>
      <c r="C4" s="147"/>
      <c r="D4" s="147"/>
      <c r="E4" s="138"/>
      <c r="F4" s="138"/>
      <c r="G4" s="138"/>
      <c r="H4" s="138"/>
      <c r="I4" s="138"/>
      <c r="J4" s="138"/>
      <c r="K4" s="10" t="s">
        <v>36</v>
      </c>
      <c r="L4" s="10" t="s">
        <v>37</v>
      </c>
      <c r="M4" s="11" t="s">
        <v>38</v>
      </c>
      <c r="N4" s="72" t="s">
        <v>39</v>
      </c>
      <c r="O4" s="73" t="s">
        <v>40</v>
      </c>
    </row>
    <row r="5" spans="1:15" ht="30.75" customHeight="1" thickBot="1">
      <c r="A5" s="12">
        <v>1</v>
      </c>
      <c r="B5" s="30">
        <v>45446</v>
      </c>
      <c r="C5" s="31"/>
      <c r="D5" s="31" t="s">
        <v>535</v>
      </c>
      <c r="E5" s="31" t="s">
        <v>54</v>
      </c>
      <c r="F5" s="98" t="s">
        <v>536</v>
      </c>
      <c r="G5" s="31" t="s">
        <v>441</v>
      </c>
      <c r="H5" s="31" t="s">
        <v>140</v>
      </c>
      <c r="I5" s="31"/>
      <c r="J5" s="31"/>
      <c r="K5" s="31"/>
      <c r="L5" s="31"/>
      <c r="M5" s="32"/>
      <c r="N5" s="24"/>
      <c r="O5" s="24"/>
    </row>
    <row r="6" spans="1:15" ht="27" customHeight="1" thickBot="1">
      <c r="A6" s="12">
        <v>2</v>
      </c>
      <c r="B6" s="30">
        <v>45446</v>
      </c>
      <c r="C6" s="31"/>
      <c r="D6" s="31" t="s">
        <v>535</v>
      </c>
      <c r="E6" s="31" t="s">
        <v>54</v>
      </c>
      <c r="F6" s="98" t="s">
        <v>537</v>
      </c>
      <c r="G6" s="31" t="s">
        <v>441</v>
      </c>
      <c r="H6" s="31" t="s">
        <v>140</v>
      </c>
      <c r="I6" s="31"/>
      <c r="J6" s="31"/>
      <c r="K6" s="31"/>
      <c r="L6" s="31"/>
      <c r="M6" s="32"/>
      <c r="N6" s="24"/>
      <c r="O6" s="24"/>
    </row>
    <row r="7" spans="1:15" ht="24.75" customHeight="1" thickBot="1">
      <c r="A7" s="12">
        <v>3</v>
      </c>
      <c r="B7" s="30">
        <v>45446</v>
      </c>
      <c r="C7" s="31"/>
      <c r="D7" s="31" t="s">
        <v>538</v>
      </c>
      <c r="E7" s="31" t="s">
        <v>54</v>
      </c>
      <c r="F7" s="98" t="s">
        <v>539</v>
      </c>
      <c r="G7" s="31" t="s">
        <v>441</v>
      </c>
      <c r="H7" s="31" t="s">
        <v>140</v>
      </c>
      <c r="I7" s="31"/>
      <c r="J7" s="31"/>
      <c r="K7" s="31"/>
      <c r="L7" s="31"/>
      <c r="M7" s="32"/>
      <c r="N7" s="24"/>
      <c r="O7" s="24"/>
    </row>
    <row r="8" spans="1:15" ht="24" customHeight="1">
      <c r="A8" s="12">
        <v>4</v>
      </c>
      <c r="B8" s="30">
        <v>45446</v>
      </c>
      <c r="C8" s="31"/>
      <c r="D8" s="31" t="s">
        <v>538</v>
      </c>
      <c r="E8" s="31" t="s">
        <v>54</v>
      </c>
      <c r="F8" s="98" t="s">
        <v>539</v>
      </c>
      <c r="G8" s="31" t="s">
        <v>441</v>
      </c>
      <c r="H8" s="31" t="s">
        <v>140</v>
      </c>
      <c r="I8" s="31"/>
      <c r="J8" s="31"/>
      <c r="K8" s="31"/>
      <c r="L8" s="31"/>
      <c r="M8" s="32"/>
      <c r="N8" s="24"/>
      <c r="O8" s="24"/>
    </row>
    <row r="9" spans="1:15" ht="29.25" customHeight="1">
      <c r="A9" s="12">
        <v>5</v>
      </c>
      <c r="B9" s="33">
        <v>45447</v>
      </c>
      <c r="C9" s="29"/>
      <c r="D9" s="24" t="s">
        <v>540</v>
      </c>
      <c r="E9" s="24" t="s">
        <v>54</v>
      </c>
      <c r="F9" s="95" t="s">
        <v>541</v>
      </c>
      <c r="G9" s="24" t="s">
        <v>441</v>
      </c>
      <c r="H9" s="24" t="s">
        <v>140</v>
      </c>
      <c r="I9" s="24"/>
      <c r="J9" s="24"/>
      <c r="K9" s="24"/>
      <c r="L9" s="24"/>
      <c r="M9" s="34"/>
      <c r="N9" s="24"/>
      <c r="O9" s="24"/>
    </row>
    <row r="10" spans="1:15" ht="26.25" customHeight="1">
      <c r="A10" s="12">
        <v>6</v>
      </c>
      <c r="B10" s="33">
        <v>45448</v>
      </c>
      <c r="C10" s="29"/>
      <c r="D10" s="24" t="s">
        <v>542</v>
      </c>
      <c r="E10" s="24" t="s">
        <v>54</v>
      </c>
      <c r="F10" s="95">
        <v>21552</v>
      </c>
      <c r="G10" s="24" t="s">
        <v>543</v>
      </c>
      <c r="H10" s="24" t="s">
        <v>543</v>
      </c>
      <c r="I10" s="24"/>
      <c r="J10" s="24"/>
      <c r="K10" s="24"/>
      <c r="L10" s="24"/>
      <c r="M10" s="34"/>
      <c r="N10" s="24" t="s">
        <v>532</v>
      </c>
      <c r="O10" s="24"/>
    </row>
    <row r="11" spans="1:15" ht="27" customHeight="1">
      <c r="A11" s="12">
        <v>7</v>
      </c>
      <c r="B11" s="33">
        <v>45449</v>
      </c>
      <c r="C11" s="29"/>
      <c r="D11" s="24" t="s">
        <v>544</v>
      </c>
      <c r="E11" s="24" t="s">
        <v>42</v>
      </c>
      <c r="F11" s="95">
        <v>1198</v>
      </c>
      <c r="G11" s="24" t="s">
        <v>441</v>
      </c>
      <c r="H11" s="24" t="s">
        <v>140</v>
      </c>
      <c r="I11" s="24"/>
      <c r="J11" s="24"/>
      <c r="K11" s="24"/>
      <c r="L11" s="24"/>
      <c r="M11" s="34"/>
      <c r="N11" s="24"/>
      <c r="O11" s="24"/>
    </row>
    <row r="12" spans="1:15" ht="24.75" customHeight="1">
      <c r="A12" s="12">
        <v>8</v>
      </c>
      <c r="B12" s="33">
        <v>45456</v>
      </c>
      <c r="C12" s="29"/>
      <c r="D12" s="24" t="s">
        <v>545</v>
      </c>
      <c r="E12" s="24" t="s">
        <v>54</v>
      </c>
      <c r="F12" s="95">
        <v>25305</v>
      </c>
      <c r="G12" s="24" t="s">
        <v>291</v>
      </c>
      <c r="H12" s="24" t="s">
        <v>546</v>
      </c>
      <c r="I12" s="24"/>
      <c r="J12" s="24"/>
      <c r="K12" s="24"/>
      <c r="L12" s="24"/>
      <c r="M12" s="34"/>
      <c r="N12" s="24"/>
      <c r="O12" s="24"/>
    </row>
    <row r="13" spans="1:15" ht="24.75" customHeight="1">
      <c r="A13" s="12">
        <v>9</v>
      </c>
      <c r="B13" s="33">
        <v>45456</v>
      </c>
      <c r="C13" s="29"/>
      <c r="D13" s="24" t="s">
        <v>547</v>
      </c>
      <c r="E13" s="24" t="s">
        <v>54</v>
      </c>
      <c r="F13" s="99" t="s">
        <v>548</v>
      </c>
      <c r="G13" s="24" t="s">
        <v>441</v>
      </c>
      <c r="H13" s="24" t="s">
        <v>140</v>
      </c>
      <c r="I13" s="24"/>
      <c r="J13" s="24"/>
      <c r="K13" s="24"/>
      <c r="L13" s="24"/>
      <c r="M13" s="34"/>
      <c r="N13" s="62"/>
      <c r="O13" s="62"/>
    </row>
    <row r="14" spans="1:15" ht="27" customHeight="1">
      <c r="A14" s="12">
        <v>10</v>
      </c>
      <c r="B14" s="33">
        <v>45456</v>
      </c>
      <c r="C14" s="29"/>
      <c r="D14" s="24" t="s">
        <v>547</v>
      </c>
      <c r="E14" s="24" t="s">
        <v>54</v>
      </c>
      <c r="F14" s="99" t="s">
        <v>549</v>
      </c>
      <c r="G14" s="24" t="s">
        <v>441</v>
      </c>
      <c r="H14" s="24" t="s">
        <v>140</v>
      </c>
      <c r="I14" s="24"/>
      <c r="J14" s="24"/>
      <c r="K14" s="24"/>
      <c r="L14" s="24"/>
      <c r="M14" s="34"/>
      <c r="N14" s="24"/>
      <c r="O14" s="24"/>
    </row>
    <row r="15" spans="1:15" ht="24.75" customHeight="1">
      <c r="A15" s="12">
        <v>11</v>
      </c>
      <c r="B15" s="33">
        <v>45456</v>
      </c>
      <c r="C15" s="29"/>
      <c r="D15" s="24" t="s">
        <v>547</v>
      </c>
      <c r="E15" s="24" t="s">
        <v>54</v>
      </c>
      <c r="F15" s="99" t="s">
        <v>549</v>
      </c>
      <c r="G15" s="24" t="s">
        <v>441</v>
      </c>
      <c r="H15" s="24" t="s">
        <v>140</v>
      </c>
      <c r="I15" s="24"/>
      <c r="J15" s="24"/>
      <c r="K15" s="24"/>
      <c r="L15" s="24"/>
      <c r="M15" s="34"/>
      <c r="N15" s="74"/>
      <c r="O15" s="74"/>
    </row>
    <row r="16" spans="1:15" ht="27" customHeight="1">
      <c r="A16" s="12">
        <v>12</v>
      </c>
      <c r="B16" s="33">
        <v>45456</v>
      </c>
      <c r="C16" s="29"/>
      <c r="D16" s="24" t="s">
        <v>547</v>
      </c>
      <c r="E16" s="24" t="s">
        <v>54</v>
      </c>
      <c r="F16" s="99" t="s">
        <v>549</v>
      </c>
      <c r="G16" s="24" t="s">
        <v>441</v>
      </c>
      <c r="H16" s="24" t="s">
        <v>140</v>
      </c>
      <c r="I16" s="24"/>
      <c r="J16" s="24"/>
      <c r="K16" s="24"/>
      <c r="L16" s="24"/>
      <c r="M16" s="34"/>
      <c r="N16" s="62"/>
      <c r="O16" s="62"/>
    </row>
    <row r="17" spans="1:15" ht="25.5" customHeight="1">
      <c r="A17" s="12">
        <v>13</v>
      </c>
      <c r="B17" s="33">
        <v>45456</v>
      </c>
      <c r="C17" s="29"/>
      <c r="D17" s="24" t="s">
        <v>547</v>
      </c>
      <c r="E17" s="24" t="s">
        <v>54</v>
      </c>
      <c r="F17" s="99" t="s">
        <v>549</v>
      </c>
      <c r="G17" s="24" t="s">
        <v>441</v>
      </c>
      <c r="H17" s="24" t="s">
        <v>140</v>
      </c>
      <c r="I17" s="24"/>
      <c r="J17" s="24"/>
      <c r="K17" s="24"/>
      <c r="L17" s="24"/>
      <c r="M17" s="34"/>
      <c r="N17" s="62"/>
      <c r="O17" s="62"/>
    </row>
    <row r="18" spans="1:15" ht="22.5" customHeight="1">
      <c r="A18" s="12">
        <v>14</v>
      </c>
      <c r="B18" s="33">
        <v>45457</v>
      </c>
      <c r="C18" s="29"/>
      <c r="D18" s="24" t="s">
        <v>550</v>
      </c>
      <c r="E18" s="24" t="s">
        <v>54</v>
      </c>
      <c r="F18" s="99" t="s">
        <v>551</v>
      </c>
      <c r="G18" s="24" t="s">
        <v>441</v>
      </c>
      <c r="H18" s="24" t="s">
        <v>140</v>
      </c>
      <c r="I18" s="24"/>
      <c r="J18" s="24"/>
      <c r="K18" s="24"/>
      <c r="L18" s="24"/>
      <c r="M18" s="34"/>
      <c r="N18" s="62"/>
      <c r="O18" s="62"/>
    </row>
    <row r="19" spans="1:15" ht="21.75" customHeight="1">
      <c r="A19" s="12">
        <v>15</v>
      </c>
      <c r="B19" s="33">
        <v>45457</v>
      </c>
      <c r="C19" s="29"/>
      <c r="D19" s="24" t="s">
        <v>552</v>
      </c>
      <c r="E19" s="24" t="s">
        <v>54</v>
      </c>
      <c r="F19" s="99" t="s">
        <v>551</v>
      </c>
      <c r="G19" s="24" t="s">
        <v>441</v>
      </c>
      <c r="H19" s="24" t="s">
        <v>140</v>
      </c>
      <c r="I19" s="24"/>
      <c r="J19" s="24"/>
      <c r="K19" s="24"/>
      <c r="L19" s="24"/>
      <c r="M19" s="34"/>
      <c r="N19" s="62"/>
      <c r="O19" s="62"/>
    </row>
    <row r="20" spans="1:15" ht="18.75">
      <c r="A20" s="12">
        <v>16</v>
      </c>
      <c r="B20" s="33">
        <v>45460</v>
      </c>
      <c r="C20" s="29"/>
      <c r="D20" s="24" t="s">
        <v>553</v>
      </c>
      <c r="E20" s="24" t="s">
        <v>54</v>
      </c>
      <c r="F20" s="95">
        <v>25755</v>
      </c>
      <c r="G20" s="24" t="s">
        <v>554</v>
      </c>
      <c r="H20" s="24" t="s">
        <v>554</v>
      </c>
      <c r="I20" s="24"/>
      <c r="J20" s="24"/>
      <c r="K20" s="24"/>
      <c r="L20" s="24"/>
      <c r="M20" s="34"/>
      <c r="N20" s="62"/>
      <c r="O20" s="62"/>
    </row>
    <row r="21" spans="1:15" ht="18.75">
      <c r="A21" s="12">
        <v>17</v>
      </c>
      <c r="B21" s="33">
        <v>45461</v>
      </c>
      <c r="C21" s="29"/>
      <c r="D21" s="24" t="s">
        <v>555</v>
      </c>
      <c r="E21" s="24" t="s">
        <v>54</v>
      </c>
      <c r="F21" s="99" t="s">
        <v>556</v>
      </c>
      <c r="G21" s="24" t="s">
        <v>441</v>
      </c>
      <c r="H21" s="24" t="s">
        <v>140</v>
      </c>
      <c r="I21" s="24"/>
      <c r="J21" s="24"/>
      <c r="K21" s="24"/>
      <c r="L21" s="24"/>
      <c r="M21" s="34"/>
      <c r="N21" s="62"/>
      <c r="O21" s="62"/>
    </row>
    <row r="22" spans="1:15" ht="18.75">
      <c r="A22" s="12">
        <v>18</v>
      </c>
      <c r="B22" s="33">
        <v>45461</v>
      </c>
      <c r="C22" s="29"/>
      <c r="D22" s="24" t="s">
        <v>555</v>
      </c>
      <c r="E22" s="24" t="s">
        <v>54</v>
      </c>
      <c r="F22" s="99" t="s">
        <v>556</v>
      </c>
      <c r="G22" s="24" t="s">
        <v>441</v>
      </c>
      <c r="H22" s="24" t="s">
        <v>140</v>
      </c>
      <c r="I22" s="24"/>
      <c r="J22" s="24"/>
      <c r="K22" s="24"/>
      <c r="L22" s="24"/>
      <c r="M22" s="34"/>
      <c r="N22" s="62"/>
      <c r="O22" s="62"/>
    </row>
    <row r="23" spans="1:15" ht="18.75">
      <c r="A23" s="12">
        <v>19</v>
      </c>
      <c r="B23" s="33">
        <v>45461</v>
      </c>
      <c r="C23" s="29"/>
      <c r="D23" s="24" t="s">
        <v>555</v>
      </c>
      <c r="E23" s="24" t="s">
        <v>54</v>
      </c>
      <c r="F23" s="99" t="s">
        <v>556</v>
      </c>
      <c r="G23" s="24" t="s">
        <v>441</v>
      </c>
      <c r="H23" s="24" t="s">
        <v>140</v>
      </c>
      <c r="I23" s="24"/>
      <c r="J23" s="24"/>
      <c r="K23" s="24"/>
      <c r="L23" s="24"/>
      <c r="M23" s="34"/>
      <c r="N23" s="62"/>
      <c r="O23" s="62"/>
    </row>
    <row r="24" spans="1:15" ht="18.75">
      <c r="A24" s="12">
        <v>20</v>
      </c>
      <c r="B24" s="33">
        <v>45461</v>
      </c>
      <c r="C24" s="29"/>
      <c r="D24" s="24" t="s">
        <v>555</v>
      </c>
      <c r="E24" s="24" t="s">
        <v>54</v>
      </c>
      <c r="F24" s="99" t="s">
        <v>556</v>
      </c>
      <c r="G24" s="24" t="s">
        <v>441</v>
      </c>
      <c r="H24" s="24" t="s">
        <v>140</v>
      </c>
      <c r="I24" s="24"/>
      <c r="J24" s="24"/>
      <c r="K24" s="24"/>
      <c r="L24" s="24"/>
      <c r="M24" s="34"/>
      <c r="N24" s="62"/>
      <c r="O24" s="62"/>
    </row>
    <row r="25" spans="1:15" ht="18.75">
      <c r="A25" s="12">
        <v>21</v>
      </c>
      <c r="B25" s="33">
        <v>45461</v>
      </c>
      <c r="C25" s="29"/>
      <c r="D25" s="24" t="s">
        <v>555</v>
      </c>
      <c r="E25" s="24" t="s">
        <v>54</v>
      </c>
      <c r="F25" s="99" t="s">
        <v>556</v>
      </c>
      <c r="G25" s="24" t="s">
        <v>441</v>
      </c>
      <c r="H25" s="24" t="s">
        <v>140</v>
      </c>
      <c r="I25" s="24"/>
      <c r="J25" s="24"/>
      <c r="K25" s="24"/>
      <c r="L25" s="24"/>
      <c r="M25" s="34"/>
      <c r="N25" s="62"/>
      <c r="O25" s="62"/>
    </row>
    <row r="26" spans="1:15" ht="18.75">
      <c r="A26" s="12">
        <v>22</v>
      </c>
      <c r="B26" s="33">
        <v>45461</v>
      </c>
      <c r="C26" s="29"/>
      <c r="D26" s="24" t="s">
        <v>555</v>
      </c>
      <c r="E26" s="24" t="s">
        <v>54</v>
      </c>
      <c r="F26" s="99" t="s">
        <v>556</v>
      </c>
      <c r="G26" s="24" t="s">
        <v>441</v>
      </c>
      <c r="H26" s="24" t="s">
        <v>140</v>
      </c>
      <c r="I26" s="24"/>
      <c r="J26" s="24"/>
      <c r="K26" s="24"/>
      <c r="L26" s="24"/>
      <c r="M26" s="34"/>
      <c r="N26" s="62"/>
      <c r="O26" s="62"/>
    </row>
    <row r="27" spans="1:15" ht="18.75">
      <c r="A27" s="12">
        <v>23</v>
      </c>
      <c r="B27" s="33">
        <v>45461</v>
      </c>
      <c r="C27" s="29"/>
      <c r="D27" s="24" t="s">
        <v>555</v>
      </c>
      <c r="E27" s="24" t="s">
        <v>54</v>
      </c>
      <c r="F27" s="99" t="s">
        <v>556</v>
      </c>
      <c r="G27" s="24" t="s">
        <v>441</v>
      </c>
      <c r="H27" s="24" t="s">
        <v>140</v>
      </c>
      <c r="I27" s="24"/>
      <c r="J27" s="24"/>
      <c r="K27" s="24"/>
      <c r="L27" s="24"/>
      <c r="M27" s="34"/>
      <c r="N27" s="62"/>
      <c r="O27" s="62"/>
    </row>
    <row r="28" spans="1:15" ht="18.75">
      <c r="A28" s="12">
        <v>24</v>
      </c>
      <c r="B28" s="33">
        <v>45461</v>
      </c>
      <c r="C28" s="29"/>
      <c r="D28" s="24" t="s">
        <v>555</v>
      </c>
      <c r="E28" s="24" t="s">
        <v>54</v>
      </c>
      <c r="F28" s="99" t="s">
        <v>556</v>
      </c>
      <c r="G28" s="24" t="s">
        <v>441</v>
      </c>
      <c r="H28" s="24" t="s">
        <v>140</v>
      </c>
      <c r="I28" s="24"/>
      <c r="J28" s="24"/>
      <c r="K28" s="24"/>
      <c r="L28" s="24"/>
      <c r="M28" s="34"/>
      <c r="N28" s="62"/>
      <c r="O28" s="62"/>
    </row>
    <row r="29" spans="1:15" ht="18.75">
      <c r="A29" s="12">
        <v>25</v>
      </c>
      <c r="B29" s="33">
        <v>45461</v>
      </c>
      <c r="C29" s="29"/>
      <c r="D29" s="24" t="s">
        <v>555</v>
      </c>
      <c r="E29" s="24" t="s">
        <v>54</v>
      </c>
      <c r="F29" s="99" t="s">
        <v>556</v>
      </c>
      <c r="G29" s="24" t="s">
        <v>441</v>
      </c>
      <c r="H29" s="24" t="s">
        <v>140</v>
      </c>
      <c r="I29" s="24"/>
      <c r="J29" s="24"/>
      <c r="K29" s="24"/>
      <c r="L29" s="24"/>
      <c r="M29" s="34"/>
      <c r="N29" s="62"/>
      <c r="O29" s="62"/>
    </row>
    <row r="30" spans="1:15" ht="18.75">
      <c r="A30" s="12">
        <v>26</v>
      </c>
      <c r="B30" s="33">
        <v>45461</v>
      </c>
      <c r="C30" s="29"/>
      <c r="D30" s="24" t="s">
        <v>555</v>
      </c>
      <c r="E30" s="24" t="s">
        <v>54</v>
      </c>
      <c r="F30" s="99" t="s">
        <v>556</v>
      </c>
      <c r="G30" s="24" t="s">
        <v>441</v>
      </c>
      <c r="H30" s="24" t="s">
        <v>140</v>
      </c>
      <c r="I30" s="24"/>
      <c r="J30" s="24"/>
      <c r="K30" s="24"/>
      <c r="L30" s="24"/>
      <c r="M30" s="34"/>
      <c r="N30" s="62"/>
      <c r="O30" s="62"/>
    </row>
    <row r="31" spans="1:15" ht="18.75">
      <c r="A31" s="12">
        <v>27</v>
      </c>
      <c r="B31" s="33">
        <v>45461</v>
      </c>
      <c r="C31" s="29"/>
      <c r="D31" s="24" t="s">
        <v>555</v>
      </c>
      <c r="E31" s="24" t="s">
        <v>54</v>
      </c>
      <c r="F31" s="99" t="s">
        <v>556</v>
      </c>
      <c r="G31" s="24" t="s">
        <v>441</v>
      </c>
      <c r="H31" s="24" t="s">
        <v>140</v>
      </c>
      <c r="I31" s="24"/>
      <c r="J31" s="24"/>
      <c r="K31" s="24"/>
      <c r="L31" s="24"/>
      <c r="M31" s="34"/>
      <c r="N31" s="62"/>
      <c r="O31" s="62"/>
    </row>
    <row r="32" spans="1:15" ht="18.75">
      <c r="A32" s="12">
        <v>28</v>
      </c>
      <c r="B32" s="33">
        <v>45463</v>
      </c>
      <c r="C32" s="29"/>
      <c r="D32" s="24" t="s">
        <v>557</v>
      </c>
      <c r="E32" s="24" t="s">
        <v>54</v>
      </c>
      <c r="F32" s="99" t="s">
        <v>558</v>
      </c>
      <c r="G32" s="24" t="s">
        <v>441</v>
      </c>
      <c r="H32" s="24" t="s">
        <v>140</v>
      </c>
      <c r="I32" s="24"/>
      <c r="J32" s="24"/>
      <c r="K32" s="24"/>
      <c r="L32" s="24"/>
      <c r="M32" s="34"/>
      <c r="N32" s="62"/>
      <c r="O32" s="62"/>
    </row>
    <row r="33" spans="1:15" ht="18.75">
      <c r="A33" s="12">
        <v>29</v>
      </c>
      <c r="B33" s="33">
        <v>45467</v>
      </c>
      <c r="C33" s="29"/>
      <c r="D33" s="24" t="s">
        <v>550</v>
      </c>
      <c r="E33" s="24" t="s">
        <v>54</v>
      </c>
      <c r="F33" s="99" t="s">
        <v>559</v>
      </c>
      <c r="G33" s="24" t="s">
        <v>441</v>
      </c>
      <c r="H33" s="24" t="s">
        <v>140</v>
      </c>
      <c r="I33" s="24"/>
      <c r="J33" s="24"/>
      <c r="K33" s="24"/>
      <c r="L33" s="24"/>
      <c r="M33" s="34"/>
      <c r="N33" s="62"/>
      <c r="O33" s="62"/>
    </row>
    <row r="34" spans="1:15" ht="18.75">
      <c r="A34" s="12">
        <v>30</v>
      </c>
      <c r="B34" s="33">
        <v>45467</v>
      </c>
      <c r="C34" s="29"/>
      <c r="D34" s="24" t="s">
        <v>550</v>
      </c>
      <c r="E34" s="24" t="s">
        <v>54</v>
      </c>
      <c r="F34" s="99" t="s">
        <v>559</v>
      </c>
      <c r="G34" s="24" t="s">
        <v>441</v>
      </c>
      <c r="H34" s="24" t="s">
        <v>140</v>
      </c>
      <c r="I34" s="24"/>
      <c r="J34" s="24"/>
      <c r="K34" s="24"/>
      <c r="L34" s="24"/>
      <c r="M34" s="34"/>
      <c r="N34" s="62"/>
      <c r="O34" s="62"/>
    </row>
    <row r="35" spans="1:15" ht="18.75">
      <c r="A35" s="12">
        <v>31</v>
      </c>
      <c r="B35" s="33">
        <v>45467</v>
      </c>
      <c r="C35" s="29"/>
      <c r="D35" s="24" t="s">
        <v>550</v>
      </c>
      <c r="E35" s="24" t="s">
        <v>54</v>
      </c>
      <c r="F35" s="99" t="s">
        <v>559</v>
      </c>
      <c r="G35" s="24" t="s">
        <v>441</v>
      </c>
      <c r="H35" s="24" t="s">
        <v>140</v>
      </c>
      <c r="I35" s="24"/>
      <c r="J35" s="24"/>
      <c r="K35" s="24"/>
      <c r="L35" s="24"/>
      <c r="M35" s="34"/>
      <c r="N35" s="62"/>
      <c r="O35" s="62"/>
    </row>
    <row r="36" spans="1:15" ht="18.75">
      <c r="A36" s="12">
        <v>32</v>
      </c>
      <c r="B36" s="33">
        <v>45467</v>
      </c>
      <c r="C36" s="29"/>
      <c r="D36" s="24" t="s">
        <v>550</v>
      </c>
      <c r="E36" s="24" t="s">
        <v>54</v>
      </c>
      <c r="F36" s="95">
        <v>24906</v>
      </c>
      <c r="G36" s="24" t="s">
        <v>441</v>
      </c>
      <c r="H36" s="24" t="s">
        <v>140</v>
      </c>
      <c r="I36" s="24"/>
      <c r="J36" s="24"/>
      <c r="K36" s="24"/>
      <c r="L36" s="24"/>
      <c r="M36" s="34"/>
      <c r="N36" s="62"/>
      <c r="O36" s="62"/>
    </row>
    <row r="37" spans="1:15" ht="18.75">
      <c r="A37" s="12">
        <v>33</v>
      </c>
      <c r="B37" s="33">
        <v>45467</v>
      </c>
      <c r="C37" s="29"/>
      <c r="D37" s="24" t="s">
        <v>550</v>
      </c>
      <c r="E37" s="24" t="s">
        <v>54</v>
      </c>
      <c r="F37" s="95">
        <v>24906</v>
      </c>
      <c r="G37" s="24" t="s">
        <v>441</v>
      </c>
      <c r="H37" s="24" t="s">
        <v>140</v>
      </c>
      <c r="I37" s="24"/>
      <c r="J37" s="24"/>
      <c r="K37" s="24"/>
      <c r="L37" s="24"/>
      <c r="M37" s="34"/>
      <c r="N37" s="62"/>
      <c r="O37" s="62"/>
    </row>
    <row r="38" spans="1:15" ht="18.75">
      <c r="A38" s="12">
        <v>34</v>
      </c>
      <c r="B38" s="33">
        <v>45469</v>
      </c>
      <c r="C38" s="29"/>
      <c r="D38" s="24" t="s">
        <v>560</v>
      </c>
      <c r="E38" s="24" t="s">
        <v>54</v>
      </c>
      <c r="F38" s="99" t="s">
        <v>561</v>
      </c>
      <c r="G38" s="24" t="s">
        <v>441</v>
      </c>
      <c r="H38" s="24" t="s">
        <v>140</v>
      </c>
      <c r="I38" s="24"/>
      <c r="J38" s="24"/>
      <c r="K38" s="24"/>
      <c r="L38" s="24"/>
      <c r="M38" s="34"/>
      <c r="N38" s="62"/>
      <c r="O38" s="62"/>
    </row>
    <row r="39" spans="1:15" ht="18.75">
      <c r="A39" s="12">
        <v>35</v>
      </c>
      <c r="B39" s="33">
        <v>45469</v>
      </c>
      <c r="C39" s="29"/>
      <c r="D39" s="24" t="s">
        <v>562</v>
      </c>
      <c r="E39" s="24" t="s">
        <v>54</v>
      </c>
      <c r="F39" s="99" t="s">
        <v>563</v>
      </c>
      <c r="G39" s="24" t="s">
        <v>441</v>
      </c>
      <c r="H39" s="24" t="s">
        <v>140</v>
      </c>
      <c r="I39" s="24"/>
      <c r="J39" s="24"/>
      <c r="K39" s="24"/>
      <c r="L39" s="24"/>
      <c r="M39" s="34"/>
      <c r="N39" s="62"/>
      <c r="O39" s="62"/>
    </row>
    <row r="40" spans="1:15" ht="18.75">
      <c r="A40" s="12">
        <v>36</v>
      </c>
      <c r="B40" s="33">
        <v>45469</v>
      </c>
      <c r="C40" s="29"/>
      <c r="D40" s="24" t="s">
        <v>562</v>
      </c>
      <c r="E40" s="24" t="s">
        <v>54</v>
      </c>
      <c r="F40" s="99" t="s">
        <v>563</v>
      </c>
      <c r="G40" s="24" t="s">
        <v>441</v>
      </c>
      <c r="H40" s="24" t="s">
        <v>140</v>
      </c>
      <c r="I40" s="24"/>
      <c r="J40" s="24"/>
      <c r="K40" s="24"/>
      <c r="L40" s="24"/>
      <c r="M40" s="34"/>
      <c r="N40" s="62"/>
      <c r="O40" s="62"/>
    </row>
    <row r="41" spans="1:15" ht="18.75">
      <c r="A41" s="12"/>
      <c r="B41" s="33"/>
      <c r="C41" s="29"/>
      <c r="D41" s="24"/>
      <c r="E41" s="24"/>
      <c r="F41" s="99"/>
      <c r="G41" s="24"/>
      <c r="H41" s="24"/>
      <c r="I41" s="24"/>
      <c r="J41" s="24"/>
      <c r="K41" s="24"/>
      <c r="L41" s="24"/>
      <c r="M41" s="34"/>
      <c r="N41" s="62"/>
      <c r="O41" s="62"/>
    </row>
    <row r="42" spans="1:15" ht="18.75">
      <c r="A42" s="12"/>
      <c r="B42" s="33"/>
      <c r="C42" s="29"/>
      <c r="D42" s="24"/>
      <c r="E42" s="24"/>
      <c r="F42" s="99"/>
      <c r="G42" s="24"/>
      <c r="H42" s="24"/>
      <c r="I42" s="24"/>
      <c r="J42" s="24"/>
      <c r="K42" s="24"/>
      <c r="L42" s="24"/>
      <c r="M42" s="34"/>
      <c r="N42" s="62"/>
      <c r="O42" s="62"/>
    </row>
    <row r="43" spans="1:15" ht="18.75">
      <c r="A43" s="12"/>
      <c r="B43" s="33"/>
      <c r="C43" s="29"/>
      <c r="D43" s="24"/>
      <c r="E43" s="24"/>
      <c r="F43" s="99"/>
      <c r="G43" s="24"/>
      <c r="H43" s="24"/>
      <c r="I43" s="24"/>
      <c r="J43" s="24"/>
      <c r="K43" s="24"/>
      <c r="L43" s="24"/>
      <c r="M43" s="34"/>
      <c r="N43" s="62"/>
      <c r="O43" s="62"/>
    </row>
    <row r="44" spans="1:15" ht="18.75">
      <c r="A44" s="12"/>
      <c r="B44" s="33"/>
      <c r="C44" s="29"/>
      <c r="D44" s="24"/>
      <c r="E44" s="24"/>
      <c r="F44" s="99"/>
      <c r="G44" s="24"/>
      <c r="H44" s="24"/>
      <c r="I44" s="24"/>
      <c r="J44" s="24"/>
      <c r="K44" s="24"/>
      <c r="L44" s="24"/>
      <c r="M44" s="34"/>
      <c r="N44" s="62"/>
      <c r="O44" s="62"/>
    </row>
  </sheetData>
  <mergeCells count="13">
    <mergeCell ref="B1:E1"/>
    <mergeCell ref="G3:G4"/>
    <mergeCell ref="A3:A4"/>
    <mergeCell ref="B3:B4"/>
    <mergeCell ref="D3:D4"/>
    <mergeCell ref="E3:E4"/>
    <mergeCell ref="F3:F4"/>
    <mergeCell ref="C3:C4"/>
    <mergeCell ref="N3:O3"/>
    <mergeCell ref="H3:H4"/>
    <mergeCell ref="I3:I4"/>
    <mergeCell ref="J3:J4"/>
    <mergeCell ref="K3:M3"/>
  </mergeCells>
  <printOptions horizontalCentered="1"/>
  <pageMargins left="0.17" right="0.17" top="1.24" bottom="0.59" header="0.59" footer="0.31496062992126"/>
  <pageSetup scale="8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127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G20" sqref="G20"/>
    </sheetView>
  </sheetViews>
  <sheetFormatPr baseColWidth="10" defaultColWidth="11.42578125" defaultRowHeight="15"/>
  <cols>
    <col min="1" max="1" width="3.42578125" customWidth="1"/>
    <col min="2" max="2" width="12.28515625" customWidth="1"/>
    <col min="3" max="3" width="5.42578125" customWidth="1"/>
    <col min="4" max="4" width="48.7109375" customWidth="1"/>
    <col min="5" max="5" width="8.85546875" customWidth="1"/>
    <col min="6" max="6" width="14.5703125" customWidth="1"/>
    <col min="7" max="7" width="18.140625" customWidth="1"/>
    <col min="8" max="8" width="17.5703125" customWidth="1"/>
    <col min="9" max="9" width="28" customWidth="1"/>
    <col min="10" max="10" width="14.28515625" customWidth="1"/>
    <col min="11" max="11" width="28.42578125" customWidth="1"/>
    <col min="12" max="12" width="24.28515625" customWidth="1"/>
    <col min="13" max="13" width="24" customWidth="1"/>
    <col min="14" max="14" width="33.140625" customWidth="1"/>
    <col min="15" max="15" width="37.5703125" customWidth="1"/>
  </cols>
  <sheetData>
    <row r="1" spans="1:15" ht="18.75">
      <c r="B1" s="153" t="s">
        <v>1010</v>
      </c>
      <c r="C1" s="153"/>
      <c r="D1" s="153"/>
      <c r="E1" s="153"/>
    </row>
    <row r="3" spans="1:15" ht="34.5" customHeight="1">
      <c r="A3" s="146" t="s">
        <v>15</v>
      </c>
      <c r="B3" s="137" t="s">
        <v>16</v>
      </c>
      <c r="C3" s="137" t="s">
        <v>534</v>
      </c>
      <c r="D3" s="137" t="s">
        <v>18</v>
      </c>
      <c r="E3" s="137" t="s">
        <v>246</v>
      </c>
      <c r="F3" s="137" t="s">
        <v>29</v>
      </c>
      <c r="G3" s="137" t="s">
        <v>23</v>
      </c>
      <c r="H3" s="137" t="s">
        <v>24</v>
      </c>
      <c r="I3" s="137" t="s">
        <v>32</v>
      </c>
      <c r="J3" s="137" t="s">
        <v>33</v>
      </c>
      <c r="K3" s="139" t="s">
        <v>34</v>
      </c>
      <c r="L3" s="140"/>
      <c r="M3" s="141"/>
      <c r="N3" s="135" t="s">
        <v>35</v>
      </c>
      <c r="O3" s="136"/>
    </row>
    <row r="4" spans="1:15" ht="27" customHeight="1">
      <c r="A4" s="147"/>
      <c r="B4" s="147"/>
      <c r="C4" s="147"/>
      <c r="D4" s="147"/>
      <c r="E4" s="138"/>
      <c r="F4" s="138"/>
      <c r="G4" s="138"/>
      <c r="H4" s="138"/>
      <c r="I4" s="138"/>
      <c r="J4" s="138"/>
      <c r="K4" s="10" t="s">
        <v>36</v>
      </c>
      <c r="L4" s="10" t="s">
        <v>37</v>
      </c>
      <c r="M4" s="11" t="s">
        <v>38</v>
      </c>
      <c r="N4" s="72" t="s">
        <v>39</v>
      </c>
      <c r="O4" s="73" t="s">
        <v>40</v>
      </c>
    </row>
    <row r="5" spans="1:15" s="82" customFormat="1" ht="22.5" customHeight="1">
      <c r="A5" s="77">
        <v>1</v>
      </c>
      <c r="B5" s="78">
        <v>45453</v>
      </c>
      <c r="C5" s="78"/>
      <c r="D5" s="78" t="s">
        <v>564</v>
      </c>
      <c r="E5" s="78" t="s">
        <v>42</v>
      </c>
      <c r="F5" s="78">
        <v>30860</v>
      </c>
      <c r="G5" s="78" t="s">
        <v>251</v>
      </c>
      <c r="H5" s="78" t="s">
        <v>76</v>
      </c>
      <c r="I5" s="78" t="s">
        <v>565</v>
      </c>
      <c r="J5" s="78"/>
      <c r="K5" s="78"/>
      <c r="L5" s="78"/>
      <c r="M5" s="78"/>
      <c r="N5" s="78"/>
      <c r="O5" s="78"/>
    </row>
    <row r="6" spans="1:15" s="66" customFormat="1" ht="21.75" customHeight="1">
      <c r="A6" s="92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ht="18" customHeight="1">
      <c r="A7" s="12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ht="18.75" customHeight="1">
      <c r="A8" s="12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ht="21" customHeight="1">
      <c r="A9" s="12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5" ht="20.25" customHeight="1">
      <c r="A10" s="12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ht="18.75" customHeight="1">
      <c r="A11" s="12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15" ht="22.5" customHeight="1">
      <c r="A12" s="12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ht="21.75" customHeight="1">
      <c r="A13" s="1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pans="1:15" ht="20.25" customHeight="1">
      <c r="A14" s="12"/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4"/>
      <c r="O14" s="24"/>
    </row>
    <row r="15" spans="1:15" ht="18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74"/>
      <c r="O15" s="74"/>
    </row>
    <row r="16" spans="1:15" ht="18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62"/>
      <c r="O16" s="62"/>
    </row>
    <row r="17" spans="6:15" ht="18.75">
      <c r="N17" s="62"/>
      <c r="O17" s="62"/>
    </row>
    <row r="18" spans="6:15" ht="18.75">
      <c r="N18" s="62"/>
      <c r="O18" s="62"/>
    </row>
    <row r="19" spans="6:15" ht="18.75">
      <c r="F19" t="s">
        <v>566</v>
      </c>
      <c r="N19" s="62"/>
      <c r="O19" s="62"/>
    </row>
    <row r="20" spans="6:15" ht="18.75">
      <c r="N20" s="62"/>
      <c r="O20" s="62"/>
    </row>
    <row r="21" spans="6:15" ht="18.75">
      <c r="N21" s="62"/>
      <c r="O21" s="62"/>
    </row>
    <row r="22" spans="6:15">
      <c r="N22" s="24"/>
      <c r="O22" s="24"/>
    </row>
    <row r="23" spans="6:15" ht="18.75">
      <c r="N23" s="62"/>
      <c r="O23" s="62"/>
    </row>
    <row r="24" spans="6:15" ht="18.75">
      <c r="N24" s="62"/>
      <c r="O24" s="62"/>
    </row>
    <row r="25" spans="6:15" ht="18.75">
      <c r="N25" s="62"/>
      <c r="O25" s="62"/>
    </row>
    <row r="26" spans="6:15" ht="18.75">
      <c r="N26" s="62"/>
      <c r="O26" s="62"/>
    </row>
    <row r="27" spans="6:15" ht="18.75">
      <c r="N27" s="62"/>
      <c r="O27" s="62"/>
    </row>
    <row r="28" spans="6:15" ht="18.75">
      <c r="N28" s="62"/>
      <c r="O28" s="62"/>
    </row>
    <row r="29" spans="6:15" ht="18.75">
      <c r="N29" s="62"/>
      <c r="O29" s="62"/>
    </row>
    <row r="30" spans="6:15" ht="18.75">
      <c r="N30" s="62"/>
      <c r="O30" s="62"/>
    </row>
    <row r="31" spans="6:15" ht="18.75">
      <c r="N31" s="62"/>
      <c r="O31" s="62"/>
    </row>
    <row r="32" spans="6:15" ht="18.75">
      <c r="N32" s="62"/>
      <c r="O32" s="62"/>
    </row>
    <row r="33" spans="14:15" ht="18.75">
      <c r="N33" s="62"/>
      <c r="O33" s="62"/>
    </row>
    <row r="34" spans="14:15" ht="18.75">
      <c r="N34" s="62"/>
      <c r="O34" s="62"/>
    </row>
    <row r="35" spans="14:15" ht="18.75">
      <c r="N35" s="62"/>
      <c r="O35" s="62"/>
    </row>
    <row r="36" spans="14:15">
      <c r="N36" s="24"/>
      <c r="O36" s="24"/>
    </row>
    <row r="37" spans="14:15">
      <c r="N37" s="24"/>
      <c r="O37" s="24"/>
    </row>
    <row r="38" spans="14:15">
      <c r="N38" s="24"/>
      <c r="O38" s="24"/>
    </row>
    <row r="39" spans="14:15">
      <c r="N39" s="24"/>
      <c r="O39" s="24"/>
    </row>
    <row r="40" spans="14:15">
      <c r="N40" s="24"/>
      <c r="O40" s="24"/>
    </row>
    <row r="41" spans="14:15">
      <c r="N41" s="24"/>
      <c r="O41" s="24"/>
    </row>
    <row r="42" spans="14:15">
      <c r="N42" s="24"/>
      <c r="O42" s="24"/>
    </row>
    <row r="43" spans="14:15">
      <c r="N43" s="24"/>
      <c r="O43" s="24"/>
    </row>
    <row r="44" spans="14:15">
      <c r="N44" s="24"/>
      <c r="O44" s="24"/>
    </row>
    <row r="45" spans="14:15">
      <c r="N45" s="24"/>
      <c r="O45" s="24"/>
    </row>
    <row r="46" spans="14:15">
      <c r="N46" s="24"/>
      <c r="O46" s="24"/>
    </row>
    <row r="47" spans="14:15">
      <c r="N47" s="24"/>
      <c r="O47" s="24"/>
    </row>
    <row r="48" spans="14:15">
      <c r="N48" s="24"/>
      <c r="O48" s="24"/>
    </row>
    <row r="49" spans="14:15">
      <c r="N49" s="24"/>
      <c r="O49" s="24"/>
    </row>
    <row r="50" spans="14:15">
      <c r="N50" s="24"/>
      <c r="O50" s="24"/>
    </row>
    <row r="51" spans="14:15">
      <c r="N51" s="24"/>
      <c r="O51" s="24"/>
    </row>
    <row r="52" spans="14:15">
      <c r="N52" s="24"/>
      <c r="O52" s="24"/>
    </row>
    <row r="53" spans="14:15">
      <c r="N53" s="24"/>
      <c r="O53" s="24"/>
    </row>
    <row r="54" spans="14:15">
      <c r="N54" s="24"/>
      <c r="O54" s="24"/>
    </row>
    <row r="55" spans="14:15">
      <c r="N55" s="24"/>
      <c r="O55" s="24"/>
    </row>
    <row r="56" spans="14:15">
      <c r="N56" s="24"/>
      <c r="O56" s="24"/>
    </row>
    <row r="57" spans="14:15">
      <c r="N57" s="24"/>
      <c r="O57" s="24"/>
    </row>
    <row r="58" spans="14:15">
      <c r="N58" s="24"/>
      <c r="O58" s="24"/>
    </row>
    <row r="59" spans="14:15">
      <c r="N59" s="24"/>
      <c r="O59" s="24"/>
    </row>
    <row r="60" spans="14:15">
      <c r="N60" s="24"/>
      <c r="O60" s="24"/>
    </row>
    <row r="61" spans="14:15">
      <c r="N61" s="24"/>
      <c r="O61" s="24"/>
    </row>
    <row r="62" spans="14:15">
      <c r="N62" s="24"/>
      <c r="O62" s="24"/>
    </row>
    <row r="63" spans="14:15">
      <c r="N63" s="24"/>
      <c r="O63" s="24"/>
    </row>
    <row r="64" spans="14:15">
      <c r="N64" s="24"/>
      <c r="O64" s="24"/>
    </row>
    <row r="65" spans="14:15">
      <c r="N65" s="24"/>
      <c r="O65" s="24"/>
    </row>
    <row r="66" spans="14:15">
      <c r="N66" s="24"/>
      <c r="O66" s="24"/>
    </row>
    <row r="67" spans="14:15">
      <c r="N67" s="24"/>
      <c r="O67" s="24"/>
    </row>
    <row r="68" spans="14:15">
      <c r="N68" s="24"/>
      <c r="O68" s="24"/>
    </row>
    <row r="69" spans="14:15">
      <c r="N69" s="24"/>
      <c r="O69" s="24"/>
    </row>
    <row r="70" spans="14:15">
      <c r="N70" s="24"/>
      <c r="O70" s="24"/>
    </row>
    <row r="71" spans="14:15">
      <c r="N71" s="24"/>
      <c r="O71" s="24"/>
    </row>
    <row r="72" spans="14:15">
      <c r="N72" s="24"/>
      <c r="O72" s="24"/>
    </row>
    <row r="73" spans="14:15">
      <c r="N73" s="24"/>
      <c r="O73" s="24"/>
    </row>
    <row r="74" spans="14:15">
      <c r="N74" s="24"/>
      <c r="O74" s="24"/>
    </row>
    <row r="75" spans="14:15">
      <c r="N75" s="24"/>
      <c r="O75" s="24"/>
    </row>
    <row r="76" spans="14:15">
      <c r="N76" s="24"/>
      <c r="O76" s="24"/>
    </row>
    <row r="77" spans="14:15">
      <c r="N77" s="24"/>
      <c r="O77" s="24"/>
    </row>
    <row r="78" spans="14:15">
      <c r="N78" s="24"/>
      <c r="O78" s="24"/>
    </row>
    <row r="79" spans="14:15">
      <c r="N79" s="24"/>
      <c r="O79" s="24"/>
    </row>
    <row r="80" spans="14:15">
      <c r="N80" s="24"/>
      <c r="O80" s="24"/>
    </row>
    <row r="81" spans="14:15">
      <c r="N81" s="24"/>
      <c r="O81" s="24"/>
    </row>
    <row r="82" spans="14:15">
      <c r="N82" s="24"/>
      <c r="O82" s="24"/>
    </row>
    <row r="83" spans="14:15">
      <c r="N83" s="24"/>
      <c r="O83" s="24"/>
    </row>
    <row r="84" spans="14:15">
      <c r="N84" s="24"/>
      <c r="O84" s="24"/>
    </row>
    <row r="85" spans="14:15">
      <c r="N85" s="24"/>
      <c r="O85" s="24"/>
    </row>
    <row r="86" spans="14:15">
      <c r="N86" s="24"/>
      <c r="O86" s="24"/>
    </row>
    <row r="87" spans="14:15">
      <c r="N87" s="24"/>
      <c r="O87" s="24"/>
    </row>
    <row r="88" spans="14:15">
      <c r="N88" s="24"/>
      <c r="O88" s="24"/>
    </row>
    <row r="89" spans="14:15">
      <c r="N89" s="24"/>
      <c r="O89" s="24"/>
    </row>
    <row r="90" spans="14:15">
      <c r="N90" s="24"/>
      <c r="O90" s="24"/>
    </row>
    <row r="91" spans="14:15">
      <c r="N91" s="24"/>
      <c r="O91" s="24"/>
    </row>
    <row r="92" spans="14:15">
      <c r="N92" s="24"/>
      <c r="O92" s="24"/>
    </row>
    <row r="93" spans="14:15">
      <c r="N93" s="24"/>
      <c r="O93" s="24"/>
    </row>
    <row r="94" spans="14:15">
      <c r="N94" s="24"/>
      <c r="O94" s="24"/>
    </row>
    <row r="95" spans="14:15">
      <c r="N95" s="24"/>
      <c r="O95" s="24"/>
    </row>
    <row r="96" spans="14:15">
      <c r="N96" s="24"/>
      <c r="O96" s="24"/>
    </row>
    <row r="97" spans="14:15">
      <c r="N97" s="24"/>
      <c r="O97" s="24"/>
    </row>
    <row r="98" spans="14:15">
      <c r="N98" s="24"/>
      <c r="O98" s="24"/>
    </row>
    <row r="99" spans="14:15">
      <c r="N99" s="24"/>
      <c r="O99" s="24"/>
    </row>
    <row r="100" spans="14:15">
      <c r="N100" s="24"/>
      <c r="O100" s="24"/>
    </row>
    <row r="101" spans="14:15">
      <c r="N101" s="24"/>
      <c r="O101" s="24"/>
    </row>
    <row r="102" spans="14:15">
      <c r="N102" s="24"/>
      <c r="O102" s="24"/>
    </row>
    <row r="103" spans="14:15">
      <c r="N103" s="24"/>
      <c r="O103" s="24"/>
    </row>
    <row r="104" spans="14:15">
      <c r="N104" s="24"/>
      <c r="O104" s="24"/>
    </row>
    <row r="105" spans="14:15">
      <c r="N105" s="24"/>
      <c r="O105" s="24"/>
    </row>
    <row r="106" spans="14:15">
      <c r="N106" s="24"/>
      <c r="O106" s="24"/>
    </row>
    <row r="107" spans="14:15">
      <c r="N107" s="24"/>
      <c r="O107" s="24"/>
    </row>
    <row r="108" spans="14:15">
      <c r="N108" s="24"/>
      <c r="O108" s="24"/>
    </row>
    <row r="109" spans="14:15">
      <c r="N109" s="24"/>
      <c r="O109" s="24"/>
    </row>
    <row r="110" spans="14:15">
      <c r="N110" s="24"/>
      <c r="O110" s="24"/>
    </row>
    <row r="111" spans="14:15">
      <c r="N111" s="24"/>
      <c r="O111" s="24"/>
    </row>
    <row r="112" spans="14:15">
      <c r="N112" s="24"/>
      <c r="O112" s="24"/>
    </row>
    <row r="113" spans="14:15">
      <c r="N113" s="24"/>
      <c r="O113" s="24"/>
    </row>
    <row r="114" spans="14:15">
      <c r="N114" s="24"/>
      <c r="O114" s="24"/>
    </row>
    <row r="115" spans="14:15">
      <c r="N115" s="24"/>
      <c r="O115" s="24"/>
    </row>
    <row r="116" spans="14:15">
      <c r="N116" s="24"/>
      <c r="O116" s="24"/>
    </row>
    <row r="117" spans="14:15">
      <c r="N117" s="24"/>
      <c r="O117" s="24"/>
    </row>
    <row r="118" spans="14:15">
      <c r="N118" s="24"/>
      <c r="O118" s="24"/>
    </row>
    <row r="119" spans="14:15">
      <c r="N119" s="24"/>
      <c r="O119" s="24"/>
    </row>
    <row r="120" spans="14:15">
      <c r="N120" s="24"/>
      <c r="O120" s="24"/>
    </row>
    <row r="121" spans="14:15">
      <c r="N121" s="24"/>
      <c r="O121" s="24"/>
    </row>
    <row r="122" spans="14:15">
      <c r="N122" s="24"/>
      <c r="O122" s="24"/>
    </row>
    <row r="123" spans="14:15">
      <c r="N123" s="24"/>
      <c r="O123" s="24"/>
    </row>
    <row r="124" spans="14:15">
      <c r="N124" s="24"/>
      <c r="O124" s="24"/>
    </row>
    <row r="125" spans="14:15">
      <c r="N125" s="24"/>
      <c r="O125" s="24"/>
    </row>
    <row r="126" spans="14:15">
      <c r="N126" s="24"/>
      <c r="O126" s="24"/>
    </row>
    <row r="127" spans="14:15">
      <c r="N127" s="24"/>
      <c r="O127" s="24"/>
    </row>
  </sheetData>
  <mergeCells count="13">
    <mergeCell ref="B1:E1"/>
    <mergeCell ref="N3:O3"/>
    <mergeCell ref="K3:M3"/>
    <mergeCell ref="A3:A4"/>
    <mergeCell ref="B3:B4"/>
    <mergeCell ref="D3:D4"/>
    <mergeCell ref="E3:E4"/>
    <mergeCell ref="F3:F4"/>
    <mergeCell ref="H3:H4"/>
    <mergeCell ref="I3:I4"/>
    <mergeCell ref="J3:J4"/>
    <mergeCell ref="C3:C4"/>
    <mergeCell ref="G3:G4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4" zoomScaleNormal="100" zoomScalePageLayoutView="85" workbookViewId="0">
      <pane xSplit="1" ySplit="4" topLeftCell="D8" activePane="bottomRight" state="frozen"/>
      <selection pane="topRight" activeCell="B4" sqref="B4"/>
      <selection pane="bottomLeft" activeCell="A8" sqref="A8"/>
      <selection pane="bottomRight" activeCell="D13" sqref="D13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37.85546875" customWidth="1"/>
    <col min="5" max="5" width="9.42578125" customWidth="1"/>
    <col min="6" max="6" width="10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44" t="s">
        <v>13</v>
      </c>
      <c r="B2" s="144"/>
      <c r="C2" s="144"/>
      <c r="D2" s="144"/>
      <c r="E2" s="144"/>
      <c r="F2" s="144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45" t="s">
        <v>8</v>
      </c>
      <c r="B4" s="145"/>
      <c r="C4" s="145"/>
      <c r="D4" s="145"/>
      <c r="E4" s="145"/>
      <c r="F4" s="145"/>
      <c r="G4" s="145"/>
      <c r="H4" s="145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46" t="s">
        <v>15</v>
      </c>
      <c r="B6" s="137" t="s">
        <v>533</v>
      </c>
      <c r="C6" s="137" t="s">
        <v>534</v>
      </c>
      <c r="D6" s="137" t="s">
        <v>18</v>
      </c>
      <c r="E6" s="137" t="s">
        <v>246</v>
      </c>
      <c r="F6" s="137" t="s">
        <v>29</v>
      </c>
      <c r="G6" s="137" t="s">
        <v>23</v>
      </c>
      <c r="H6" s="137" t="s">
        <v>567</v>
      </c>
      <c r="I6" s="139" t="s">
        <v>34</v>
      </c>
      <c r="J6" s="140"/>
      <c r="K6" s="141"/>
      <c r="L6" s="135" t="s">
        <v>35</v>
      </c>
      <c r="M6" s="136"/>
    </row>
    <row r="7" spans="1:13" ht="30" customHeight="1">
      <c r="A7" s="147"/>
      <c r="B7" s="147"/>
      <c r="C7" s="147"/>
      <c r="D7" s="147"/>
      <c r="E7" s="138"/>
      <c r="F7" s="138"/>
      <c r="G7" s="138"/>
      <c r="H7" s="138"/>
      <c r="I7" s="10" t="s">
        <v>36</v>
      </c>
      <c r="J7" s="10" t="s">
        <v>37</v>
      </c>
      <c r="K7" s="11" t="s">
        <v>38</v>
      </c>
      <c r="L7" s="72" t="s">
        <v>39</v>
      </c>
      <c r="M7" s="73" t="s">
        <v>40</v>
      </c>
    </row>
    <row r="8" spans="1:13" ht="43.5" customHeight="1">
      <c r="A8" s="12">
        <v>1</v>
      </c>
      <c r="B8" s="21"/>
      <c r="C8" s="12"/>
      <c r="D8" s="13"/>
      <c r="E8" s="13"/>
      <c r="F8" s="13"/>
      <c r="G8" s="13"/>
      <c r="H8" s="71"/>
      <c r="I8" s="13"/>
      <c r="J8" s="13"/>
      <c r="K8" s="13"/>
      <c r="L8" s="24"/>
      <c r="M8" s="24"/>
    </row>
    <row r="9" spans="1:13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24"/>
      <c r="M9" s="24"/>
    </row>
    <row r="10" spans="1:13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4"/>
      <c r="M10" s="24"/>
    </row>
    <row r="11" spans="1:13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4"/>
      <c r="M11" s="24"/>
    </row>
    <row r="12" spans="1:13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4"/>
      <c r="M12" s="24"/>
    </row>
    <row r="13" spans="1:13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4"/>
      <c r="M13" s="24"/>
    </row>
    <row r="14" spans="1:13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4"/>
      <c r="M14" s="24"/>
    </row>
    <row r="15" spans="1:13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 t="s">
        <v>532</v>
      </c>
      <c r="L15" s="24"/>
      <c r="M15" s="24"/>
    </row>
    <row r="16" spans="1:13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62"/>
      <c r="M16" s="62"/>
    </row>
    <row r="17" spans="1:13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4"/>
      <c r="M17" s="24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74"/>
      <c r="M18" s="74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62"/>
      <c r="M19" s="62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62"/>
      <c r="M20" s="62"/>
    </row>
    <row r="21" spans="1:13" ht="18.75">
      <c r="L21" s="62"/>
      <c r="M21" s="62"/>
    </row>
    <row r="22" spans="1:13" ht="18.75">
      <c r="L22" s="62"/>
      <c r="M22" s="62"/>
    </row>
    <row r="23" spans="1:13" ht="18.75">
      <c r="L23" s="62"/>
      <c r="M23" s="62"/>
    </row>
    <row r="24" spans="1:13" ht="18.75">
      <c r="L24" s="62"/>
      <c r="M24" s="62"/>
    </row>
    <row r="25" spans="1:13">
      <c r="L25" s="24"/>
      <c r="M25" s="24"/>
    </row>
    <row r="26" spans="1:13" ht="18.75">
      <c r="L26" s="62"/>
      <c r="M26" s="62"/>
    </row>
    <row r="27" spans="1:13" ht="18.75">
      <c r="L27" s="62"/>
      <c r="M27" s="62"/>
    </row>
    <row r="28" spans="1:13" ht="18.75">
      <c r="L28" s="62"/>
      <c r="M28" s="62"/>
    </row>
    <row r="29" spans="1:13" ht="18.75">
      <c r="L29" s="62"/>
      <c r="M29" s="62"/>
    </row>
    <row r="30" spans="1:13" ht="18.75">
      <c r="L30" s="62"/>
      <c r="M30" s="62"/>
    </row>
    <row r="31" spans="1:13" ht="18.75">
      <c r="L31" s="62"/>
      <c r="M31" s="62"/>
    </row>
    <row r="32" spans="1:13" ht="18.75">
      <c r="L32" s="62"/>
      <c r="M32" s="62"/>
    </row>
    <row r="33" spans="12:13" ht="18.75">
      <c r="L33" s="62"/>
      <c r="M33" s="62"/>
    </row>
    <row r="34" spans="12:13" ht="18.75">
      <c r="L34" s="62"/>
      <c r="M34" s="62"/>
    </row>
    <row r="35" spans="12:13" ht="18.75">
      <c r="L35" s="62"/>
      <c r="M35" s="62"/>
    </row>
    <row r="36" spans="12:13" ht="18.75">
      <c r="L36" s="62"/>
      <c r="M36" s="62"/>
    </row>
    <row r="37" spans="12:13" ht="18.75">
      <c r="L37" s="62"/>
      <c r="M37" s="62"/>
    </row>
    <row r="38" spans="12:13" ht="18.75">
      <c r="L38" s="62"/>
      <c r="M38" s="62"/>
    </row>
    <row r="39" spans="12:13">
      <c r="L39" s="24"/>
      <c r="M39" s="24"/>
    </row>
    <row r="40" spans="12:13">
      <c r="L40" s="24"/>
      <c r="M40" s="24"/>
    </row>
    <row r="41" spans="12:13">
      <c r="L41" s="24"/>
      <c r="M41" s="24"/>
    </row>
    <row r="42" spans="12:13">
      <c r="L42" s="24"/>
      <c r="M42" s="24"/>
    </row>
    <row r="43" spans="12:13">
      <c r="L43" s="24"/>
      <c r="M43" s="24"/>
    </row>
    <row r="44" spans="12:13">
      <c r="L44" s="24"/>
      <c r="M44" s="24"/>
    </row>
    <row r="45" spans="12:13">
      <c r="L45" s="24"/>
      <c r="M45" s="24"/>
    </row>
    <row r="46" spans="12:13">
      <c r="L46" s="24"/>
      <c r="M46" s="24"/>
    </row>
    <row r="47" spans="12:13">
      <c r="L47" s="24"/>
      <c r="M47" s="24"/>
    </row>
    <row r="48" spans="12:13">
      <c r="L48" s="24"/>
      <c r="M48" s="24"/>
    </row>
    <row r="49" spans="12:13">
      <c r="L49" s="24"/>
      <c r="M49" s="24"/>
    </row>
    <row r="50" spans="12:13">
      <c r="L50" s="24"/>
      <c r="M50" s="24"/>
    </row>
    <row r="51" spans="12:13">
      <c r="L51" s="24"/>
      <c r="M51" s="24"/>
    </row>
    <row r="52" spans="12:13">
      <c r="L52" s="24"/>
      <c r="M52" s="24"/>
    </row>
    <row r="53" spans="12:13">
      <c r="L53" s="24"/>
      <c r="M53" s="24"/>
    </row>
    <row r="54" spans="12:13">
      <c r="L54" s="24"/>
      <c r="M54" s="24"/>
    </row>
    <row r="55" spans="12:13">
      <c r="L55" s="24"/>
      <c r="M55" s="24"/>
    </row>
    <row r="56" spans="12:13">
      <c r="L56" s="24"/>
      <c r="M56" s="24"/>
    </row>
    <row r="57" spans="12:13">
      <c r="L57" s="24"/>
      <c r="M57" s="24"/>
    </row>
    <row r="58" spans="12:13">
      <c r="L58" s="24"/>
      <c r="M58" s="24"/>
    </row>
    <row r="59" spans="12:13">
      <c r="L59" s="24"/>
      <c r="M59" s="24"/>
    </row>
    <row r="60" spans="12:13">
      <c r="L60" s="24"/>
      <c r="M60" s="24"/>
    </row>
    <row r="61" spans="12:13">
      <c r="L61" s="24"/>
      <c r="M61" s="24"/>
    </row>
    <row r="62" spans="12:13">
      <c r="L62" s="24"/>
      <c r="M62" s="24"/>
    </row>
    <row r="63" spans="12:13">
      <c r="L63" s="24"/>
      <c r="M63" s="24"/>
    </row>
    <row r="64" spans="12:13">
      <c r="L64" s="24"/>
      <c r="M64" s="24"/>
    </row>
    <row r="65" spans="12:13">
      <c r="L65" s="24"/>
      <c r="M65" s="24"/>
    </row>
    <row r="66" spans="12:13">
      <c r="L66" s="24"/>
      <c r="M66" s="24"/>
    </row>
    <row r="67" spans="12:13">
      <c r="L67" s="24"/>
      <c r="M67" s="24"/>
    </row>
    <row r="68" spans="12:13">
      <c r="L68" s="24"/>
      <c r="M68" s="24"/>
    </row>
    <row r="69" spans="12:13">
      <c r="L69" s="24"/>
      <c r="M69" s="24"/>
    </row>
    <row r="70" spans="12:13">
      <c r="L70" s="24"/>
      <c r="M70" s="24"/>
    </row>
    <row r="71" spans="12:13">
      <c r="L71" s="24"/>
      <c r="M71" s="24"/>
    </row>
    <row r="72" spans="12:13">
      <c r="L72" s="24"/>
      <c r="M72" s="24"/>
    </row>
    <row r="73" spans="12:13">
      <c r="L73" s="24"/>
      <c r="M73" s="24"/>
    </row>
    <row r="74" spans="12:13">
      <c r="L74" s="24"/>
      <c r="M74" s="24"/>
    </row>
    <row r="75" spans="12:13">
      <c r="L75" s="24"/>
      <c r="M75" s="24"/>
    </row>
    <row r="76" spans="12:13">
      <c r="L76" s="24"/>
      <c r="M76" s="24"/>
    </row>
    <row r="77" spans="12:13">
      <c r="L77" s="24"/>
      <c r="M77" s="24"/>
    </row>
    <row r="78" spans="12:13">
      <c r="L78" s="24"/>
      <c r="M78" s="24"/>
    </row>
    <row r="79" spans="12:13">
      <c r="L79" s="24"/>
      <c r="M79" s="24"/>
    </row>
    <row r="80" spans="12:13">
      <c r="L80" s="24"/>
      <c r="M80" s="24"/>
    </row>
    <row r="81" spans="12:13">
      <c r="L81" s="24"/>
      <c r="M81" s="24"/>
    </row>
    <row r="82" spans="12:13">
      <c r="L82" s="24"/>
      <c r="M82" s="24"/>
    </row>
    <row r="83" spans="12:13">
      <c r="L83" s="24"/>
      <c r="M83" s="24"/>
    </row>
    <row r="84" spans="12:13">
      <c r="L84" s="24"/>
      <c r="M84" s="24"/>
    </row>
    <row r="85" spans="12:13">
      <c r="L85" s="24"/>
      <c r="M85" s="24"/>
    </row>
    <row r="86" spans="12:13">
      <c r="L86" s="24"/>
      <c r="M86" s="24"/>
    </row>
    <row r="87" spans="12:13">
      <c r="L87" s="24"/>
      <c r="M87" s="24"/>
    </row>
    <row r="88" spans="12:13">
      <c r="L88" s="24"/>
      <c r="M88" s="24"/>
    </row>
    <row r="89" spans="12:13">
      <c r="L89" s="24"/>
      <c r="M89" s="24"/>
    </row>
    <row r="90" spans="12:13">
      <c r="L90" s="24"/>
      <c r="M90" s="24"/>
    </row>
    <row r="91" spans="12:13">
      <c r="L91" s="24"/>
      <c r="M91" s="24"/>
    </row>
    <row r="92" spans="12:13">
      <c r="L92" s="24"/>
      <c r="M92" s="24"/>
    </row>
    <row r="93" spans="12:13">
      <c r="L93" s="24"/>
      <c r="M93" s="24"/>
    </row>
    <row r="94" spans="12:13">
      <c r="L94" s="24"/>
      <c r="M94" s="24"/>
    </row>
    <row r="95" spans="12:13">
      <c r="L95" s="24"/>
      <c r="M95" s="24"/>
    </row>
    <row r="96" spans="12:13">
      <c r="L96" s="24"/>
      <c r="M96" s="24"/>
    </row>
    <row r="97" spans="12:13">
      <c r="L97" s="24"/>
      <c r="M97" s="24"/>
    </row>
    <row r="98" spans="12:13">
      <c r="L98" s="24"/>
      <c r="M98" s="24"/>
    </row>
    <row r="99" spans="12:13">
      <c r="L99" s="24"/>
      <c r="M99" s="24"/>
    </row>
    <row r="100" spans="12:13">
      <c r="L100" s="24"/>
      <c r="M100" s="24"/>
    </row>
    <row r="101" spans="12:13">
      <c r="L101" s="24"/>
      <c r="M101" s="24"/>
    </row>
    <row r="102" spans="12:13">
      <c r="L102" s="24"/>
      <c r="M102" s="24"/>
    </row>
    <row r="103" spans="12:13">
      <c r="L103" s="24"/>
      <c r="M103" s="24"/>
    </row>
    <row r="104" spans="12:13">
      <c r="L104" s="24"/>
      <c r="M104" s="24"/>
    </row>
    <row r="105" spans="12:13">
      <c r="L105" s="24"/>
      <c r="M105" s="24"/>
    </row>
    <row r="106" spans="12:13">
      <c r="L106" s="24"/>
      <c r="M106" s="24"/>
    </row>
    <row r="107" spans="12:13">
      <c r="L107" s="24"/>
      <c r="M107" s="24"/>
    </row>
    <row r="108" spans="12:13">
      <c r="L108" s="24"/>
      <c r="M108" s="24"/>
    </row>
    <row r="109" spans="12:13">
      <c r="L109" s="24"/>
      <c r="M109" s="24"/>
    </row>
    <row r="110" spans="12:13">
      <c r="L110" s="24"/>
      <c r="M110" s="24"/>
    </row>
    <row r="111" spans="12:13">
      <c r="L111" s="24"/>
      <c r="M111" s="24"/>
    </row>
    <row r="112" spans="12:13">
      <c r="L112" s="24"/>
      <c r="M112" s="24"/>
    </row>
    <row r="113" spans="12:13">
      <c r="L113" s="24"/>
      <c r="M113" s="24"/>
    </row>
    <row r="114" spans="12:13">
      <c r="L114" s="24"/>
      <c r="M114" s="24"/>
    </row>
    <row r="115" spans="12:13">
      <c r="L115" s="24"/>
      <c r="M115" s="24"/>
    </row>
    <row r="116" spans="12:13">
      <c r="L116" s="24"/>
      <c r="M116" s="24"/>
    </row>
    <row r="117" spans="12:13">
      <c r="L117" s="24"/>
      <c r="M117" s="24"/>
    </row>
    <row r="118" spans="12:13">
      <c r="L118" s="24"/>
      <c r="M118" s="24"/>
    </row>
    <row r="119" spans="12:13">
      <c r="L119" s="24"/>
      <c r="M119" s="24"/>
    </row>
    <row r="120" spans="12:13">
      <c r="L120" s="24"/>
      <c r="M120" s="24"/>
    </row>
    <row r="121" spans="12:13">
      <c r="L121" s="24"/>
      <c r="M121" s="24"/>
    </row>
    <row r="122" spans="12:13">
      <c r="L122" s="24"/>
      <c r="M122" s="24"/>
    </row>
    <row r="123" spans="12:13">
      <c r="L123" s="24"/>
      <c r="M123" s="24"/>
    </row>
    <row r="124" spans="12:13">
      <c r="L124" s="24"/>
      <c r="M124" s="24"/>
    </row>
    <row r="125" spans="12:13">
      <c r="L125" s="24"/>
      <c r="M125" s="24"/>
    </row>
    <row r="126" spans="12:13">
      <c r="L126" s="24"/>
      <c r="M126" s="24"/>
    </row>
    <row r="127" spans="12:13">
      <c r="L127" s="24"/>
      <c r="M127" s="24"/>
    </row>
    <row r="128" spans="12:13">
      <c r="L128" s="24"/>
      <c r="M128" s="24"/>
    </row>
    <row r="129" spans="12:13">
      <c r="L129" s="24"/>
      <c r="M129" s="24"/>
    </row>
    <row r="130" spans="12:13">
      <c r="L130" s="24"/>
      <c r="M130" s="24"/>
    </row>
  </sheetData>
  <mergeCells count="12">
    <mergeCell ref="A2:F2"/>
    <mergeCell ref="A6:A7"/>
    <mergeCell ref="B6:B7"/>
    <mergeCell ref="C6:C7"/>
    <mergeCell ref="D6:D7"/>
    <mergeCell ref="E6:E7"/>
    <mergeCell ref="F6:F7"/>
    <mergeCell ref="L6:M6"/>
    <mergeCell ref="I6:K6"/>
    <mergeCell ref="A4:H4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2" zoomScaleNormal="100" zoomScalePageLayoutView="70" workbookViewId="0">
      <pane xSplit="1" ySplit="6" topLeftCell="I8" activePane="bottomRight" state="frozen"/>
      <selection pane="topRight" activeCell="B2" sqref="B2"/>
      <selection pane="bottomLeft" activeCell="A8" sqref="A8"/>
      <selection pane="bottomRight" activeCell="I13" sqref="I13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44" t="s">
        <v>13</v>
      </c>
      <c r="B2" s="144"/>
      <c r="C2" s="144"/>
      <c r="D2" s="144"/>
      <c r="E2" s="144"/>
      <c r="F2" s="144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45" t="s">
        <v>9</v>
      </c>
      <c r="B4" s="145"/>
      <c r="C4" s="145"/>
      <c r="D4" s="145"/>
      <c r="E4" s="145"/>
      <c r="F4" s="145"/>
      <c r="G4" s="145"/>
      <c r="H4" s="145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46" t="s">
        <v>15</v>
      </c>
      <c r="B6" s="137" t="s">
        <v>533</v>
      </c>
      <c r="C6" s="137" t="s">
        <v>534</v>
      </c>
      <c r="D6" s="137" t="s">
        <v>18</v>
      </c>
      <c r="E6" s="137" t="s">
        <v>246</v>
      </c>
      <c r="F6" s="137" t="s">
        <v>29</v>
      </c>
      <c r="G6" s="137" t="s">
        <v>23</v>
      </c>
      <c r="H6" s="137" t="s">
        <v>567</v>
      </c>
      <c r="I6" s="139" t="s">
        <v>34</v>
      </c>
      <c r="J6" s="140"/>
      <c r="K6" s="141"/>
      <c r="L6" s="135" t="s">
        <v>35</v>
      </c>
      <c r="M6" s="136"/>
    </row>
    <row r="7" spans="1:13" ht="30" customHeight="1">
      <c r="A7" s="147"/>
      <c r="B7" s="147"/>
      <c r="C7" s="147"/>
      <c r="D7" s="147"/>
      <c r="E7" s="138"/>
      <c r="F7" s="138"/>
      <c r="G7" s="138"/>
      <c r="H7" s="138"/>
      <c r="I7" s="10" t="s">
        <v>36</v>
      </c>
      <c r="J7" s="10" t="s">
        <v>37</v>
      </c>
      <c r="K7" s="11" t="s">
        <v>38</v>
      </c>
      <c r="L7" s="75" t="s">
        <v>39</v>
      </c>
      <c r="M7" s="73" t="s">
        <v>40</v>
      </c>
    </row>
    <row r="8" spans="1:13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24"/>
      <c r="M8" s="24"/>
    </row>
    <row r="9" spans="1:13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24"/>
      <c r="M9" s="24"/>
    </row>
    <row r="10" spans="1:13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4"/>
      <c r="M10" s="24"/>
    </row>
    <row r="11" spans="1:13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4"/>
      <c r="M11" s="24"/>
    </row>
    <row r="12" spans="1:13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4"/>
      <c r="M12" s="24"/>
    </row>
    <row r="13" spans="1:13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4"/>
      <c r="M13" s="24"/>
    </row>
    <row r="14" spans="1:13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4"/>
      <c r="M14" s="24"/>
    </row>
    <row r="15" spans="1:13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24"/>
      <c r="M15" s="24"/>
    </row>
    <row r="16" spans="1:13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62"/>
      <c r="M16" s="62"/>
    </row>
    <row r="17" spans="1:13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4"/>
      <c r="M17" s="24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74"/>
      <c r="M18" s="74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62"/>
      <c r="M19" s="62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62"/>
      <c r="M20" s="62"/>
    </row>
    <row r="21" spans="1:13" ht="18.75">
      <c r="L21" s="62"/>
      <c r="M21" s="62"/>
    </row>
    <row r="22" spans="1:13" ht="18.75">
      <c r="L22" s="62"/>
      <c r="M22" s="62"/>
    </row>
    <row r="23" spans="1:13" ht="18.75">
      <c r="L23" s="62"/>
      <c r="M23" s="62"/>
    </row>
    <row r="24" spans="1:13" ht="18.75">
      <c r="L24" s="62"/>
      <c r="M24" s="62"/>
    </row>
    <row r="25" spans="1:13">
      <c r="L25" s="24"/>
      <c r="M25" s="24"/>
    </row>
    <row r="26" spans="1:13" ht="18.75">
      <c r="L26" s="62"/>
      <c r="M26" s="62"/>
    </row>
    <row r="27" spans="1:13" ht="18.75">
      <c r="L27" s="62"/>
      <c r="M27" s="62"/>
    </row>
    <row r="28" spans="1:13" ht="18.75">
      <c r="L28" s="62"/>
      <c r="M28" s="62"/>
    </row>
    <row r="29" spans="1:13" ht="18.75">
      <c r="L29" s="62"/>
      <c r="M29" s="62"/>
    </row>
    <row r="30" spans="1:13" ht="18.75">
      <c r="L30" s="62"/>
      <c r="M30" s="62"/>
    </row>
    <row r="31" spans="1:13" ht="18.75">
      <c r="L31" s="62"/>
      <c r="M31" s="62"/>
    </row>
    <row r="32" spans="1:13" ht="18.75">
      <c r="L32" s="62"/>
      <c r="M32" s="62"/>
    </row>
    <row r="33" spans="12:13" ht="18.75">
      <c r="L33" s="62"/>
      <c r="M33" s="62"/>
    </row>
    <row r="34" spans="12:13" ht="18.75">
      <c r="L34" s="62"/>
      <c r="M34" s="62"/>
    </row>
    <row r="35" spans="12:13" ht="18.75">
      <c r="L35" s="62"/>
      <c r="M35" s="62"/>
    </row>
    <row r="36" spans="12:13" ht="18.75">
      <c r="L36" s="62"/>
      <c r="M36" s="62"/>
    </row>
    <row r="37" spans="12:13" ht="18.75">
      <c r="L37" s="62"/>
      <c r="M37" s="62"/>
    </row>
    <row r="38" spans="12:13" ht="18.75">
      <c r="L38" s="62"/>
      <c r="M38" s="62"/>
    </row>
    <row r="39" spans="12:13">
      <c r="L39" s="24"/>
      <c r="M39" s="24"/>
    </row>
    <row r="40" spans="12:13">
      <c r="L40" s="24"/>
      <c r="M40" s="24"/>
    </row>
    <row r="41" spans="12:13">
      <c r="L41" s="24"/>
      <c r="M41" s="24"/>
    </row>
    <row r="42" spans="12:13">
      <c r="L42" s="24"/>
      <c r="M42" s="24"/>
    </row>
    <row r="43" spans="12:13">
      <c r="L43" s="24"/>
      <c r="M43" s="24"/>
    </row>
    <row r="44" spans="12:13">
      <c r="L44" s="24"/>
      <c r="M44" s="24"/>
    </row>
    <row r="45" spans="12:13">
      <c r="L45" s="24"/>
      <c r="M45" s="24"/>
    </row>
    <row r="46" spans="12:13">
      <c r="L46" s="24"/>
      <c r="M46" s="24"/>
    </row>
    <row r="47" spans="12:13">
      <c r="L47" s="24"/>
      <c r="M47" s="24"/>
    </row>
    <row r="48" spans="12:13">
      <c r="L48" s="24"/>
      <c r="M48" s="24"/>
    </row>
    <row r="49" spans="12:13">
      <c r="L49" s="24"/>
      <c r="M49" s="24"/>
    </row>
    <row r="50" spans="12:13">
      <c r="L50" s="24"/>
      <c r="M50" s="24"/>
    </row>
    <row r="51" spans="12:13">
      <c r="L51" s="24"/>
      <c r="M51" s="24"/>
    </row>
    <row r="52" spans="12:13">
      <c r="L52" s="24"/>
      <c r="M52" s="24"/>
    </row>
    <row r="53" spans="12:13">
      <c r="L53" s="24"/>
      <c r="M53" s="24"/>
    </row>
    <row r="54" spans="12:13">
      <c r="L54" s="24"/>
      <c r="M54" s="24"/>
    </row>
    <row r="55" spans="12:13">
      <c r="L55" s="24"/>
      <c r="M55" s="24"/>
    </row>
    <row r="56" spans="12:13">
      <c r="L56" s="24"/>
      <c r="M56" s="24"/>
    </row>
    <row r="57" spans="12:13">
      <c r="L57" s="24"/>
      <c r="M57" s="24"/>
    </row>
    <row r="58" spans="12:13">
      <c r="L58" s="24"/>
      <c r="M58" s="24"/>
    </row>
    <row r="59" spans="12:13">
      <c r="L59" s="24"/>
      <c r="M59" s="24"/>
    </row>
    <row r="60" spans="12:13">
      <c r="L60" s="24"/>
      <c r="M60" s="24"/>
    </row>
    <row r="61" spans="12:13">
      <c r="L61" s="24"/>
      <c r="M61" s="24"/>
    </row>
    <row r="62" spans="12:13">
      <c r="L62" s="24"/>
      <c r="M62" s="24"/>
    </row>
    <row r="63" spans="12:13">
      <c r="L63" s="24"/>
      <c r="M63" s="24"/>
    </row>
    <row r="64" spans="12:13">
      <c r="L64" s="24"/>
      <c r="M64" s="24"/>
    </row>
    <row r="65" spans="12:13">
      <c r="L65" s="24"/>
      <c r="M65" s="24"/>
    </row>
    <row r="66" spans="12:13">
      <c r="L66" s="24"/>
      <c r="M66" s="24"/>
    </row>
    <row r="67" spans="12:13">
      <c r="L67" s="24"/>
      <c r="M67" s="24"/>
    </row>
    <row r="68" spans="12:13">
      <c r="L68" s="24"/>
      <c r="M68" s="24"/>
    </row>
    <row r="69" spans="12:13">
      <c r="L69" s="24"/>
      <c r="M69" s="24"/>
    </row>
    <row r="70" spans="12:13">
      <c r="L70" s="24"/>
      <c r="M70" s="24"/>
    </row>
    <row r="71" spans="12:13">
      <c r="L71" s="24"/>
      <c r="M71" s="24"/>
    </row>
    <row r="72" spans="12:13">
      <c r="L72" s="24"/>
      <c r="M72" s="24"/>
    </row>
    <row r="73" spans="12:13">
      <c r="L73" s="24"/>
      <c r="M73" s="24"/>
    </row>
    <row r="74" spans="12:13">
      <c r="L74" s="24"/>
      <c r="M74" s="24"/>
    </row>
    <row r="75" spans="12:13">
      <c r="L75" s="24"/>
      <c r="M75" s="24"/>
    </row>
    <row r="76" spans="12:13">
      <c r="L76" s="24"/>
      <c r="M76" s="24"/>
    </row>
    <row r="77" spans="12:13">
      <c r="L77" s="24"/>
      <c r="M77" s="24"/>
    </row>
    <row r="78" spans="12:13">
      <c r="L78" s="24"/>
      <c r="M78" s="24"/>
    </row>
    <row r="79" spans="12:13">
      <c r="L79" s="24"/>
      <c r="M79" s="24"/>
    </row>
    <row r="80" spans="12:13">
      <c r="L80" s="24"/>
      <c r="M80" s="24"/>
    </row>
    <row r="81" spans="12:13">
      <c r="L81" s="24"/>
      <c r="M81" s="24"/>
    </row>
    <row r="82" spans="12:13">
      <c r="L82" s="24"/>
      <c r="M82" s="24"/>
    </row>
    <row r="83" spans="12:13">
      <c r="L83" s="24"/>
      <c r="M83" s="24"/>
    </row>
    <row r="84" spans="12:13">
      <c r="L84" s="24"/>
      <c r="M84" s="24"/>
    </row>
    <row r="85" spans="12:13">
      <c r="L85" s="24"/>
      <c r="M85" s="24"/>
    </row>
    <row r="86" spans="12:13">
      <c r="L86" s="24"/>
      <c r="M86" s="24"/>
    </row>
    <row r="87" spans="12:13">
      <c r="L87" s="24"/>
      <c r="M87" s="24"/>
    </row>
    <row r="88" spans="12:13">
      <c r="L88" s="24"/>
      <c r="M88" s="24"/>
    </row>
    <row r="89" spans="12:13">
      <c r="L89" s="24"/>
      <c r="M89" s="24"/>
    </row>
    <row r="90" spans="12:13">
      <c r="L90" s="24"/>
      <c r="M90" s="24"/>
    </row>
    <row r="91" spans="12:13">
      <c r="L91" s="24"/>
      <c r="M91" s="24"/>
    </row>
    <row r="92" spans="12:13">
      <c r="L92" s="24"/>
      <c r="M92" s="24"/>
    </row>
    <row r="93" spans="12:13">
      <c r="L93" s="24"/>
      <c r="M93" s="24"/>
    </row>
    <row r="94" spans="12:13">
      <c r="L94" s="24"/>
      <c r="M94" s="24"/>
    </row>
    <row r="95" spans="12:13">
      <c r="L95" s="24"/>
      <c r="M95" s="24"/>
    </row>
    <row r="96" spans="12:13">
      <c r="L96" s="24"/>
      <c r="M96" s="24"/>
    </row>
    <row r="97" spans="12:13">
      <c r="L97" s="24"/>
      <c r="M97" s="24"/>
    </row>
    <row r="98" spans="12:13">
      <c r="L98" s="24"/>
      <c r="M98" s="24"/>
    </row>
    <row r="99" spans="12:13">
      <c r="L99" s="24"/>
      <c r="M99" s="24"/>
    </row>
    <row r="100" spans="12:13">
      <c r="L100" s="24"/>
      <c r="M100" s="24"/>
    </row>
    <row r="101" spans="12:13">
      <c r="L101" s="24"/>
      <c r="M101" s="24"/>
    </row>
    <row r="102" spans="12:13">
      <c r="L102" s="24"/>
      <c r="M102" s="24"/>
    </row>
    <row r="103" spans="12:13">
      <c r="L103" s="24"/>
      <c r="M103" s="24"/>
    </row>
    <row r="104" spans="12:13">
      <c r="L104" s="24"/>
      <c r="M104" s="24"/>
    </row>
    <row r="105" spans="12:13">
      <c r="L105" s="24"/>
      <c r="M105" s="24"/>
    </row>
    <row r="106" spans="12:13">
      <c r="L106" s="24"/>
      <c r="M106" s="24"/>
    </row>
    <row r="107" spans="12:13">
      <c r="L107" s="24"/>
      <c r="M107" s="24"/>
    </row>
    <row r="108" spans="12:13">
      <c r="L108" s="24"/>
      <c r="M108" s="24"/>
    </row>
    <row r="109" spans="12:13">
      <c r="L109" s="24"/>
      <c r="M109" s="24"/>
    </row>
    <row r="110" spans="12:13">
      <c r="L110" s="24"/>
      <c r="M110" s="24"/>
    </row>
    <row r="111" spans="12:13">
      <c r="L111" s="24"/>
      <c r="M111" s="24"/>
    </row>
    <row r="112" spans="12:13">
      <c r="L112" s="24"/>
      <c r="M112" s="24"/>
    </row>
    <row r="113" spans="12:13">
      <c r="L113" s="24"/>
      <c r="M113" s="24"/>
    </row>
    <row r="114" spans="12:13">
      <c r="L114" s="24"/>
      <c r="M114" s="24"/>
    </row>
    <row r="115" spans="12:13">
      <c r="L115" s="24"/>
      <c r="M115" s="24"/>
    </row>
    <row r="116" spans="12:13">
      <c r="L116" s="24"/>
      <c r="M116" s="24"/>
    </row>
    <row r="117" spans="12:13">
      <c r="L117" s="24"/>
      <c r="M117" s="24"/>
    </row>
    <row r="118" spans="12:13">
      <c r="L118" s="24"/>
      <c r="M118" s="24"/>
    </row>
    <row r="119" spans="12:13">
      <c r="L119" s="24"/>
      <c r="M119" s="24"/>
    </row>
    <row r="120" spans="12:13">
      <c r="L120" s="24"/>
      <c r="M120" s="24"/>
    </row>
    <row r="121" spans="12:13">
      <c r="L121" s="24"/>
      <c r="M121" s="24"/>
    </row>
    <row r="122" spans="12:13">
      <c r="L122" s="24"/>
      <c r="M122" s="24"/>
    </row>
    <row r="123" spans="12:13">
      <c r="L123" s="24"/>
      <c r="M123" s="24"/>
    </row>
    <row r="124" spans="12:13">
      <c r="L124" s="24"/>
      <c r="M124" s="24"/>
    </row>
    <row r="125" spans="12:13">
      <c r="L125" s="24"/>
      <c r="M125" s="24"/>
    </row>
    <row r="126" spans="12:13">
      <c r="L126" s="24"/>
      <c r="M126" s="24"/>
    </row>
    <row r="127" spans="12:13">
      <c r="L127" s="24"/>
      <c r="M127" s="24"/>
    </row>
    <row r="128" spans="12:13">
      <c r="L128" s="24"/>
      <c r="M128" s="24"/>
    </row>
    <row r="129" spans="12:13">
      <c r="L129" s="24"/>
      <c r="M129" s="24"/>
    </row>
    <row r="130" spans="12:13">
      <c r="L130" s="24"/>
      <c r="M130" s="24"/>
    </row>
  </sheetData>
  <mergeCells count="12">
    <mergeCell ref="L6:M6"/>
    <mergeCell ref="I6:K6"/>
    <mergeCell ref="A2:F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Q130"/>
  <sheetViews>
    <sheetView topLeftCell="A4" zoomScaleNormal="100" zoomScalePageLayoutView="70" workbookViewId="0">
      <selection activeCell="A15" sqref="A15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2.140625" customWidth="1"/>
    <col min="8" max="8" width="15.28515625" customWidth="1"/>
    <col min="9" max="10" width="14.85546875" customWidth="1"/>
    <col min="11" max="11" width="19.42578125" customWidth="1"/>
    <col min="12" max="12" width="14.28515625" customWidth="1"/>
    <col min="13" max="14" width="12.42578125" customWidth="1"/>
    <col min="15" max="15" width="12.7109375" customWidth="1"/>
    <col min="16" max="17" width="37.570312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8">
      <c r="A2" s="144" t="s">
        <v>13</v>
      </c>
      <c r="B2" s="144"/>
      <c r="C2" s="144"/>
      <c r="D2" s="144"/>
      <c r="E2" s="144"/>
      <c r="F2" s="144"/>
      <c r="G2" s="5"/>
      <c r="H2" s="5"/>
      <c r="I2" s="5"/>
      <c r="J2" s="5"/>
      <c r="K2" s="5"/>
      <c r="L2" s="6"/>
      <c r="M2" s="7"/>
      <c r="N2" s="7"/>
      <c r="O2" s="7"/>
    </row>
    <row r="3" spans="1:17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9.5" customHeight="1">
      <c r="A4" s="145" t="s">
        <v>568</v>
      </c>
      <c r="B4" s="145"/>
      <c r="C4" s="145"/>
      <c r="D4" s="145"/>
      <c r="E4" s="145"/>
      <c r="F4" s="145"/>
      <c r="G4" s="8"/>
      <c r="H4" s="9"/>
      <c r="I4" s="9"/>
      <c r="J4" s="9"/>
      <c r="K4" s="9"/>
      <c r="L4" s="9"/>
      <c r="M4" s="9"/>
      <c r="N4" s="9"/>
      <c r="O4" s="9"/>
    </row>
    <row r="5" spans="1:17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37.5" customHeight="1">
      <c r="A6" s="146" t="s">
        <v>15</v>
      </c>
      <c r="B6" s="137" t="s">
        <v>533</v>
      </c>
      <c r="C6" s="137" t="s">
        <v>534</v>
      </c>
      <c r="D6" s="137" t="s">
        <v>18</v>
      </c>
      <c r="E6" s="137" t="s">
        <v>246</v>
      </c>
      <c r="F6" s="137" t="s">
        <v>29</v>
      </c>
      <c r="G6" s="137" t="s">
        <v>23</v>
      </c>
      <c r="H6" s="137" t="s">
        <v>24</v>
      </c>
      <c r="I6" s="137" t="s">
        <v>32</v>
      </c>
      <c r="J6" s="137" t="s">
        <v>569</v>
      </c>
      <c r="K6" s="137" t="s">
        <v>570</v>
      </c>
      <c r="L6" s="137" t="s">
        <v>33</v>
      </c>
      <c r="M6" s="139" t="s">
        <v>34</v>
      </c>
      <c r="N6" s="140"/>
      <c r="O6" s="141"/>
      <c r="P6" s="135" t="s">
        <v>35</v>
      </c>
      <c r="Q6" s="136"/>
    </row>
    <row r="7" spans="1:17" ht="30" customHeight="1">
      <c r="A7" s="147"/>
      <c r="B7" s="147"/>
      <c r="C7" s="147"/>
      <c r="D7" s="147"/>
      <c r="E7" s="138"/>
      <c r="F7" s="138"/>
      <c r="G7" s="138"/>
      <c r="H7" s="138"/>
      <c r="I7" s="138"/>
      <c r="J7" s="138"/>
      <c r="K7" s="138"/>
      <c r="L7" s="138"/>
      <c r="M7" s="10" t="s">
        <v>36</v>
      </c>
      <c r="N7" s="10" t="s">
        <v>37</v>
      </c>
      <c r="O7" s="11" t="s">
        <v>38</v>
      </c>
      <c r="P7" s="72" t="s">
        <v>39</v>
      </c>
      <c r="Q7" s="73" t="s">
        <v>40</v>
      </c>
    </row>
    <row r="8" spans="1:17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4"/>
      <c r="Q8" s="24"/>
    </row>
    <row r="9" spans="1:17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4"/>
      <c r="Q9" s="24"/>
    </row>
    <row r="10" spans="1:17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4"/>
      <c r="Q10" s="24"/>
    </row>
    <row r="11" spans="1:17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4"/>
      <c r="Q11" s="24"/>
    </row>
    <row r="12" spans="1:17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4"/>
      <c r="Q12" s="24"/>
    </row>
    <row r="13" spans="1:17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4"/>
      <c r="Q13" s="24"/>
    </row>
    <row r="14" spans="1:17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4"/>
      <c r="Q14" s="24"/>
    </row>
    <row r="15" spans="1:17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4"/>
      <c r="Q15" s="24"/>
    </row>
    <row r="16" spans="1:17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62"/>
      <c r="Q16" s="62"/>
    </row>
    <row r="17" spans="1:17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4"/>
      <c r="Q17" s="24"/>
    </row>
    <row r="18" spans="1:17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74"/>
      <c r="Q18" s="74"/>
    </row>
    <row r="19" spans="1:17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62"/>
      <c r="Q19" s="62"/>
    </row>
    <row r="20" spans="1:17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62"/>
      <c r="Q20" s="62"/>
    </row>
    <row r="21" spans="1:17" ht="18.75">
      <c r="P21" s="62"/>
      <c r="Q21" s="62"/>
    </row>
    <row r="22" spans="1:17" ht="18.75">
      <c r="P22" s="62"/>
      <c r="Q22" s="62"/>
    </row>
    <row r="23" spans="1:17" ht="18.75">
      <c r="P23" s="62"/>
      <c r="Q23" s="62"/>
    </row>
    <row r="24" spans="1:17" ht="18.75">
      <c r="P24" s="62"/>
      <c r="Q24" s="62"/>
    </row>
    <row r="25" spans="1:17">
      <c r="P25" s="24"/>
      <c r="Q25" s="24"/>
    </row>
    <row r="26" spans="1:17" ht="18.75">
      <c r="P26" s="62"/>
      <c r="Q26" s="62"/>
    </row>
    <row r="27" spans="1:17" ht="18.75">
      <c r="P27" s="62"/>
      <c r="Q27" s="62"/>
    </row>
    <row r="28" spans="1:17" ht="18.75">
      <c r="P28" s="62"/>
      <c r="Q28" s="62"/>
    </row>
    <row r="29" spans="1:17" ht="18.75">
      <c r="P29" s="62"/>
      <c r="Q29" s="62"/>
    </row>
    <row r="30" spans="1:17" ht="18.75">
      <c r="P30" s="62"/>
      <c r="Q30" s="62"/>
    </row>
    <row r="31" spans="1:17" ht="18.75">
      <c r="P31" s="62"/>
      <c r="Q31" s="62"/>
    </row>
    <row r="32" spans="1:17" ht="18.75">
      <c r="P32" s="62"/>
      <c r="Q32" s="62"/>
    </row>
    <row r="33" spans="16:17" ht="18.75">
      <c r="P33" s="62"/>
      <c r="Q33" s="62"/>
    </row>
    <row r="34" spans="16:17" ht="18.75">
      <c r="P34" s="62"/>
      <c r="Q34" s="62"/>
    </row>
    <row r="35" spans="16:17" ht="18.75">
      <c r="P35" s="62"/>
      <c r="Q35" s="62"/>
    </row>
    <row r="36" spans="16:17" ht="18.75">
      <c r="P36" s="62"/>
      <c r="Q36" s="62"/>
    </row>
    <row r="37" spans="16:17" ht="18.75">
      <c r="P37" s="62"/>
      <c r="Q37" s="62"/>
    </row>
    <row r="38" spans="16:17" ht="18.75">
      <c r="P38" s="62"/>
      <c r="Q38" s="62"/>
    </row>
    <row r="39" spans="16:17">
      <c r="P39" s="24"/>
      <c r="Q39" s="24"/>
    </row>
    <row r="40" spans="16:17">
      <c r="P40" s="24"/>
      <c r="Q40" s="24"/>
    </row>
    <row r="41" spans="16:17">
      <c r="P41" s="24"/>
      <c r="Q41" s="24"/>
    </row>
    <row r="42" spans="16:17">
      <c r="P42" s="24"/>
      <c r="Q42" s="24"/>
    </row>
    <row r="43" spans="16:17">
      <c r="P43" s="24"/>
      <c r="Q43" s="24"/>
    </row>
    <row r="44" spans="16:17">
      <c r="P44" s="24"/>
      <c r="Q44" s="24"/>
    </row>
    <row r="45" spans="16:17">
      <c r="P45" s="24"/>
      <c r="Q45" s="24"/>
    </row>
    <row r="46" spans="16:17">
      <c r="P46" s="24"/>
      <c r="Q46" s="24"/>
    </row>
    <row r="47" spans="16:17">
      <c r="P47" s="24"/>
      <c r="Q47" s="24"/>
    </row>
    <row r="48" spans="16:17">
      <c r="P48" s="24"/>
      <c r="Q48" s="24"/>
    </row>
    <row r="49" spans="16:17">
      <c r="P49" s="24"/>
      <c r="Q49" s="24"/>
    </row>
    <row r="50" spans="16:17">
      <c r="P50" s="24"/>
      <c r="Q50" s="24"/>
    </row>
    <row r="51" spans="16:17">
      <c r="P51" s="24"/>
      <c r="Q51" s="24"/>
    </row>
    <row r="52" spans="16:17">
      <c r="P52" s="24"/>
      <c r="Q52" s="24"/>
    </row>
    <row r="53" spans="16:17">
      <c r="P53" s="24"/>
      <c r="Q53" s="24"/>
    </row>
    <row r="54" spans="16:17">
      <c r="P54" s="24"/>
      <c r="Q54" s="24"/>
    </row>
    <row r="55" spans="16:17">
      <c r="P55" s="24"/>
      <c r="Q55" s="24"/>
    </row>
    <row r="56" spans="16:17">
      <c r="P56" s="24"/>
      <c r="Q56" s="24"/>
    </row>
    <row r="57" spans="16:17">
      <c r="P57" s="24"/>
      <c r="Q57" s="24"/>
    </row>
    <row r="58" spans="16:17">
      <c r="P58" s="24"/>
      <c r="Q58" s="24"/>
    </row>
    <row r="59" spans="16:17">
      <c r="P59" s="24"/>
      <c r="Q59" s="24"/>
    </row>
    <row r="60" spans="16:17">
      <c r="P60" s="24"/>
      <c r="Q60" s="24"/>
    </row>
    <row r="61" spans="16:17">
      <c r="P61" s="24"/>
      <c r="Q61" s="24"/>
    </row>
    <row r="62" spans="16:17">
      <c r="P62" s="24"/>
      <c r="Q62" s="24"/>
    </row>
    <row r="63" spans="16:17">
      <c r="P63" s="24"/>
      <c r="Q63" s="24"/>
    </row>
    <row r="64" spans="16:17">
      <c r="P64" s="24"/>
      <c r="Q64" s="24"/>
    </row>
    <row r="65" spans="16:17">
      <c r="P65" s="24"/>
      <c r="Q65" s="24"/>
    </row>
    <row r="66" spans="16:17">
      <c r="P66" s="24"/>
      <c r="Q66" s="24"/>
    </row>
    <row r="67" spans="16:17">
      <c r="P67" s="24"/>
      <c r="Q67" s="24"/>
    </row>
    <row r="68" spans="16:17">
      <c r="P68" s="24"/>
      <c r="Q68" s="24"/>
    </row>
    <row r="69" spans="16:17">
      <c r="P69" s="24"/>
      <c r="Q69" s="24"/>
    </row>
    <row r="70" spans="16:17">
      <c r="P70" s="24"/>
      <c r="Q70" s="24"/>
    </row>
    <row r="71" spans="16:17">
      <c r="P71" s="24"/>
      <c r="Q71" s="24"/>
    </row>
    <row r="72" spans="16:17">
      <c r="P72" s="24"/>
      <c r="Q72" s="24"/>
    </row>
    <row r="73" spans="16:17">
      <c r="P73" s="24"/>
      <c r="Q73" s="24"/>
    </row>
    <row r="74" spans="16:17">
      <c r="P74" s="24"/>
      <c r="Q74" s="24"/>
    </row>
    <row r="75" spans="16:17">
      <c r="P75" s="24"/>
      <c r="Q75" s="24"/>
    </row>
    <row r="76" spans="16:17">
      <c r="P76" s="24"/>
      <c r="Q76" s="24"/>
    </row>
    <row r="77" spans="16:17">
      <c r="P77" s="24"/>
      <c r="Q77" s="24"/>
    </row>
    <row r="78" spans="16:17">
      <c r="P78" s="24"/>
      <c r="Q78" s="24"/>
    </row>
    <row r="79" spans="16:17">
      <c r="P79" s="24"/>
      <c r="Q79" s="24"/>
    </row>
    <row r="80" spans="16:17">
      <c r="P80" s="24"/>
      <c r="Q80" s="24"/>
    </row>
    <row r="81" spans="16:17">
      <c r="P81" s="24"/>
      <c r="Q81" s="24"/>
    </row>
    <row r="82" spans="16:17">
      <c r="P82" s="24"/>
      <c r="Q82" s="24"/>
    </row>
    <row r="83" spans="16:17">
      <c r="P83" s="24"/>
      <c r="Q83" s="24"/>
    </row>
    <row r="84" spans="16:17">
      <c r="P84" s="24"/>
      <c r="Q84" s="24"/>
    </row>
    <row r="85" spans="16:17">
      <c r="P85" s="24"/>
      <c r="Q85" s="24"/>
    </row>
    <row r="86" spans="16:17">
      <c r="P86" s="24"/>
      <c r="Q86" s="24"/>
    </row>
    <row r="87" spans="16:17">
      <c r="P87" s="24"/>
      <c r="Q87" s="24"/>
    </row>
    <row r="88" spans="16:17">
      <c r="P88" s="24"/>
      <c r="Q88" s="24"/>
    </row>
    <row r="89" spans="16:17">
      <c r="P89" s="24"/>
      <c r="Q89" s="24"/>
    </row>
    <row r="90" spans="16:17">
      <c r="P90" s="24"/>
      <c r="Q90" s="24"/>
    </row>
    <row r="91" spans="16:17">
      <c r="P91" s="24"/>
      <c r="Q91" s="24"/>
    </row>
    <row r="92" spans="16:17">
      <c r="P92" s="24"/>
      <c r="Q92" s="24"/>
    </row>
    <row r="93" spans="16:17">
      <c r="P93" s="24"/>
      <c r="Q93" s="24"/>
    </row>
    <row r="94" spans="16:17">
      <c r="P94" s="24"/>
      <c r="Q94" s="24"/>
    </row>
    <row r="95" spans="16:17">
      <c r="P95" s="24"/>
      <c r="Q95" s="24"/>
    </row>
    <row r="96" spans="16:17">
      <c r="P96" s="24"/>
      <c r="Q96" s="24"/>
    </row>
    <row r="97" spans="16:17">
      <c r="P97" s="24"/>
      <c r="Q97" s="24"/>
    </row>
    <row r="98" spans="16:17">
      <c r="P98" s="24"/>
      <c r="Q98" s="24"/>
    </row>
    <row r="99" spans="16:17">
      <c r="P99" s="24"/>
      <c r="Q99" s="24"/>
    </row>
    <row r="100" spans="16:17">
      <c r="P100" s="24"/>
      <c r="Q100" s="24"/>
    </row>
    <row r="101" spans="16:17">
      <c r="P101" s="24"/>
      <c r="Q101" s="24"/>
    </row>
    <row r="102" spans="16:17">
      <c r="P102" s="24"/>
      <c r="Q102" s="24"/>
    </row>
    <row r="103" spans="16:17">
      <c r="P103" s="24"/>
      <c r="Q103" s="24"/>
    </row>
    <row r="104" spans="16:17">
      <c r="P104" s="24"/>
      <c r="Q104" s="24"/>
    </row>
    <row r="105" spans="16:17">
      <c r="P105" s="24"/>
      <c r="Q105" s="24"/>
    </row>
    <row r="106" spans="16:17">
      <c r="P106" s="24"/>
      <c r="Q106" s="24"/>
    </row>
    <row r="107" spans="16:17">
      <c r="P107" s="24"/>
      <c r="Q107" s="24"/>
    </row>
    <row r="108" spans="16:17">
      <c r="P108" s="24"/>
      <c r="Q108" s="24"/>
    </row>
    <row r="109" spans="16:17">
      <c r="P109" s="24"/>
      <c r="Q109" s="24"/>
    </row>
    <row r="110" spans="16:17">
      <c r="P110" s="24"/>
      <c r="Q110" s="24"/>
    </row>
    <row r="111" spans="16:17">
      <c r="P111" s="24"/>
      <c r="Q111" s="24"/>
    </row>
    <row r="112" spans="16:17">
      <c r="P112" s="24"/>
      <c r="Q112" s="24"/>
    </row>
    <row r="113" spans="16:17">
      <c r="P113" s="24"/>
      <c r="Q113" s="24"/>
    </row>
    <row r="114" spans="16:17">
      <c r="P114" s="24"/>
      <c r="Q114" s="24"/>
    </row>
    <row r="115" spans="16:17">
      <c r="P115" s="24"/>
      <c r="Q115" s="24"/>
    </row>
    <row r="116" spans="16:17">
      <c r="P116" s="24"/>
      <c r="Q116" s="24"/>
    </row>
    <row r="117" spans="16:17">
      <c r="P117" s="24"/>
      <c r="Q117" s="24"/>
    </row>
    <row r="118" spans="16:17">
      <c r="P118" s="24"/>
      <c r="Q118" s="24"/>
    </row>
    <row r="119" spans="16:17">
      <c r="P119" s="24"/>
      <c r="Q119" s="24"/>
    </row>
    <row r="120" spans="16:17">
      <c r="P120" s="24"/>
      <c r="Q120" s="24"/>
    </row>
    <row r="121" spans="16:17">
      <c r="P121" s="24"/>
      <c r="Q121" s="24"/>
    </row>
    <row r="122" spans="16:17">
      <c r="P122" s="24"/>
      <c r="Q122" s="24"/>
    </row>
    <row r="123" spans="16:17">
      <c r="P123" s="24"/>
      <c r="Q123" s="24"/>
    </row>
    <row r="124" spans="16:17">
      <c r="P124" s="24"/>
      <c r="Q124" s="24"/>
    </row>
    <row r="125" spans="16:17">
      <c r="P125" s="24"/>
      <c r="Q125" s="24"/>
    </row>
    <row r="126" spans="16:17">
      <c r="P126" s="24"/>
      <c r="Q126" s="24"/>
    </row>
    <row r="127" spans="16:17">
      <c r="P127" s="24"/>
      <c r="Q127" s="24"/>
    </row>
    <row r="128" spans="16:17">
      <c r="P128" s="24"/>
      <c r="Q128" s="24"/>
    </row>
    <row r="129" spans="16:17">
      <c r="P129" s="24"/>
      <c r="Q129" s="24"/>
    </row>
    <row r="130" spans="16:17">
      <c r="P130" s="24"/>
      <c r="Q130" s="24"/>
    </row>
  </sheetData>
  <mergeCells count="16">
    <mergeCell ref="P6:Q6"/>
    <mergeCell ref="A2:F2"/>
    <mergeCell ref="A4:F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L7"/>
    <mergeCell ref="M6:O6"/>
    <mergeCell ref="J6:J7"/>
    <mergeCell ref="K6:K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Andreina Mariel Santana Sanchez</cp:lastModifiedBy>
  <cp:revision/>
  <dcterms:created xsi:type="dcterms:W3CDTF">2015-08-21T12:23:23Z</dcterms:created>
  <dcterms:modified xsi:type="dcterms:W3CDTF">2024-07-03T18:25:48Z</dcterms:modified>
</cp:coreProperties>
</file>