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45" windowWidth="18915" windowHeight="11685" tabRatio="816" activeTab="2"/>
  </bookViews>
  <sheets>
    <sheet name="Inventario Actual" sheetId="20" r:id="rId1"/>
    <sheet name="Naturalizaciones Otorgadas" sheetId="18" r:id="rId2"/>
    <sheet name="Naturalizaciones Solicitudes" sheetId="19" r:id="rId3"/>
    <sheet name="Certif. Naturlz." sheetId="17" r:id="rId4"/>
    <sheet name="No Nacionalidad" sheetId="15" r:id="rId5"/>
    <sheet name="Estatus Mig." sheetId="14" r:id="rId6"/>
    <sheet name="Copia Acta Nac." sheetId="21" r:id="rId7"/>
    <sheet name="Copia Acta Matrim" sheetId="23" r:id="rId8"/>
    <sheet name="Renuncia a Nacionalidad" sheetId="16" r:id="rId9"/>
  </sheets>
  <definedNames>
    <definedName name="_xlnm._FilterDatabase" localSheetId="3" hidden="1">'Certif. Naturlz.'!$D$3:$F$69</definedName>
    <definedName name="_xlnm._FilterDatabase" localSheetId="1" hidden="1">'Naturalizaciones Otorgadas'!$O$6:$Q$38</definedName>
    <definedName name="_xlnm._FilterDatabase" localSheetId="2" hidden="1">'Naturalizaciones Solicitudes'!$L$6:$N$37</definedName>
    <definedName name="_xlnm._FilterDatabase" localSheetId="4" hidden="1">'No Nacionalidad'!$D$3:$F$47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4" i="18" l="1"/>
  <c r="O38" i="18"/>
  <c r="O37" i="18"/>
  <c r="O36" i="18"/>
  <c r="O35" i="18"/>
  <c r="O34" i="18"/>
  <c r="O33" i="18"/>
  <c r="O32" i="18"/>
  <c r="O31" i="18"/>
  <c r="O30" i="18" l="1"/>
  <c r="O29" i="18"/>
  <c r="O28" i="18"/>
  <c r="O27" i="18"/>
  <c r="O26" i="18"/>
  <c r="O25" i="18"/>
  <c r="O23" i="18"/>
  <c r="O22" i="18"/>
  <c r="O21" i="18"/>
  <c r="O19" i="18"/>
  <c r="O18" i="18"/>
  <c r="O17" i="18"/>
  <c r="O16" i="18"/>
  <c r="O15" i="18"/>
  <c r="O14" i="18"/>
  <c r="O13" i="18"/>
  <c r="O12" i="18"/>
  <c r="O11" i="18"/>
  <c r="O10" i="18"/>
  <c r="O9" i="18"/>
  <c r="O8" i="18"/>
</calcChain>
</file>

<file path=xl/sharedStrings.xml><?xml version="1.0" encoding="utf-8"?>
<sst xmlns="http://schemas.openxmlformats.org/spreadsheetml/2006/main" count="1788" uniqueCount="721">
  <si>
    <t>VICEMINISTERIO GESTIÓN MIGRATORIA Y NATURALIZACIÓN</t>
  </si>
  <si>
    <t>DIRECCIÓN NATURALIZACIONES</t>
  </si>
  <si>
    <t>INFORMACIÓN ESTADÍSTICA:</t>
  </si>
  <si>
    <t>1. Cantidad de naturalizaciones otorgadas por tipo, rango de edad, sexo, nacionalidad, 
    ocupación y provincia.</t>
  </si>
  <si>
    <t>2. Cantidad de naturalizaciones solicitadas por tipo, rango de edad, sexo, nacionalidad, 
    ocupación y provincia.</t>
  </si>
  <si>
    <t>3. Cantidad de certificaciones de nacionalidad.</t>
  </si>
  <si>
    <t>4. Cantidad de certificaciones de no nacionalidad.</t>
  </si>
  <si>
    <t>5. Cantidad de certificaciones de proceso de naturalización (estatus)</t>
  </si>
  <si>
    <t>6. Cantidad de emisión de copia certificada de acta de nacimiento de extranjero.</t>
  </si>
  <si>
    <t>7. Cantidad de emisión de copia certificada de acta de matrimonio de extranjero.</t>
  </si>
  <si>
    <t>8. Cantidad de renuncia a nacionalidad solicitadas.</t>
  </si>
  <si>
    <t>9. Cantidad de renuncia a nacionalidad entregadas.</t>
  </si>
  <si>
    <r>
      <rPr>
        <b/>
        <i/>
        <sz val="12"/>
        <color theme="1"/>
        <rFont val="Verdana"/>
        <family val="2"/>
      </rPr>
      <t>Nota:</t>
    </r>
    <r>
      <rPr>
        <i/>
        <sz val="12"/>
        <color theme="1"/>
        <rFont val="Verdana"/>
        <family val="2"/>
      </rPr>
      <t xml:space="preserve"> Las áreas deben reportar sus informaciones dentro del plazo establecido 
del 1 al 5 de cada mes, posterior al mes de ejecución.</t>
    </r>
  </si>
  <si>
    <t>DIRECCION NATURALIZACIONES</t>
  </si>
  <si>
    <t>1. Cantidad de Naturalizaciones Otorgadas</t>
  </si>
  <si>
    <t>No.</t>
  </si>
  <si>
    <t>Fecha 
Solicitud</t>
  </si>
  <si>
    <t>Fecha 
Juramentación</t>
  </si>
  <si>
    <t>Nombre y Apellido 
del Extranjero</t>
  </si>
  <si>
    <t>Número de Resolución</t>
  </si>
  <si>
    <t>Número de Certificado</t>
  </si>
  <si>
    <t>Decreto</t>
  </si>
  <si>
    <t>Tipo de Proceso</t>
  </si>
  <si>
    <t>País Origen</t>
  </si>
  <si>
    <t>Nacionalidad</t>
  </si>
  <si>
    <t>Número de Pasaporte</t>
  </si>
  <si>
    <t>Correo Electronico</t>
  </si>
  <si>
    <t>Teléfono</t>
  </si>
  <si>
    <t>Fecha de Nacimiento</t>
  </si>
  <si>
    <t>Edad</t>
  </si>
  <si>
    <t>Género</t>
  </si>
  <si>
    <t>Estado Civil</t>
  </si>
  <si>
    <t>Ocupación</t>
  </si>
  <si>
    <t>Tiempo residiendo 
en el País</t>
  </si>
  <si>
    <t>Dirección en República Dominicana</t>
  </si>
  <si>
    <t>Provincia</t>
  </si>
  <si>
    <t>Municipio</t>
  </si>
  <si>
    <t>Sector</t>
  </si>
  <si>
    <t>MATRIMONIO</t>
  </si>
  <si>
    <t>VENEZUELA</t>
  </si>
  <si>
    <t>F</t>
  </si>
  <si>
    <t>CASADA</t>
  </si>
  <si>
    <t>2. Cantidad de Naturalizaciones solicitadas</t>
  </si>
  <si>
    <t>Cédula</t>
  </si>
  <si>
    <t>NALLET  SIDO</t>
  </si>
  <si>
    <t>ORDINARIO</t>
  </si>
  <si>
    <t xml:space="preserve">LIBANO </t>
  </si>
  <si>
    <t>LIBANESA</t>
  </si>
  <si>
    <t>LR1000980</t>
  </si>
  <si>
    <t>JOSEFAGIL@HOTMAIL.COM</t>
  </si>
  <si>
    <t>849-383-8122 /  809-952-3747</t>
  </si>
  <si>
    <t>81 AÑOS</t>
  </si>
  <si>
    <t>001-1209002-2</t>
  </si>
  <si>
    <t>AMA DE CASA</t>
  </si>
  <si>
    <t>61 AÑOS</t>
  </si>
  <si>
    <t>SANTO DOMINGO</t>
  </si>
  <si>
    <t>DISTRITO NACIONAL</t>
  </si>
  <si>
    <t>EVARISTO MORALES</t>
  </si>
  <si>
    <t>PATSY YASBHILY  LOPEZ BENDFELDT</t>
  </si>
  <si>
    <t>GUATEMALA</t>
  </si>
  <si>
    <t>GUATEMANTECA</t>
  </si>
  <si>
    <t>PATSYBEND@YAHOO.COM</t>
  </si>
  <si>
    <t>809-745-2918</t>
  </si>
  <si>
    <t>402-2714098-1</t>
  </si>
  <si>
    <t>ADMINISTRACION DE EMPRESA</t>
  </si>
  <si>
    <t xml:space="preserve">9 AÑOS </t>
  </si>
  <si>
    <t xml:space="preserve">SANTO DOMINGO ESTE </t>
  </si>
  <si>
    <t>INVIRE</t>
  </si>
  <si>
    <t xml:space="preserve">EMILY AARON  TOVANI </t>
  </si>
  <si>
    <t>USA</t>
  </si>
  <si>
    <t>NORTEAMERICANA</t>
  </si>
  <si>
    <t>EMOLYTOVANI@HOTMAIL.COM</t>
  </si>
  <si>
    <t>849-464-3840</t>
  </si>
  <si>
    <t>402-2583918-8</t>
  </si>
  <si>
    <t xml:space="preserve">MAESTRA </t>
  </si>
  <si>
    <t xml:space="preserve">11 AÑOS </t>
  </si>
  <si>
    <t>MARIA TRINIDAD SANCHEZ</t>
  </si>
  <si>
    <t xml:space="preserve">NAGUA </t>
  </si>
  <si>
    <t>NUEVA NAGUA</t>
  </si>
  <si>
    <t>JOSE LUIS LOPEZ TELLO JIMENEZ</t>
  </si>
  <si>
    <t>ESPAÑA</t>
  </si>
  <si>
    <t>ESPAÑOLA</t>
  </si>
  <si>
    <t>XDE701223</t>
  </si>
  <si>
    <t xml:space="preserve">JOSELUIS@SCUBACARIBE.COM </t>
  </si>
  <si>
    <t>809-469-7538</t>
  </si>
  <si>
    <t>001-1325450-2</t>
  </si>
  <si>
    <t>M</t>
  </si>
  <si>
    <t>SOLTERO</t>
  </si>
  <si>
    <t>ARTISTA</t>
  </si>
  <si>
    <t>22 AÑOS</t>
  </si>
  <si>
    <t xml:space="preserve">LA ALTAGRACIA </t>
  </si>
  <si>
    <t>HIGUEY</t>
  </si>
  <si>
    <t>CAP CANA</t>
  </si>
  <si>
    <t>IÑAKI ARBELAIZ ESBRIBANO</t>
  </si>
  <si>
    <t>PAP384602</t>
  </si>
  <si>
    <t>829-248-8860</t>
  </si>
  <si>
    <t>402-2029403-3</t>
  </si>
  <si>
    <t xml:space="preserve">EMPRESARIO </t>
  </si>
  <si>
    <t xml:space="preserve">17 AÑOS </t>
  </si>
  <si>
    <t xml:space="preserve">KRIZVANY JEANGELY CHIRINOS LORETO </t>
  </si>
  <si>
    <t xml:space="preserve">VENEZUELA </t>
  </si>
  <si>
    <t>VENEZOLANA</t>
  </si>
  <si>
    <t>KRIEVANYCH@GMAIL.COM</t>
  </si>
  <si>
    <t>809-466-2983  /  809-995-5236</t>
  </si>
  <si>
    <t>402-5130859-5</t>
  </si>
  <si>
    <t>ODONTOLOGA</t>
  </si>
  <si>
    <t>3 AÑOS</t>
  </si>
  <si>
    <t xml:space="preserve">BAVARO </t>
  </si>
  <si>
    <t xml:space="preserve">HERMINIA CRUZ AGUILERA MARCANO </t>
  </si>
  <si>
    <t>HERMINIA.AGUILERA 03@GMAIL.COM</t>
  </si>
  <si>
    <t>849-501-2612</t>
  </si>
  <si>
    <t>402-4743692-2</t>
  </si>
  <si>
    <t xml:space="preserve">DOCENTE </t>
  </si>
  <si>
    <t xml:space="preserve">5 AÑOS </t>
  </si>
  <si>
    <t xml:space="preserve">MONTE PLATA </t>
  </si>
  <si>
    <t>PERALVILLO</t>
  </si>
  <si>
    <t xml:space="preserve">DIONICIO </t>
  </si>
  <si>
    <t xml:space="preserve"> </t>
  </si>
  <si>
    <t>ALFONSO  AMORIN  GOMEZ</t>
  </si>
  <si>
    <t>PAL540005</t>
  </si>
  <si>
    <t>ALFONSO.AMORIN@EDISA.COM</t>
  </si>
  <si>
    <t>849-481-4848 / 809-358-0817</t>
  </si>
  <si>
    <t>402-2564904-1</t>
  </si>
  <si>
    <t xml:space="preserve">PENSIONADO </t>
  </si>
  <si>
    <t xml:space="preserve">10 AÑOS </t>
  </si>
  <si>
    <t xml:space="preserve">PUNTA CANA </t>
  </si>
  <si>
    <t xml:space="preserve">PALMA REAL VILLAS </t>
  </si>
  <si>
    <t xml:space="preserve">JOSE ANTONIO GUIJARRO GONZALEZ </t>
  </si>
  <si>
    <t>XDD712471</t>
  </si>
  <si>
    <t>GUIJARRO35@LIVE.COM</t>
  </si>
  <si>
    <t>809-2241892</t>
  </si>
  <si>
    <t>001-1337873-1</t>
  </si>
  <si>
    <t>CASADO</t>
  </si>
  <si>
    <t xml:space="preserve">23 AÑOS </t>
  </si>
  <si>
    <t>BELLA VISTA</t>
  </si>
  <si>
    <t xml:space="preserve">MEYLIN DEL SOCORRO  GAGO HERNANDEZ </t>
  </si>
  <si>
    <t xml:space="preserve">NICARAGUA </t>
  </si>
  <si>
    <t xml:space="preserve">NICARAGUENSE </t>
  </si>
  <si>
    <t>C01833384</t>
  </si>
  <si>
    <t>MEYLIINH1984@GMAIL.COM</t>
  </si>
  <si>
    <t>849-402-92777  / 849-453-8366</t>
  </si>
  <si>
    <t>402-2401656-4</t>
  </si>
  <si>
    <t>VENTAS</t>
  </si>
  <si>
    <t xml:space="preserve">12 AÑOS </t>
  </si>
  <si>
    <t>SANTO DOMINGO OESTE</t>
  </si>
  <si>
    <t>PANTOJA</t>
  </si>
  <si>
    <t xml:space="preserve">JOSE AMAYAS  LOIC GUARINOS </t>
  </si>
  <si>
    <t xml:space="preserve">FRANCIA </t>
  </si>
  <si>
    <t xml:space="preserve">FRANCES </t>
  </si>
  <si>
    <t>18FF64597</t>
  </si>
  <si>
    <t>GUSRINOSJOS@YAHOO.FR</t>
  </si>
  <si>
    <t>829--968-7108 /  809-893-7508</t>
  </si>
  <si>
    <t>402-5450527-0</t>
  </si>
  <si>
    <t xml:space="preserve">CASADO </t>
  </si>
  <si>
    <t xml:space="preserve">ING INDUSTRIAL </t>
  </si>
  <si>
    <t>18 MESES</t>
  </si>
  <si>
    <t>MONTE CRISTI</t>
  </si>
  <si>
    <t xml:space="preserve">MONTE CRISTI </t>
  </si>
  <si>
    <t>FRANCES</t>
  </si>
  <si>
    <t xml:space="preserve">MARIANDREA HERNANDEZ ROMAN </t>
  </si>
  <si>
    <t>C01898885</t>
  </si>
  <si>
    <t xml:space="preserve">MARIANDREAHERNANDEZR@GMAIL.COM </t>
  </si>
  <si>
    <t>809-830-1289   /  829-558-6626</t>
  </si>
  <si>
    <t>402-5072140-0</t>
  </si>
  <si>
    <t>ADM DE EMPRESA</t>
  </si>
  <si>
    <t>ARROYO HONDO</t>
  </si>
  <si>
    <t xml:space="preserve">JOSE  JAVIER RODRIGUEZ  SOTO </t>
  </si>
  <si>
    <t>PUERTO RICO</t>
  </si>
  <si>
    <t>JAVIER_JJR@HOTMAIL.COM</t>
  </si>
  <si>
    <t>809-975-6882  / 809-432-1427</t>
  </si>
  <si>
    <t>402-5205782-9</t>
  </si>
  <si>
    <t>ING ELECTRICO</t>
  </si>
  <si>
    <t xml:space="preserve">3 AÑOS </t>
  </si>
  <si>
    <t xml:space="preserve">LA VEGA </t>
  </si>
  <si>
    <t xml:space="preserve">CONPECION DE LA VEGA </t>
  </si>
  <si>
    <t>LA SABANA  DE PONTON</t>
  </si>
  <si>
    <t xml:space="preserve">HAMIDREZA  FATHI </t>
  </si>
  <si>
    <t xml:space="preserve">IRAN </t>
  </si>
  <si>
    <t>IRANI</t>
  </si>
  <si>
    <t>HFTHI 0@GMAIL.COM</t>
  </si>
  <si>
    <t>849-243-1313</t>
  </si>
  <si>
    <t>402-5337474-4</t>
  </si>
  <si>
    <t>MUSICO</t>
  </si>
  <si>
    <t xml:space="preserve">2 AÑOS </t>
  </si>
  <si>
    <t>ENS. QUISQUEYA</t>
  </si>
  <si>
    <t xml:space="preserve">ABEL VAQUER HEVIA </t>
  </si>
  <si>
    <t xml:space="preserve">CUBA </t>
  </si>
  <si>
    <t>CUBANO</t>
  </si>
  <si>
    <t>L026399</t>
  </si>
  <si>
    <t>OPERX.INT@GMAIL.COM</t>
  </si>
  <si>
    <t>809-966-1125</t>
  </si>
  <si>
    <t>001/-1776453-0</t>
  </si>
  <si>
    <t xml:space="preserve">UNIVERSITARIO </t>
  </si>
  <si>
    <t xml:space="preserve">20 AÑOS </t>
  </si>
  <si>
    <t xml:space="preserve">GAZCUE </t>
  </si>
  <si>
    <t xml:space="preserve">ESMERALDA ABIGAIL JOVEL GRANADOS </t>
  </si>
  <si>
    <t xml:space="preserve">SAN SALVADOR </t>
  </si>
  <si>
    <t>SALVADOREÑA</t>
  </si>
  <si>
    <t>A05663070</t>
  </si>
  <si>
    <t xml:space="preserve">ABIGAILJIVEL 19@GMAIL.COM </t>
  </si>
  <si>
    <t>849-272-1513  / 809-538-2324</t>
  </si>
  <si>
    <t>402-5353947-8</t>
  </si>
  <si>
    <t>SAMANA</t>
  </si>
  <si>
    <t>SANTA BARBARA</t>
  </si>
  <si>
    <t xml:space="preserve">LA  BATISTA </t>
  </si>
  <si>
    <t xml:space="preserve">SERGEY YURIEVICH  EVSEEV </t>
  </si>
  <si>
    <t xml:space="preserve">RUSA </t>
  </si>
  <si>
    <t xml:space="preserve">RUSIA </t>
  </si>
  <si>
    <t>51N77558088</t>
  </si>
  <si>
    <t xml:space="preserve">EVSEYDOM@GMAIL.COM </t>
  </si>
  <si>
    <t>829-721-0144  / 809-753-5145</t>
  </si>
  <si>
    <t>402-2350461-0</t>
  </si>
  <si>
    <t xml:space="preserve">EMPLEADO PRIVADO </t>
  </si>
  <si>
    <t>LOS CASICAZGOS</t>
  </si>
  <si>
    <t xml:space="preserve">MATTEO RUZZENENTI </t>
  </si>
  <si>
    <t>HIJO MENOR DE EDAD</t>
  </si>
  <si>
    <t>ITALIA</t>
  </si>
  <si>
    <t xml:space="preserve">ITALIANA </t>
  </si>
  <si>
    <t>YB8668549</t>
  </si>
  <si>
    <t>809-860-7657</t>
  </si>
  <si>
    <t>N/A</t>
  </si>
  <si>
    <t>ESTUDIANTE</t>
  </si>
  <si>
    <t xml:space="preserve">VERON </t>
  </si>
  <si>
    <t xml:space="preserve">ALICE  RUZZENENTI </t>
  </si>
  <si>
    <t>YB8668550</t>
  </si>
  <si>
    <t>809-255-0980</t>
  </si>
  <si>
    <t>MICHAEL  AARON TRAPP</t>
  </si>
  <si>
    <t>A34746059</t>
  </si>
  <si>
    <t xml:space="preserve">M.TRAPP1313@GMAIL.COM </t>
  </si>
  <si>
    <t>829-707-1945 / 849- 271-9766</t>
  </si>
  <si>
    <t>402-2475400-8</t>
  </si>
  <si>
    <t>4 AÑOS</t>
  </si>
  <si>
    <t>LA VEGA</t>
  </si>
  <si>
    <t>CAIMILO AFUERA</t>
  </si>
  <si>
    <t>LAURA MAY COOKE</t>
  </si>
  <si>
    <t>INGLATERRA</t>
  </si>
  <si>
    <t>BRITANICA</t>
  </si>
  <si>
    <t xml:space="preserve">LAURAMAYCOOKE@GMAIL.COM </t>
  </si>
  <si>
    <t>809-814-5078  / 809-661-7556</t>
  </si>
  <si>
    <t>402-3494596-8</t>
  </si>
  <si>
    <t xml:space="preserve">PROVINCIA DUARTE </t>
  </si>
  <si>
    <t xml:space="preserve">SAN FRANCISCO DE MACORIS </t>
  </si>
  <si>
    <t>INDIANA VERONICA 11</t>
  </si>
  <si>
    <t xml:space="preserve">AMADA EULOGIA ZELEDON SALAZAR </t>
  </si>
  <si>
    <t>C02802816</t>
  </si>
  <si>
    <t>AMADITAEUZESA@GMAIL.COM</t>
  </si>
  <si>
    <t>849-215-0405 / 809-226-8284  / 829-361-0420</t>
  </si>
  <si>
    <t>RESD. 87ZA6762917</t>
  </si>
  <si>
    <t xml:space="preserve">LICDA EN EDUCACION </t>
  </si>
  <si>
    <t>6 AÑOS</t>
  </si>
  <si>
    <t xml:space="preserve">SANTIAGO </t>
  </si>
  <si>
    <t xml:space="preserve">SANTIAGO DE LOS CABALLEROS </t>
  </si>
  <si>
    <t xml:space="preserve">REPARTO PERALTA </t>
  </si>
  <si>
    <t xml:space="preserve">ALI MANSOUR </t>
  </si>
  <si>
    <t>SIRIA</t>
  </si>
  <si>
    <t xml:space="preserve">SIRIA </t>
  </si>
  <si>
    <t>ALI,MANSOUR.92TLV@GMAIL.COM</t>
  </si>
  <si>
    <t>809-221-4065  / 809-914-0648</t>
  </si>
  <si>
    <t>402-5330716-5</t>
  </si>
  <si>
    <t xml:space="preserve">INGENIERO </t>
  </si>
  <si>
    <t xml:space="preserve">4 AÑOS </t>
  </si>
  <si>
    <t xml:space="preserve">PLAZA CELESTE </t>
  </si>
  <si>
    <t>VALENTINA GALENO DELFIN</t>
  </si>
  <si>
    <t>VALENTINAGALENO@GMAIL.COM</t>
  </si>
  <si>
    <t>809-708-6174/829-477-2706</t>
  </si>
  <si>
    <t>402-4454163-3</t>
  </si>
  <si>
    <t>NACO</t>
  </si>
  <si>
    <t>GABRIELA MARIA GARCIA FERNANDEZ</t>
  </si>
  <si>
    <t>HIJO MAYOR DE EDAD</t>
  </si>
  <si>
    <t>K341151</t>
  </si>
  <si>
    <t>809-482-4398-849-631-9709</t>
  </si>
  <si>
    <t>402-4930280-9</t>
  </si>
  <si>
    <t>PROFESORA DE MUSICA</t>
  </si>
  <si>
    <t>MIRADOR NORTE</t>
  </si>
  <si>
    <t>VENIA MONDESIR</t>
  </si>
  <si>
    <t>HAITI</t>
  </si>
  <si>
    <t>HAITIANA</t>
  </si>
  <si>
    <t>RM5019566</t>
  </si>
  <si>
    <t>829-610-8526 / 809-286-5211</t>
  </si>
  <si>
    <t>001-1727820-0</t>
  </si>
  <si>
    <t xml:space="preserve">MEDICO FAMILIAR </t>
  </si>
  <si>
    <t>24 AÑOS</t>
  </si>
  <si>
    <t xml:space="preserve">ANTO DOMINGO ESTE </t>
  </si>
  <si>
    <t xml:space="preserve">BRISA ORIENTAL </t>
  </si>
  <si>
    <t>JEAN DENI SAINT-HILAIRE</t>
  </si>
  <si>
    <t>JEANDENISAINTHILAIRE@GMAILCOM</t>
  </si>
  <si>
    <t>001-1453912-5</t>
  </si>
  <si>
    <t xml:space="preserve">30 AÑOS </t>
  </si>
  <si>
    <t xml:space="preserve">VICTOR GABRIEL PEREZ OCEDA </t>
  </si>
  <si>
    <t xml:space="preserve">PERU </t>
  </si>
  <si>
    <t>PERUANA</t>
  </si>
  <si>
    <t>VICTORGPO@HOTMAIL.COM</t>
  </si>
  <si>
    <t>809-744-4261 / 829-982-1256</t>
  </si>
  <si>
    <t>402-2539430-9</t>
  </si>
  <si>
    <t xml:space="preserve">ING. DE MINAS </t>
  </si>
  <si>
    <t xml:space="preserve">INES DE LA CARIDAD BUDUEN SERRANO </t>
  </si>
  <si>
    <t xml:space="preserve">CUBANA </t>
  </si>
  <si>
    <t>809-789-6326  /  829-522-7119</t>
  </si>
  <si>
    <t>402-4873145-3</t>
  </si>
  <si>
    <t xml:space="preserve">CASADA </t>
  </si>
  <si>
    <t xml:space="preserve">14 AÑOS </t>
  </si>
  <si>
    <t xml:space="preserve">NICOLAS FRANCISCO PEREZ ROJAS </t>
  </si>
  <si>
    <t xml:space="preserve">809-744-4261 </t>
  </si>
  <si>
    <t xml:space="preserve">SOLTERO </t>
  </si>
  <si>
    <t xml:space="preserve">FINALIDAD </t>
  </si>
  <si>
    <t>Sexo</t>
  </si>
  <si>
    <t xml:space="preserve">FECHA DE NACIMIENTO </t>
  </si>
  <si>
    <t xml:space="preserve">PASAPORTE </t>
  </si>
  <si>
    <t xml:space="preserve">MARIA DE LOS ANGELES LOPEZ  SOUSA </t>
  </si>
  <si>
    <t xml:space="preserve">SANTO DOMINGO </t>
  </si>
  <si>
    <t xml:space="preserve">DISTRITO NACIONAL </t>
  </si>
  <si>
    <t xml:space="preserve">MIRADOR SUR </t>
  </si>
  <si>
    <t xml:space="preserve">SALVATORE  LONGO BELLUSCI </t>
  </si>
  <si>
    <t>ITALIANA</t>
  </si>
  <si>
    <t>INGENIERO</t>
  </si>
  <si>
    <t xml:space="preserve">LOS CACICAZGO </t>
  </si>
  <si>
    <t xml:space="preserve">JULIO YSIDRO PIÑA BOSCH </t>
  </si>
  <si>
    <t>CUBA</t>
  </si>
  <si>
    <t xml:space="preserve">CUBANO </t>
  </si>
  <si>
    <t xml:space="preserve">ZONA UNIVERSITARIA </t>
  </si>
  <si>
    <t xml:space="preserve">PALOMA BERNABE GOMEZ DE GIL </t>
  </si>
  <si>
    <t>MEDICO</t>
  </si>
  <si>
    <t xml:space="preserve">BELLA VISTA </t>
  </si>
  <si>
    <t xml:space="preserve">LAI KIT SHUM </t>
  </si>
  <si>
    <t>CHINA</t>
  </si>
  <si>
    <t>SANTO DOMINGO ESTE</t>
  </si>
  <si>
    <t xml:space="preserve">LOS MINAS </t>
  </si>
  <si>
    <t xml:space="preserve">ILYA VICTOROVICH VISHNEVSKIY </t>
  </si>
  <si>
    <t>RUSA</t>
  </si>
  <si>
    <t xml:space="preserve">PUERTO PLATA </t>
  </si>
  <si>
    <t>SOSUA</t>
  </si>
  <si>
    <t>PERLA MARIA</t>
  </si>
  <si>
    <t>PROCESO DE NAT. DE ESPOSO</t>
  </si>
  <si>
    <t>JESSICA TRUJILLO SUAREZ</t>
  </si>
  <si>
    <t>CUBANA</t>
  </si>
  <si>
    <t>NEGOCIOS  INTERNACIONALES</t>
  </si>
  <si>
    <t xml:space="preserve">SANTO DOMINGO OESTE </t>
  </si>
  <si>
    <t>ALAMEDA</t>
  </si>
  <si>
    <t xml:space="preserve">MING KUANG LEON </t>
  </si>
  <si>
    <t xml:space="preserve">COMERCIANTE </t>
  </si>
  <si>
    <t>RENACIMIENTO</t>
  </si>
  <si>
    <t>MAYIRA DE LOS ANGELES  RIVAS PIRELA</t>
  </si>
  <si>
    <t xml:space="preserve">VENEZOLANA </t>
  </si>
  <si>
    <t xml:space="preserve">MARIA TRINIDAD SANCHEZ </t>
  </si>
  <si>
    <t>NAGUA</t>
  </si>
  <si>
    <t xml:space="preserve">SOLDADO ARRIBA </t>
  </si>
  <si>
    <t xml:space="preserve">AXL DANIEL  TELLEZ RIVAS </t>
  </si>
  <si>
    <t xml:space="preserve">USA </t>
  </si>
  <si>
    <t xml:space="preserve">LUANYING GONG </t>
  </si>
  <si>
    <t xml:space="preserve">YI - JOU CHIU HUANG </t>
  </si>
  <si>
    <t xml:space="preserve">TAIWAN </t>
  </si>
  <si>
    <t>TAIWANES</t>
  </si>
  <si>
    <t>EMPLEADO PRIVADO</t>
  </si>
  <si>
    <t>SANTIAGO DE LOS CABALLEROS</t>
  </si>
  <si>
    <t>GURABO</t>
  </si>
  <si>
    <t xml:space="preserve">CHING CHE SHEN CHENG </t>
  </si>
  <si>
    <t xml:space="preserve">GURABO </t>
  </si>
  <si>
    <t xml:space="preserve">LAURITA  ROXANA CARBAJAL RAMOS </t>
  </si>
  <si>
    <t>PERU</t>
  </si>
  <si>
    <t xml:space="preserve">DECORADORA </t>
  </si>
  <si>
    <t>GAZCUE</t>
  </si>
  <si>
    <t xml:space="preserve">RICHARD RIVERA  RIVERA </t>
  </si>
  <si>
    <t xml:space="preserve">PILOTO COMERCIAL </t>
  </si>
  <si>
    <t xml:space="preserve">GURABO ABAJO </t>
  </si>
  <si>
    <t xml:space="preserve">JORGE VAZQUEZ MONTERO </t>
  </si>
  <si>
    <t>ING. ELECTRICO</t>
  </si>
  <si>
    <t>INVI</t>
  </si>
  <si>
    <t xml:space="preserve">MIAO -E HUANG </t>
  </si>
  <si>
    <t xml:space="preserve">LA CASTELLANA </t>
  </si>
  <si>
    <t xml:space="preserve">MUHAMMAD LATIF </t>
  </si>
  <si>
    <t>PAKISTAN</t>
  </si>
  <si>
    <t xml:space="preserve">PAKISTANI </t>
  </si>
  <si>
    <t>LA VILLA DE CUTUPU</t>
  </si>
  <si>
    <t>MARIA CLARA ZAPATA VALENCIA</t>
  </si>
  <si>
    <t xml:space="preserve">COLOMBIA </t>
  </si>
  <si>
    <t xml:space="preserve">COLOMBIANA </t>
  </si>
  <si>
    <t xml:space="preserve">ADM DE EMPRESAS </t>
  </si>
  <si>
    <t>ARROYO HONDO VIEJO</t>
  </si>
  <si>
    <t>ANDRES EUGENIO MEJIA ZULUAGA</t>
  </si>
  <si>
    <t>ADRIANA  ISABEL CRAPARRO MORILLO</t>
  </si>
  <si>
    <t xml:space="preserve">EVARISTO MORALES </t>
  </si>
  <si>
    <t xml:space="preserve">VYACHESLAU ANATOLIYOVYCH  ALDOKIMOV </t>
  </si>
  <si>
    <t>UCRANIA</t>
  </si>
  <si>
    <t>UCRANIANA</t>
  </si>
  <si>
    <t xml:space="preserve">PROFESOR </t>
  </si>
  <si>
    <t>CIUDAD NUEVA</t>
  </si>
  <si>
    <t xml:space="preserve">MAIAO CHUAN YAO </t>
  </si>
  <si>
    <t xml:space="preserve">ALMA ROSA 2DA </t>
  </si>
  <si>
    <t xml:space="preserve">CHI  FAN  FU YAO </t>
  </si>
  <si>
    <t xml:space="preserve">RAQUEL RODRIGUEZ LEDESMA </t>
  </si>
  <si>
    <t>NICARAGUENSE</t>
  </si>
  <si>
    <t xml:space="preserve">PSICOLOGA CLINICA </t>
  </si>
  <si>
    <t>CENTRO CIUDAD</t>
  </si>
  <si>
    <t xml:space="preserve">JOAQUIN LOPEZ ESTALRRICH </t>
  </si>
  <si>
    <t>COSTA VERDE</t>
  </si>
  <si>
    <t>PROCESO DE NAT. DE  HIJO MENOR</t>
  </si>
  <si>
    <t xml:space="preserve">ALFONSO GONZALEZ COMENDADOR </t>
  </si>
  <si>
    <t>DEPORTE</t>
  </si>
  <si>
    <t xml:space="preserve">RUBEN VALERA </t>
  </si>
  <si>
    <t xml:space="preserve">PUERTO  PLATA </t>
  </si>
  <si>
    <t xml:space="preserve">TORRE ALTA </t>
  </si>
  <si>
    <t>PUERTO PLATA</t>
  </si>
  <si>
    <t>TORRE ALTA</t>
  </si>
  <si>
    <t xml:space="preserve">LUISA FERNANDA MARTINEZ BELLO </t>
  </si>
  <si>
    <t>EDUARDO VICIOSO</t>
  </si>
  <si>
    <t xml:space="preserve">GIOVANNI ALBERTO FIERRO SALAZAR </t>
  </si>
  <si>
    <t>SANTIAGO  FIERRO FERNANDEZ</t>
  </si>
  <si>
    <t xml:space="preserve">JHOVANNA MARIA KAWAS HANDAL </t>
  </si>
  <si>
    <t xml:space="preserve">HAITI </t>
  </si>
  <si>
    <t xml:space="preserve">HAITIANA </t>
  </si>
  <si>
    <t xml:space="preserve">EMILIO VICENTE PEREZ FOUNTAL </t>
  </si>
  <si>
    <t>DIPLOMATICO</t>
  </si>
  <si>
    <t xml:space="preserve">CIUDAD UNIVERSITARIA </t>
  </si>
  <si>
    <t xml:space="preserve">GIOVANNI RADAELLI </t>
  </si>
  <si>
    <t xml:space="preserve">LAS TERRENAS </t>
  </si>
  <si>
    <t xml:space="preserve">MIGUEL HERNANDEZ REYES </t>
  </si>
  <si>
    <t>MECANICO</t>
  </si>
  <si>
    <t>ALFONSO JOSE MARIA FANJUL GOMEZ</t>
  </si>
  <si>
    <t xml:space="preserve">LA ROMANA </t>
  </si>
  <si>
    <t>LA ROMANA</t>
  </si>
  <si>
    <t>CASA DE CAMPO</t>
  </si>
  <si>
    <t>JESSICA PAOLA CANDO VELASQUEZ</t>
  </si>
  <si>
    <t>ECUADOR</t>
  </si>
  <si>
    <t>ECUATORIANA</t>
  </si>
  <si>
    <t>ABOGADA</t>
  </si>
  <si>
    <t xml:space="preserve">ERNESTO MANZANO PEREZ </t>
  </si>
  <si>
    <t>MASTER MARINER</t>
  </si>
  <si>
    <t xml:space="preserve">SAN PEDRO DE MACORIS </t>
  </si>
  <si>
    <t xml:space="preserve">RES. HAZIM </t>
  </si>
  <si>
    <t xml:space="preserve">ALEJANDRO RODRIGUEZ VILA </t>
  </si>
  <si>
    <t xml:space="preserve">HOTELERO </t>
  </si>
  <si>
    <t xml:space="preserve">SAMANA </t>
  </si>
  <si>
    <t>SIU KING YAN YU</t>
  </si>
  <si>
    <t>IÑIGO DE LOYOLA PASCUAL LARRAZABAL URIBASTERRA</t>
  </si>
  <si>
    <t xml:space="preserve">SIONISE  JEAN PIERRE </t>
  </si>
  <si>
    <t xml:space="preserve">FRANK ELEJALDE  PALENZUELA </t>
  </si>
  <si>
    <t xml:space="preserve">DISEÑADOR GRAFICO </t>
  </si>
  <si>
    <t xml:space="preserve">CLARISSA MICHELLE  TABORA VILLEDA </t>
  </si>
  <si>
    <t xml:space="preserve">HONDURAS </t>
  </si>
  <si>
    <t>HONDUREÑA</t>
  </si>
  <si>
    <t xml:space="preserve">LLANO GRANDE </t>
  </si>
  <si>
    <t xml:space="preserve">MARIA EUGENIA CHIROLDI ARENCIBIA </t>
  </si>
  <si>
    <t>ENTRENADOR FISICO</t>
  </si>
  <si>
    <t xml:space="preserve">BARRIO CODETEL </t>
  </si>
  <si>
    <t xml:space="preserve">SVITLANA MIHAILIVNA FEDORAK </t>
  </si>
  <si>
    <t xml:space="preserve">UCRANIA </t>
  </si>
  <si>
    <t>EL BATEY</t>
  </si>
  <si>
    <t>VIACHESLAV  BORISOVICH  SHATILOV</t>
  </si>
  <si>
    <t xml:space="preserve">AYLEMA LLANES GONZALEZ </t>
  </si>
  <si>
    <t xml:space="preserve">FARMACEUTICA </t>
  </si>
  <si>
    <t xml:space="preserve">JESUS MARIA SANCHEZ PRIETO </t>
  </si>
  <si>
    <t>LA ESPERILLA</t>
  </si>
  <si>
    <t xml:space="preserve">CARMEN ALICIA QUIJANO PARRA </t>
  </si>
  <si>
    <t>LA MORALEJA</t>
  </si>
  <si>
    <t>MANOUCHE DELVA AUGUSTE</t>
  </si>
  <si>
    <t>ECONOMISTA</t>
  </si>
  <si>
    <t xml:space="preserve">HIGUEY </t>
  </si>
  <si>
    <t xml:space="preserve">BABARO </t>
  </si>
  <si>
    <t xml:space="preserve">JENNY MAÑON MAURI </t>
  </si>
  <si>
    <t>CECILIO JOSE VAZQUEZ GOMEZ</t>
  </si>
  <si>
    <t>JUBILADO</t>
  </si>
  <si>
    <t xml:space="preserve">CHUNHUI  ZHAO  SU </t>
  </si>
  <si>
    <t>PIANTINI</t>
  </si>
  <si>
    <t xml:space="preserve">CHUN - LIN LEE LIN </t>
  </si>
  <si>
    <t>SAN GERONIMO</t>
  </si>
  <si>
    <t>HUI - NI HSIAO</t>
  </si>
  <si>
    <t xml:space="preserve">LICEY AL MEDIO </t>
  </si>
  <si>
    <t xml:space="preserve">CHIN - TSU HSU </t>
  </si>
  <si>
    <t xml:space="preserve">NORAH LUISA HERNANDEZ CIRIANO </t>
  </si>
  <si>
    <t>COCO LOCO</t>
  </si>
  <si>
    <t>THAISET ESPERANZA BOLIVAR ALVARADO</t>
  </si>
  <si>
    <t>CIUDADAD COLONIAL</t>
  </si>
  <si>
    <t>HSIN-JUAN LEE</t>
  </si>
  <si>
    <t>ARQUITECTAR</t>
  </si>
  <si>
    <t>LUIS EDUARDO ROSENDO PEREZ</t>
  </si>
  <si>
    <t>PUBLICIDAD</t>
  </si>
  <si>
    <t>LA ALTAGRACIA</t>
  </si>
  <si>
    <t>PUNTA CANA</t>
  </si>
  <si>
    <t>MARISABEL GUERRERO HERNANDEZ</t>
  </si>
  <si>
    <t>ELVIS SANTIAGO MIRANO CALDERON</t>
  </si>
  <si>
    <t>ESPALLAT</t>
  </si>
  <si>
    <t>MOCA</t>
  </si>
  <si>
    <t>ESTANCIA NUEVA</t>
  </si>
  <si>
    <t xml:space="preserve">PABLO ALBERTO CRUZ BATISTA </t>
  </si>
  <si>
    <t xml:space="preserve">EL MILLON </t>
  </si>
  <si>
    <t>VICTORIA GUTIERRE ALFARO</t>
  </si>
  <si>
    <t>SALVADORAÑA</t>
  </si>
  <si>
    <t xml:space="preserve">Fecha 
Solicitud </t>
  </si>
  <si>
    <t>Fecha 
Entrega</t>
  </si>
  <si>
    <t>Fecha Nacimiento</t>
  </si>
  <si>
    <t xml:space="preserve">ANTONIO  FIGARI </t>
  </si>
  <si>
    <t>04/12/1863</t>
  </si>
  <si>
    <t xml:space="preserve">ITALIA </t>
  </si>
  <si>
    <t>829-972-4911</t>
  </si>
  <si>
    <t xml:space="preserve">SIEGFRIED HERNANN WILHELM BENTHIEN </t>
  </si>
  <si>
    <t>ALEMANIA</t>
  </si>
  <si>
    <t>809-330-9371</t>
  </si>
  <si>
    <t xml:space="preserve">FRANCISCO CASTRO </t>
  </si>
  <si>
    <t>30/05/1887</t>
  </si>
  <si>
    <t xml:space="preserve">ESPAÑA </t>
  </si>
  <si>
    <t xml:space="preserve">MIGUEL FERNANDEZ GALLEGO </t>
  </si>
  <si>
    <t>26/03/1879</t>
  </si>
  <si>
    <t>809-519-0908</t>
  </si>
  <si>
    <t xml:space="preserve">MIGUEL PONS COLOM </t>
  </si>
  <si>
    <t>27/09/1875</t>
  </si>
  <si>
    <t>829-601-6956</t>
  </si>
  <si>
    <t xml:space="preserve">JOSE BOSCH SUBIRATS </t>
  </si>
  <si>
    <t>17/07/1877</t>
  </si>
  <si>
    <t xml:space="preserve">SALVADOR  LLORET  MAYOR </t>
  </si>
  <si>
    <t>23/10/1891</t>
  </si>
  <si>
    <t>809-805-4955</t>
  </si>
  <si>
    <t xml:space="preserve">GIOVANNI  DOMENICO ZUCCO </t>
  </si>
  <si>
    <t>13/09/1834</t>
  </si>
  <si>
    <t xml:space="preserve">BARTOLOME  ARBONA OLIVER </t>
  </si>
  <si>
    <t>04/06/1870</t>
  </si>
  <si>
    <t xml:space="preserve">ANTONIO JOSE VICENTE CUNILLERA  BUXADE </t>
  </si>
  <si>
    <t>07/02/1875</t>
  </si>
  <si>
    <t xml:space="preserve">ANDREA LORENZO BRUZZO FAVALE </t>
  </si>
  <si>
    <t>20/11/1892</t>
  </si>
  <si>
    <t xml:space="preserve">ESPAÑOLA </t>
  </si>
  <si>
    <t xml:space="preserve">SEBASTIAN MERA ALONSO </t>
  </si>
  <si>
    <t>14/05/1840</t>
  </si>
  <si>
    <t xml:space="preserve">BIASE SALVATORE MONTISANO </t>
  </si>
  <si>
    <t>23/12/1877</t>
  </si>
  <si>
    <t>DAMINA MORALES MARICHAL</t>
  </si>
  <si>
    <t>28/09/1884</t>
  </si>
  <si>
    <t>27/08/1875</t>
  </si>
  <si>
    <t>ESPANOLA</t>
  </si>
  <si>
    <t xml:space="preserve">POMPEO PASCUALE LAMBOGLIA  PEZZOTTI </t>
  </si>
  <si>
    <t>01/12/1846</t>
  </si>
  <si>
    <t>PRUDENCIO CANTO TORRE</t>
  </si>
  <si>
    <t>01/05/1872</t>
  </si>
  <si>
    <t>IL YA IGOREVICH KISLITSYN</t>
  </si>
  <si>
    <t xml:space="preserve">37 AÑOS </t>
  </si>
  <si>
    <t>EMPRESARIO</t>
  </si>
  <si>
    <t>YULIA GENNADIEVNA  MAKLAKONA</t>
  </si>
  <si>
    <t xml:space="preserve">36 AÑOS </t>
  </si>
  <si>
    <t>MARKETING</t>
  </si>
  <si>
    <t>Razón de solicitud</t>
  </si>
  <si>
    <t>8. Certificados de Renuncia a Nacionalidad</t>
  </si>
  <si>
    <t>Fecha  naturalizado</t>
  </si>
  <si>
    <t>Razón de solicitud renuncia a nacionalidad</t>
  </si>
  <si>
    <t>CARLOTA PESSARRODONA PELLICER</t>
  </si>
  <si>
    <t>PAM956478</t>
  </si>
  <si>
    <t>CARLOTAPESSARRODONAPELLICER@GMAIL.COM</t>
  </si>
  <si>
    <t>829-423-4298</t>
  </si>
  <si>
    <t>LAS PRADERAS</t>
  </si>
  <si>
    <t>DANIEL DORAL CABERO</t>
  </si>
  <si>
    <t>XDC235172</t>
  </si>
  <si>
    <t>DDORAL@HOTMAIL.COM</t>
  </si>
  <si>
    <t>809-578-9877</t>
  </si>
  <si>
    <t>INGENIERO TECNICO INFORMATICO</t>
  </si>
  <si>
    <t>20 AÑOS</t>
  </si>
  <si>
    <t>ESPAILLAT</t>
  </si>
  <si>
    <t>URBANIZACION EURIPIDES</t>
  </si>
  <si>
    <t>DAVID PIERRE</t>
  </si>
  <si>
    <t>PP5405230</t>
  </si>
  <si>
    <t>DAVIDPIERRE04@YAHOO.FR</t>
  </si>
  <si>
    <t>809-602-5570</t>
  </si>
  <si>
    <t>14 AÑOS</t>
  </si>
  <si>
    <t>EN BRUJO 1</t>
  </si>
  <si>
    <t>ELAINE CRISTINA DA SILVA</t>
  </si>
  <si>
    <t>BRASIL</t>
  </si>
  <si>
    <t>BRASILEÑA</t>
  </si>
  <si>
    <t>YE348155</t>
  </si>
  <si>
    <t>ELAINECD5.TINA@GMAIL.COM</t>
  </si>
  <si>
    <t>809-381-3193</t>
  </si>
  <si>
    <t>PEDRO BRAND</t>
  </si>
  <si>
    <t>LAS GUAYIGAS</t>
  </si>
  <si>
    <t xml:space="preserve">GIOACCHINO COPAT </t>
  </si>
  <si>
    <t>YB2287237</t>
  </si>
  <si>
    <t>GC@CUONDAMDESIGN.IT</t>
  </si>
  <si>
    <t>809-560-3504</t>
  </si>
  <si>
    <t>TECNICO</t>
  </si>
  <si>
    <t>5 AÑOS</t>
  </si>
  <si>
    <t>JEAN MAXO BERNARD</t>
  </si>
  <si>
    <t>R10924654</t>
  </si>
  <si>
    <t>JBCONSTRUCTOR30@HOTMAIL.COM</t>
  </si>
  <si>
    <t>829-284-0100</t>
  </si>
  <si>
    <t>MAESTRO CONSTRUCTOR</t>
  </si>
  <si>
    <t>21 AÑOS</t>
  </si>
  <si>
    <t>LA ISABELITA</t>
  </si>
  <si>
    <t>KARINA YURIEVNA GOLOSOVA</t>
  </si>
  <si>
    <t>RUSIA</t>
  </si>
  <si>
    <t>51No6977227</t>
  </si>
  <si>
    <t>KARINASV26@GMAIL.COM</t>
  </si>
  <si>
    <t>809-455-7919</t>
  </si>
  <si>
    <t>INGENIERA NAVAL</t>
  </si>
  <si>
    <t>BAVARO</t>
  </si>
  <si>
    <t>LUCA  BURATO</t>
  </si>
  <si>
    <t>YB4495380</t>
  </si>
  <si>
    <t>LUCAFUNEZ@HOTMAIL.COM</t>
  </si>
  <si>
    <t>809-482-2511</t>
  </si>
  <si>
    <t>SACERDOTE</t>
  </si>
  <si>
    <t>23 AÑOS</t>
  </si>
  <si>
    <t>MIRADOR SUR</t>
  </si>
  <si>
    <t xml:space="preserve">MARCOS VINICIUS DE MACEDO </t>
  </si>
  <si>
    <t>YC701782</t>
  </si>
  <si>
    <t>MVINICIUSMACEDO@HOTMAIL.COM</t>
  </si>
  <si>
    <t>809-983-5996</t>
  </si>
  <si>
    <t xml:space="preserve"> M</t>
  </si>
  <si>
    <t>ENTRENADOR / PROFESOR</t>
  </si>
  <si>
    <t xml:space="preserve">NACO </t>
  </si>
  <si>
    <t>MARIA LETICIA PEREZ HERRERA</t>
  </si>
  <si>
    <t>PANAMA</t>
  </si>
  <si>
    <t>PANAMEÑA</t>
  </si>
  <si>
    <t>PA0641867</t>
  </si>
  <si>
    <t>LETICIAMESA01@HOTMAIL.COM</t>
  </si>
  <si>
    <t>809-699-9835</t>
  </si>
  <si>
    <t>DOCENTE</t>
  </si>
  <si>
    <t>26 AÑOS</t>
  </si>
  <si>
    <t>CANSINO</t>
  </si>
  <si>
    <t>MARIANO GUSTAVO EBERLE</t>
  </si>
  <si>
    <t xml:space="preserve">ARGENTINA </t>
  </si>
  <si>
    <t>ARGENTINA</t>
  </si>
  <si>
    <t>AAD018222</t>
  </si>
  <si>
    <t>MARIANOEBERLE@YAHOO.COM.AR</t>
  </si>
  <si>
    <t>809-440-4083</t>
  </si>
  <si>
    <t>DIRECTOR DE COMUNICACIONES DEL CONSEJO ECONOMICO Y SOCIAL</t>
  </si>
  <si>
    <t>16 AÑOS</t>
  </si>
  <si>
    <t>RESIDENCIAL EL TUNES</t>
  </si>
  <si>
    <t xml:space="preserve">MARTHA MERCEDES MORALES </t>
  </si>
  <si>
    <t>EE.UU</t>
  </si>
  <si>
    <t>ESTADO UNIDENSE</t>
  </si>
  <si>
    <t>HERRERAMORALES.MM@GMAIL.COM</t>
  </si>
  <si>
    <t>809-482-7296</t>
  </si>
  <si>
    <t>29 AÑOS</t>
  </si>
  <si>
    <t>MATTHEW BENJAMIN MORALES</t>
  </si>
  <si>
    <t>M-B_MORALES@MSN.COM</t>
  </si>
  <si>
    <t>809-648-8635</t>
  </si>
  <si>
    <t>PENSIONADO</t>
  </si>
  <si>
    <t>AZUA</t>
  </si>
  <si>
    <t>PADRE LAS CASAS</t>
  </si>
  <si>
    <t>VILLA INOIOS</t>
  </si>
  <si>
    <t>MAX JUNIOR ALABRE</t>
  </si>
  <si>
    <t>R10394298</t>
  </si>
  <si>
    <t>TONVILBRUN@HOTMAIL.COM</t>
  </si>
  <si>
    <t>809-692-7422</t>
  </si>
  <si>
    <t>INGENIERO DE SERVICIO</t>
  </si>
  <si>
    <t>SANTO DOMINGO NORTE</t>
  </si>
  <si>
    <t>LOS GUARICANOS</t>
  </si>
  <si>
    <t>MICHELE BARIZZA</t>
  </si>
  <si>
    <t>YB8668977</t>
  </si>
  <si>
    <t>BARIZZATLELES@GMAIL.COM</t>
  </si>
  <si>
    <t>809-920-8963</t>
  </si>
  <si>
    <t>ENSANCHE QUISQUEYA</t>
  </si>
  <si>
    <t>MICHELLE LEY DAN</t>
  </si>
  <si>
    <t>PP4705526</t>
  </si>
  <si>
    <t>MICHELLEDAN8@GMAIL.COM</t>
  </si>
  <si>
    <t>809-594-8773</t>
  </si>
  <si>
    <t>COMERCIANTE</t>
  </si>
  <si>
    <t>MENDOZA</t>
  </si>
  <si>
    <t>NATALIE LESLEY HOWES</t>
  </si>
  <si>
    <t>GRAN BRETAÑA</t>
  </si>
  <si>
    <t>_NATALIE_HOWES@HOTMAIL.COM</t>
  </si>
  <si>
    <t>829-750-2262</t>
  </si>
  <si>
    <t>EVARISTOS MORALES</t>
  </si>
  <si>
    <t>PEDRO DIAZ PEREZ</t>
  </si>
  <si>
    <t>AAJ894980</t>
  </si>
  <si>
    <t>DIAZ001PEDRO@GMAIL.COM</t>
  </si>
  <si>
    <t>809-296-2115</t>
  </si>
  <si>
    <t>MONSEÑOR NOUEL</t>
  </si>
  <si>
    <t>BONAO</t>
  </si>
  <si>
    <t>URBANIZACION GUTIERREZ</t>
  </si>
  <si>
    <t>PETERSON JEAN LOUIS</t>
  </si>
  <si>
    <t>R11103370</t>
  </si>
  <si>
    <t>PETERSON.LOUIS@HOTMAIL.COM</t>
  </si>
  <si>
    <t>829-473-0132</t>
  </si>
  <si>
    <t>GERENTE CALL CENTER</t>
  </si>
  <si>
    <t>HERRERA</t>
  </si>
  <si>
    <t>ROBERTO ORIA MARTINEZ</t>
  </si>
  <si>
    <t>PAK409784</t>
  </si>
  <si>
    <t>ORIAMAIL@YAHOO.ES</t>
  </si>
  <si>
    <t>809-813-0341</t>
  </si>
  <si>
    <t>PROPIETARIO DE NEGOCIO</t>
  </si>
  <si>
    <t>2 AÑOS</t>
  </si>
  <si>
    <t>ROUMIANKA ATHANASSOVA</t>
  </si>
  <si>
    <t>BULGARIA</t>
  </si>
  <si>
    <t>15AC90787</t>
  </si>
  <si>
    <t>829-340-7396</t>
  </si>
  <si>
    <t>PENSIONADA</t>
  </si>
  <si>
    <t>11 AÑOS</t>
  </si>
  <si>
    <t>SANDRA JOSELIN MORENO VERENZUELA</t>
  </si>
  <si>
    <t>SANDRAJMORENO1712@GMAIL.COM</t>
  </si>
  <si>
    <t>849-656-6746</t>
  </si>
  <si>
    <t>REPOSTERA</t>
  </si>
  <si>
    <t>YULY RAQUEL GARCIA ESPINOZA</t>
  </si>
  <si>
    <t>YULYG283@GMAIL.COM</t>
  </si>
  <si>
    <t>809-535-4156</t>
  </si>
  <si>
    <t>CIRUJANA GENERAL</t>
  </si>
  <si>
    <t>MIRAMAL</t>
  </si>
  <si>
    <t>NINA ANDREEVNA ZHUKOVA</t>
  </si>
  <si>
    <t xml:space="preserve">NAT. HIJA MENOR DE EDAD </t>
  </si>
  <si>
    <t xml:space="preserve">SOFIIA ANDREEVNA ZHUKOVA </t>
  </si>
  <si>
    <t>ERIKA XIMENA CASTIBLANCO BORBON</t>
  </si>
  <si>
    <t>COLOMBIA</t>
  </si>
  <si>
    <t>COLOMBIANA</t>
  </si>
  <si>
    <t>JEAN ARMAND LACAILLE TURGEON</t>
  </si>
  <si>
    <t>PRIVILEGIADO</t>
  </si>
  <si>
    <t>CANADA</t>
  </si>
  <si>
    <t>CANADIENSE</t>
  </si>
  <si>
    <t>JESSICA YULIET PINILLOS VELEZ</t>
  </si>
  <si>
    <t>JESSVELZM@GMAIL.COM</t>
  </si>
  <si>
    <t>809-741-0236</t>
  </si>
  <si>
    <t>LUIS ERNESTO GARCIA HERNANDEZ</t>
  </si>
  <si>
    <t>YASEEN PEREZ GOMEZ</t>
  </si>
  <si>
    <t xml:space="preserve">PEDRO ALVAREZ PASTOR </t>
  </si>
  <si>
    <t>ALVAREZPASTORPEDRO@YAHOO.ES</t>
  </si>
  <si>
    <t>809-566-7662</t>
  </si>
  <si>
    <t>65N07877966</t>
  </si>
  <si>
    <t>ANDYZHUKOV@YANDEX.RU</t>
  </si>
  <si>
    <t>829-789-1405</t>
  </si>
  <si>
    <t>SOLTERA</t>
  </si>
  <si>
    <t>66N01949226</t>
  </si>
  <si>
    <t>BC067469</t>
  </si>
  <si>
    <t>AC714543</t>
  </si>
  <si>
    <t>SSOLTERO</t>
  </si>
  <si>
    <t>BC067455</t>
  </si>
  <si>
    <t>3. Cantidad de Certificacion de nacionalidad</t>
  </si>
  <si>
    <t>4. Cantidad de Certificacion de no nacionalidad</t>
  </si>
  <si>
    <t>5. Cantidad de Certificacion de Status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</si>
</sst>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2">
    <font>
      <sz val="11"/>
      <color theme="1"/>
      <name val="Calibri"/>
      <family val="2"/>
      <scheme val="minor"/>
    </font>
    <font>
      <b/>
      <sz val="11"/>
      <color theme="6" tint="-0.249977111117893"/>
      <name val="Calibri"/>
      <family val="2"/>
      <scheme val="minor"/>
    </font>
    <font>
      <b/>
      <sz val="14"/>
      <color theme="1"/>
      <name val="Nyala"/>
    </font>
    <font>
      <sz val="12"/>
      <color theme="1"/>
      <name val="Nyala"/>
    </font>
    <font>
      <sz val="11"/>
      <color theme="1"/>
      <name val="Nyala"/>
    </font>
    <font>
      <b/>
      <sz val="12"/>
      <color theme="1"/>
      <name val="Nyala"/>
    </font>
    <font>
      <sz val="10"/>
      <color theme="1"/>
      <name val="Verdana"/>
      <family val="2"/>
    </font>
    <font>
      <b/>
      <sz val="11"/>
      <color theme="1"/>
      <name val="Verdana"/>
      <family val="2"/>
    </font>
    <font>
      <b/>
      <i/>
      <sz val="11"/>
      <color theme="1"/>
      <name val="Verdana"/>
      <family val="2"/>
    </font>
    <font>
      <sz val="12"/>
      <color theme="1"/>
      <name val="Verdana"/>
      <family val="2"/>
    </font>
    <font>
      <sz val="12"/>
      <name val="Verdana"/>
      <family val="2"/>
    </font>
    <font>
      <i/>
      <sz val="12"/>
      <color theme="1"/>
      <name val="Verdana"/>
      <family val="2"/>
    </font>
    <font>
      <b/>
      <i/>
      <sz val="12"/>
      <color theme="1"/>
      <name val="Verdana"/>
      <family val="2"/>
    </font>
    <font>
      <sz val="12"/>
      <color rgb="FF000000"/>
      <name val="Times New Roman"/>
      <family val="1"/>
    </font>
    <font>
      <sz val="10"/>
      <color theme="1"/>
      <name val="Times New Roman"/>
      <family val="1"/>
    </font>
    <font>
      <sz val="9"/>
      <color rgb="FF000000"/>
      <name val="Times New Roman"/>
      <family val="1"/>
    </font>
    <font>
      <sz val="10"/>
      <color theme="1"/>
      <name val="Calibri"/>
      <family val="2"/>
      <scheme val="minor"/>
    </font>
    <font>
      <u/>
      <sz val="7.7"/>
      <color theme="10"/>
      <name val="Calibri"/>
      <family val="2"/>
    </font>
    <font>
      <b/>
      <sz val="14"/>
      <color theme="6" tint="-0.249977111117893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4"/>
      <name val="Times New Roman"/>
      <family val="1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0"/>
      <name val="Calibri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rgb="FF000000"/>
      <name val="Arial"/>
      <family val="2"/>
    </font>
    <font>
      <u/>
      <sz val="12"/>
      <color theme="1"/>
      <name val="Arial"/>
      <family val="2"/>
    </font>
    <font>
      <u/>
      <sz val="7.7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7" fillId="0" borderId="0" applyNumberFormat="0" applyFill="0" applyBorder="0" applyAlignment="0" applyProtection="0">
      <alignment vertical="top"/>
      <protection locked="0"/>
    </xf>
  </cellStyleXfs>
  <cellXfs count="152">
    <xf numFmtId="0" fontId="0" fillId="0" borderId="0" xfId="0"/>
    <xf numFmtId="0" fontId="1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vertical="center"/>
    </xf>
    <xf numFmtId="0" fontId="2" fillId="3" borderId="0" xfId="0" applyFont="1" applyFill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/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6" fillId="0" borderId="0" xfId="0" applyFont="1"/>
    <xf numFmtId="0" fontId="7" fillId="0" borderId="0" xfId="0" applyFont="1" applyAlignment="1">
      <alignment horizontal="left" vertical="center"/>
    </xf>
    <xf numFmtId="0" fontId="8" fillId="0" borderId="0" xfId="0" applyFont="1"/>
    <xf numFmtId="0" fontId="9" fillId="0" borderId="0" xfId="0" applyFont="1"/>
    <xf numFmtId="0" fontId="5" fillId="5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 wrapText="1"/>
    </xf>
    <xf numFmtId="0" fontId="13" fillId="0" borderId="1" xfId="0" applyFont="1" applyBorder="1"/>
    <xf numFmtId="14" fontId="4" fillId="0" borderId="1" xfId="0" applyNumberFormat="1" applyFont="1" applyBorder="1" applyAlignment="1">
      <alignment horizontal="center"/>
    </xf>
    <xf numFmtId="0" fontId="15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wrapText="1"/>
    </xf>
    <xf numFmtId="0" fontId="16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7" fillId="0" borderId="1" xfId="1" applyBorder="1" applyAlignment="1" applyProtection="1"/>
    <xf numFmtId="14" fontId="0" fillId="0" borderId="1" xfId="0" applyNumberFormat="1" applyBorder="1"/>
    <xf numFmtId="0" fontId="0" fillId="0" borderId="8" xfId="0" applyBorder="1"/>
    <xf numFmtId="0" fontId="0" fillId="0" borderId="9" xfId="0" applyBorder="1"/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left"/>
    </xf>
    <xf numFmtId="0" fontId="19" fillId="3" borderId="0" xfId="0" applyFont="1" applyFill="1" applyAlignment="1">
      <alignment horizontal="left"/>
    </xf>
    <xf numFmtId="0" fontId="19" fillId="0" borderId="0" xfId="0" applyFont="1" applyAlignment="1">
      <alignment horizontal="left"/>
    </xf>
    <xf numFmtId="0" fontId="19" fillId="0" borderId="0" xfId="0" applyFont="1"/>
    <xf numFmtId="0" fontId="20" fillId="0" borderId="0" xfId="0" applyFont="1"/>
    <xf numFmtId="0" fontId="20" fillId="0" borderId="0" xfId="0" applyFont="1" applyAlignment="1">
      <alignment horizontal="center"/>
    </xf>
    <xf numFmtId="0" fontId="20" fillId="0" borderId="0" xfId="0" applyFont="1" applyAlignment="1">
      <alignment horizontal="left"/>
    </xf>
    <xf numFmtId="0" fontId="19" fillId="0" borderId="0" xfId="0" applyFont="1" applyAlignment="1">
      <alignment horizontal="left" vertical="center" wrapText="1"/>
    </xf>
    <xf numFmtId="0" fontId="19" fillId="0" borderId="0" xfId="0" applyFont="1" applyAlignment="1">
      <alignment vertical="center" wrapText="1"/>
    </xf>
    <xf numFmtId="0" fontId="19" fillId="0" borderId="0" xfId="0" applyFont="1" applyAlignment="1">
      <alignment vertical="center"/>
    </xf>
    <xf numFmtId="0" fontId="19" fillId="0" borderId="0" xfId="0" applyFont="1" applyAlignment="1">
      <alignment horizontal="center" vertical="center"/>
    </xf>
    <xf numFmtId="0" fontId="19" fillId="2" borderId="1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/>
    </xf>
    <xf numFmtId="14" fontId="21" fillId="0" borderId="1" xfId="0" applyNumberFormat="1" applyFont="1" applyBorder="1" applyAlignment="1">
      <alignment horizontal="center"/>
    </xf>
    <xf numFmtId="0" fontId="21" fillId="0" borderId="1" xfId="0" applyFont="1" applyBorder="1"/>
    <xf numFmtId="0" fontId="21" fillId="0" borderId="1" xfId="0" applyFont="1" applyBorder="1" applyAlignment="1">
      <alignment horizontal="center"/>
    </xf>
    <xf numFmtId="0" fontId="20" fillId="0" borderId="1" xfId="0" applyFont="1" applyBorder="1" applyAlignment="1">
      <alignment horizontal="left"/>
    </xf>
    <xf numFmtId="0" fontId="20" fillId="0" borderId="1" xfId="0" applyFont="1" applyBorder="1"/>
    <xf numFmtId="0" fontId="20" fillId="0" borderId="1" xfId="0" applyFont="1" applyBorder="1" applyAlignment="1">
      <alignment horizontal="center" vertical="center"/>
    </xf>
    <xf numFmtId="49" fontId="20" fillId="0" borderId="1" xfId="0" applyNumberFormat="1" applyFont="1" applyBorder="1"/>
    <xf numFmtId="14" fontId="20" fillId="0" borderId="1" xfId="0" applyNumberFormat="1" applyFont="1" applyBorder="1"/>
    <xf numFmtId="0" fontId="22" fillId="0" borderId="0" xfId="0" applyFont="1"/>
    <xf numFmtId="0" fontId="23" fillId="0" borderId="1" xfId="0" applyFont="1" applyBorder="1" applyAlignment="1">
      <alignment horizontal="center"/>
    </xf>
    <xf numFmtId="0" fontId="24" fillId="0" borderId="1" xfId="1" applyFont="1" applyBorder="1" applyAlignment="1" applyProtection="1"/>
    <xf numFmtId="0" fontId="23" fillId="0" borderId="1" xfId="0" applyFont="1" applyBorder="1"/>
    <xf numFmtId="0" fontId="23" fillId="0" borderId="0" xfId="0" applyFont="1"/>
    <xf numFmtId="14" fontId="23" fillId="0" borderId="1" xfId="0" applyNumberFormat="1" applyFont="1" applyBorder="1"/>
    <xf numFmtId="0" fontId="4" fillId="0" borderId="1" xfId="0" applyFont="1" applyBorder="1" applyAlignment="1">
      <alignment wrapText="1"/>
    </xf>
    <xf numFmtId="0" fontId="25" fillId="0" borderId="12" xfId="0" applyFont="1" applyBorder="1"/>
    <xf numFmtId="0" fontId="25" fillId="0" borderId="13" xfId="0" applyFont="1" applyBorder="1"/>
    <xf numFmtId="14" fontId="23" fillId="0" borderId="10" xfId="0" applyNumberFormat="1" applyFont="1" applyBorder="1" applyAlignment="1">
      <alignment horizontal="left"/>
    </xf>
    <xf numFmtId="0" fontId="23" fillId="0" borderId="1" xfId="0" applyFont="1" applyBorder="1" applyAlignment="1">
      <alignment horizontal="left"/>
    </xf>
    <xf numFmtId="0" fontId="0" fillId="0" borderId="2" xfId="0" applyBorder="1"/>
    <xf numFmtId="0" fontId="0" fillId="0" borderId="12" xfId="0" applyBorder="1"/>
    <xf numFmtId="0" fontId="23" fillId="0" borderId="12" xfId="0" applyFont="1" applyBorder="1"/>
    <xf numFmtId="0" fontId="0" fillId="0" borderId="13" xfId="0" applyBorder="1" applyAlignment="1">
      <alignment horizontal="left"/>
    </xf>
    <xf numFmtId="0" fontId="26" fillId="0" borderId="12" xfId="0" applyFont="1" applyBorder="1"/>
    <xf numFmtId="0" fontId="25" fillId="0" borderId="0" xfId="0" applyFont="1"/>
    <xf numFmtId="0" fontId="22" fillId="0" borderId="12" xfId="0" applyFont="1" applyBorder="1"/>
    <xf numFmtId="0" fontId="27" fillId="0" borderId="12" xfId="0" applyFont="1" applyBorder="1"/>
    <xf numFmtId="0" fontId="26" fillId="0" borderId="0" xfId="0" applyFont="1"/>
    <xf numFmtId="0" fontId="20" fillId="0" borderId="7" xfId="0" applyFont="1" applyBorder="1" applyAlignment="1">
      <alignment horizontal="center" vertical="center"/>
    </xf>
    <xf numFmtId="14" fontId="20" fillId="0" borderId="1" xfId="0" applyNumberFormat="1" applyFont="1" applyBorder="1" applyAlignment="1">
      <alignment horizontal="right"/>
    </xf>
    <xf numFmtId="0" fontId="20" fillId="0" borderId="0" xfId="0" applyFont="1" applyAlignment="1">
      <alignment horizontal="right"/>
    </xf>
    <xf numFmtId="0" fontId="23" fillId="0" borderId="8" xfId="0" applyFont="1" applyBorder="1" applyAlignment="1">
      <alignment horizontal="center"/>
    </xf>
    <xf numFmtId="0" fontId="23" fillId="0" borderId="2" xfId="0" applyFont="1" applyBorder="1"/>
    <xf numFmtId="0" fontId="23" fillId="0" borderId="8" xfId="0" applyFont="1" applyBorder="1" applyAlignment="1">
      <alignment horizontal="left"/>
    </xf>
    <xf numFmtId="14" fontId="23" fillId="0" borderId="1" xfId="0" applyNumberFormat="1" applyFont="1" applyBorder="1" applyAlignment="1">
      <alignment horizontal="right"/>
    </xf>
    <xf numFmtId="14" fontId="0" fillId="0" borderId="10" xfId="0" applyNumberFormat="1" applyBorder="1" applyAlignment="1">
      <alignment horizontal="left"/>
    </xf>
    <xf numFmtId="0" fontId="0" fillId="0" borderId="11" xfId="0" applyBorder="1"/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2" xfId="0" applyBorder="1" applyAlignment="1">
      <alignment horizontal="center"/>
    </xf>
    <xf numFmtId="14" fontId="23" fillId="0" borderId="1" xfId="0" applyNumberFormat="1" applyFont="1" applyBorder="1" applyAlignment="1">
      <alignment horizontal="center"/>
    </xf>
    <xf numFmtId="0" fontId="23" fillId="0" borderId="0" xfId="0" applyFont="1" applyAlignment="1">
      <alignment horizontal="center"/>
    </xf>
    <xf numFmtId="14" fontId="0" fillId="0" borderId="8" xfId="0" applyNumberFormat="1" applyBorder="1" applyAlignment="1">
      <alignment horizontal="left"/>
    </xf>
    <xf numFmtId="0" fontId="2" fillId="3" borderId="0" xfId="0" applyFont="1" applyFill="1" applyAlignment="1">
      <alignment horizontal="left"/>
    </xf>
    <xf numFmtId="14" fontId="28" fillId="0" borderId="1" xfId="0" applyNumberFormat="1" applyFont="1" applyFill="1" applyBorder="1"/>
    <xf numFmtId="0" fontId="0" fillId="0" borderId="0" xfId="0" applyFill="1"/>
    <xf numFmtId="0" fontId="29" fillId="0" borderId="1" xfId="0" applyFont="1" applyFill="1" applyBorder="1" applyAlignment="1">
      <alignment horizontal="center" wrapText="1"/>
    </xf>
    <xf numFmtId="0" fontId="28" fillId="0" borderId="1" xfId="0" applyFont="1" applyFill="1" applyBorder="1" applyAlignment="1">
      <alignment horizontal="center"/>
    </xf>
    <xf numFmtId="14" fontId="28" fillId="0" borderId="1" xfId="0" applyNumberFormat="1" applyFont="1" applyFill="1" applyBorder="1" applyAlignment="1">
      <alignment horizontal="right"/>
    </xf>
    <xf numFmtId="0" fontId="28" fillId="0" borderId="1" xfId="0" applyFont="1" applyFill="1" applyBorder="1"/>
    <xf numFmtId="0" fontId="22" fillId="0" borderId="0" xfId="0" applyFont="1" applyFill="1"/>
    <xf numFmtId="0" fontId="28" fillId="0" borderId="1" xfId="0" applyFont="1" applyFill="1" applyBorder="1" applyAlignment="1">
      <alignment wrapText="1"/>
    </xf>
    <xf numFmtId="0" fontId="23" fillId="0" borderId="0" xfId="0" applyFont="1" applyFill="1"/>
    <xf numFmtId="14" fontId="28" fillId="0" borderId="1" xfId="0" applyNumberFormat="1" applyFont="1" applyFill="1" applyBorder="1" applyAlignment="1">
      <alignment horizontal="center"/>
    </xf>
    <xf numFmtId="0" fontId="28" fillId="0" borderId="1" xfId="0" applyFont="1" applyFill="1" applyBorder="1" applyAlignment="1">
      <alignment vertical="center" wrapText="1"/>
    </xf>
    <xf numFmtId="0" fontId="28" fillId="0" borderId="1" xfId="0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wrapText="1"/>
    </xf>
    <xf numFmtId="0" fontId="28" fillId="0" borderId="1" xfId="0" applyFont="1" applyFill="1" applyBorder="1" applyAlignment="1">
      <alignment horizontal="left"/>
    </xf>
    <xf numFmtId="0" fontId="28" fillId="0" borderId="1" xfId="1" applyFont="1" applyFill="1" applyBorder="1" applyAlignment="1" applyProtection="1">
      <alignment horizontal="left"/>
    </xf>
    <xf numFmtId="0" fontId="28" fillId="0" borderId="0" xfId="0" applyFont="1" applyFill="1"/>
    <xf numFmtId="0" fontId="28" fillId="0" borderId="5" xfId="0" applyFont="1" applyFill="1" applyBorder="1" applyAlignment="1">
      <alignment horizontal="left" vertical="center" wrapText="1"/>
    </xf>
    <xf numFmtId="0" fontId="28" fillId="0" borderId="5" xfId="0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left" vertical="center" wrapText="1"/>
    </xf>
    <xf numFmtId="14" fontId="0" fillId="0" borderId="1" xfId="0" applyNumberFormat="1" applyFont="1" applyBorder="1"/>
    <xf numFmtId="0" fontId="29" fillId="0" borderId="1" xfId="0" applyFont="1" applyFill="1" applyBorder="1" applyAlignment="1">
      <alignment horizontal="center"/>
    </xf>
    <xf numFmtId="0" fontId="30" fillId="0" borderId="1" xfId="0" applyFont="1" applyFill="1" applyBorder="1" applyAlignment="1">
      <alignment horizontal="left"/>
    </xf>
    <xf numFmtId="0" fontId="30" fillId="0" borderId="1" xfId="1" applyFont="1" applyFill="1" applyBorder="1" applyAlignment="1" applyProtection="1"/>
    <xf numFmtId="0" fontId="30" fillId="0" borderId="1" xfId="1" applyFont="1" applyFill="1" applyBorder="1" applyAlignment="1" applyProtection="1">
      <alignment horizontal="left"/>
    </xf>
    <xf numFmtId="0" fontId="30" fillId="0" borderId="1" xfId="1" applyFont="1" applyFill="1" applyBorder="1" applyAlignment="1" applyProtection="1">
      <alignment wrapText="1"/>
    </xf>
    <xf numFmtId="0" fontId="31" fillId="0" borderId="1" xfId="1" applyFont="1" applyBorder="1" applyAlignment="1" applyProtection="1"/>
    <xf numFmtId="0" fontId="7" fillId="4" borderId="0" xfId="0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10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left" wrapText="1"/>
    </xf>
    <xf numFmtId="0" fontId="10" fillId="0" borderId="0" xfId="0" applyFont="1" applyAlignment="1">
      <alignment horizontal="left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left"/>
    </xf>
    <xf numFmtId="0" fontId="2" fillId="0" borderId="0" xfId="0" applyFont="1" applyAlignment="1">
      <alignment horizontal="left" vertical="center" wrapText="1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19" fillId="5" borderId="5" xfId="0" applyFont="1" applyFill="1" applyBorder="1" applyAlignment="1">
      <alignment horizontal="center" vertical="center" wrapText="1"/>
    </xf>
    <xf numFmtId="0" fontId="19" fillId="5" borderId="6" xfId="0" applyFont="1" applyFill="1" applyBorder="1" applyAlignment="1">
      <alignment horizontal="center" vertical="center" wrapText="1"/>
    </xf>
    <xf numFmtId="0" fontId="19" fillId="2" borderId="5" xfId="0" applyFont="1" applyFill="1" applyBorder="1" applyAlignment="1">
      <alignment horizontal="center" vertical="center" wrapText="1"/>
    </xf>
    <xf numFmtId="0" fontId="19" fillId="2" borderId="6" xfId="0" applyFont="1" applyFill="1" applyBorder="1" applyAlignment="1">
      <alignment horizontal="center" vertical="center" wrapText="1"/>
    </xf>
    <xf numFmtId="0" fontId="19" fillId="3" borderId="0" xfId="0" applyFont="1" applyFill="1" applyAlignment="1">
      <alignment horizontal="left"/>
    </xf>
    <xf numFmtId="0" fontId="19" fillId="0" borderId="0" xfId="0" applyFont="1" applyAlignment="1">
      <alignment horizontal="left" vertical="center" wrapText="1"/>
    </xf>
    <xf numFmtId="0" fontId="19" fillId="2" borderId="5" xfId="0" applyFont="1" applyFill="1" applyBorder="1" applyAlignment="1">
      <alignment horizontal="center" vertical="center"/>
    </xf>
    <xf numFmtId="0" fontId="19" fillId="2" borderId="6" xfId="0" applyFont="1" applyFill="1" applyBorder="1" applyAlignment="1">
      <alignment horizontal="center" vertical="center"/>
    </xf>
    <xf numFmtId="0" fontId="19" fillId="2" borderId="5" xfId="0" applyFont="1" applyFill="1" applyBorder="1" applyAlignment="1">
      <alignment horizontal="left" vertical="center" wrapText="1"/>
    </xf>
    <xf numFmtId="0" fontId="19" fillId="2" borderId="6" xfId="0" applyFont="1" applyFill="1" applyBorder="1" applyAlignment="1">
      <alignment horizontal="left" vertical="center" wrapText="1"/>
    </xf>
    <xf numFmtId="0" fontId="19" fillId="2" borderId="2" xfId="0" applyFont="1" applyFill="1" applyBorder="1" applyAlignment="1">
      <alignment horizontal="center" vertical="center" wrapText="1"/>
    </xf>
    <xf numFmtId="0" fontId="19" fillId="2" borderId="3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left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_NATALIE_HOWES@HOTMAIL.COM" TargetMode="External"/><Relationship Id="rId13" Type="http://schemas.openxmlformats.org/officeDocument/2006/relationships/hyperlink" Target="mailto:GC@CUONDAMDESIGN.IT" TargetMode="External"/><Relationship Id="rId18" Type="http://schemas.openxmlformats.org/officeDocument/2006/relationships/hyperlink" Target="mailto:MICHELLEDAN8@GMAIL.COM" TargetMode="External"/><Relationship Id="rId26" Type="http://schemas.openxmlformats.org/officeDocument/2006/relationships/hyperlink" Target="mailto:ANDYZHUKOV@YANDEX.RU" TargetMode="External"/><Relationship Id="rId3" Type="http://schemas.openxmlformats.org/officeDocument/2006/relationships/hyperlink" Target="mailto:MARIANOEBERLE@YAHOO.COM.AR" TargetMode="External"/><Relationship Id="rId21" Type="http://schemas.openxmlformats.org/officeDocument/2006/relationships/hyperlink" Target="mailto:KARINASV26@GMAIL.COM" TargetMode="External"/><Relationship Id="rId7" Type="http://schemas.openxmlformats.org/officeDocument/2006/relationships/hyperlink" Target="mailto:BARIZZATLELES@GMAIL.COM" TargetMode="External"/><Relationship Id="rId12" Type="http://schemas.openxmlformats.org/officeDocument/2006/relationships/hyperlink" Target="mailto:ELAINECD5.TINA@GMAIL.COM" TargetMode="External"/><Relationship Id="rId17" Type="http://schemas.openxmlformats.org/officeDocument/2006/relationships/hyperlink" Target="mailto:TONVILBRUN@HOTMAIL.COM" TargetMode="External"/><Relationship Id="rId25" Type="http://schemas.openxmlformats.org/officeDocument/2006/relationships/hyperlink" Target="mailto:ANDYZHUKOV@YANDEX.RU" TargetMode="External"/><Relationship Id="rId2" Type="http://schemas.openxmlformats.org/officeDocument/2006/relationships/hyperlink" Target="mailto:CARLOTAPESSARRODONAPELLICER@GMAIL.COM" TargetMode="External"/><Relationship Id="rId16" Type="http://schemas.openxmlformats.org/officeDocument/2006/relationships/hyperlink" Target="mailto:DAVIDPIERRE04@YAHOO.FR" TargetMode="External"/><Relationship Id="rId20" Type="http://schemas.openxmlformats.org/officeDocument/2006/relationships/hyperlink" Target="mailto:MVINICIUSMACEDO@HOTMAIL.COM" TargetMode="External"/><Relationship Id="rId1" Type="http://schemas.openxmlformats.org/officeDocument/2006/relationships/hyperlink" Target="mailto:JBCONSTRUCTOR30@HOTMAIL.COM" TargetMode="External"/><Relationship Id="rId6" Type="http://schemas.openxmlformats.org/officeDocument/2006/relationships/hyperlink" Target="mailto:DIAZ001PEDRO@GMAIL.COM" TargetMode="External"/><Relationship Id="rId11" Type="http://schemas.openxmlformats.org/officeDocument/2006/relationships/hyperlink" Target="mailto:LETICIAMESA01@HOTMAIL.COM" TargetMode="External"/><Relationship Id="rId24" Type="http://schemas.openxmlformats.org/officeDocument/2006/relationships/hyperlink" Target="mailto:ALVAREZPASTORPEDRO@YAHOO.ES" TargetMode="External"/><Relationship Id="rId5" Type="http://schemas.openxmlformats.org/officeDocument/2006/relationships/hyperlink" Target="mailto:M-B_MORALES@MSN.COM" TargetMode="External"/><Relationship Id="rId15" Type="http://schemas.openxmlformats.org/officeDocument/2006/relationships/hyperlink" Target="mailto:SANDRAJMORENO1712@GMAIL.COM" TargetMode="External"/><Relationship Id="rId23" Type="http://schemas.openxmlformats.org/officeDocument/2006/relationships/hyperlink" Target="mailto:JESSVELZM@GMAIL.COM" TargetMode="External"/><Relationship Id="rId10" Type="http://schemas.openxmlformats.org/officeDocument/2006/relationships/hyperlink" Target="mailto:LUCAFUNEZ@HOTMAIL.COM" TargetMode="External"/><Relationship Id="rId19" Type="http://schemas.openxmlformats.org/officeDocument/2006/relationships/hyperlink" Target="mailto:PETERSON.LOUIS@HOTMAIL.COM" TargetMode="External"/><Relationship Id="rId4" Type="http://schemas.openxmlformats.org/officeDocument/2006/relationships/hyperlink" Target="mailto:ORIAMAIL@YAHOO.ES" TargetMode="External"/><Relationship Id="rId9" Type="http://schemas.openxmlformats.org/officeDocument/2006/relationships/hyperlink" Target="mailto:YULYG283@GMAIL.COM" TargetMode="External"/><Relationship Id="rId14" Type="http://schemas.openxmlformats.org/officeDocument/2006/relationships/hyperlink" Target="mailto:HERRERAMORALES.MM@GMAIL.COM" TargetMode="External"/><Relationship Id="rId22" Type="http://schemas.openxmlformats.org/officeDocument/2006/relationships/hyperlink" Target="mailto:DDORAL@HOTMAIL.COM" TargetMode="External"/><Relationship Id="rId27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mailto:MEYLIINH1984@GMAIL.COM" TargetMode="External"/><Relationship Id="rId13" Type="http://schemas.openxmlformats.org/officeDocument/2006/relationships/hyperlink" Target="mailto:EVSEYDOM@GMAIL.COM" TargetMode="External"/><Relationship Id="rId18" Type="http://schemas.openxmlformats.org/officeDocument/2006/relationships/hyperlink" Target="mailto:JEANDENISAINTHILAIRE@GMAILCOM" TargetMode="External"/><Relationship Id="rId3" Type="http://schemas.openxmlformats.org/officeDocument/2006/relationships/hyperlink" Target="mailto:EMOLYTOVANI@HOTMAIL.COM" TargetMode="External"/><Relationship Id="rId7" Type="http://schemas.openxmlformats.org/officeDocument/2006/relationships/hyperlink" Target="mailto:GUIJARRO35@LIVE.COM" TargetMode="External"/><Relationship Id="rId12" Type="http://schemas.openxmlformats.org/officeDocument/2006/relationships/hyperlink" Target="mailto:OPERX.INT@GMAIL.COM" TargetMode="External"/><Relationship Id="rId17" Type="http://schemas.openxmlformats.org/officeDocument/2006/relationships/hyperlink" Target="mailto:VALENTINAGALENO@GMAIL.COM" TargetMode="External"/><Relationship Id="rId2" Type="http://schemas.openxmlformats.org/officeDocument/2006/relationships/hyperlink" Target="mailto:PATSYBEND@YAHOO.COM" TargetMode="External"/><Relationship Id="rId16" Type="http://schemas.openxmlformats.org/officeDocument/2006/relationships/hyperlink" Target="mailto:AMADITAEUZESA@GMAIL.COM" TargetMode="External"/><Relationship Id="rId20" Type="http://schemas.openxmlformats.org/officeDocument/2006/relationships/printerSettings" Target="../printerSettings/printerSettings3.bin"/><Relationship Id="rId1" Type="http://schemas.openxmlformats.org/officeDocument/2006/relationships/hyperlink" Target="mailto:JOSEFAGIL@HOTMAIL.COM" TargetMode="External"/><Relationship Id="rId6" Type="http://schemas.openxmlformats.org/officeDocument/2006/relationships/hyperlink" Target="mailto:ALFONSO.AMORIN@EDISA.COM" TargetMode="External"/><Relationship Id="rId11" Type="http://schemas.openxmlformats.org/officeDocument/2006/relationships/hyperlink" Target="mailto:JAVIER_JJR@HOTMAIL.COM" TargetMode="External"/><Relationship Id="rId5" Type="http://schemas.openxmlformats.org/officeDocument/2006/relationships/hyperlink" Target="mailto:KRIEVANYCH@GMAIL.COM" TargetMode="External"/><Relationship Id="rId15" Type="http://schemas.openxmlformats.org/officeDocument/2006/relationships/hyperlink" Target="mailto:LAURAMAYCOOKE@GMAIL.COM" TargetMode="External"/><Relationship Id="rId10" Type="http://schemas.openxmlformats.org/officeDocument/2006/relationships/hyperlink" Target="mailto:MARIANDREAHERNANDEZR@GMAIL.COM" TargetMode="External"/><Relationship Id="rId19" Type="http://schemas.openxmlformats.org/officeDocument/2006/relationships/hyperlink" Target="mailto:VICTORGPO@HOTMAIL.COM" TargetMode="External"/><Relationship Id="rId4" Type="http://schemas.openxmlformats.org/officeDocument/2006/relationships/hyperlink" Target="mailto:JOSELUIS@SCUBACARIBE.COM" TargetMode="External"/><Relationship Id="rId9" Type="http://schemas.openxmlformats.org/officeDocument/2006/relationships/hyperlink" Target="mailto:GUSRINOSJOS@YAHOO.FR" TargetMode="External"/><Relationship Id="rId14" Type="http://schemas.openxmlformats.org/officeDocument/2006/relationships/hyperlink" Target="mailto:M.TRAPP1313@GMAIL.COM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G22"/>
  <sheetViews>
    <sheetView showWhiteSpace="0" zoomScale="85" zoomScaleNormal="85" workbookViewId="0">
      <selection activeCell="C18" sqref="C18"/>
    </sheetView>
  </sheetViews>
  <sheetFormatPr baseColWidth="10" defaultColWidth="11.42578125" defaultRowHeight="12.75"/>
  <cols>
    <col min="1" max="1" width="26.5703125" style="14" customWidth="1"/>
    <col min="2" max="2" width="10.7109375" style="14" customWidth="1"/>
    <col min="3" max="3" width="16.5703125" style="14" customWidth="1"/>
    <col min="4" max="4" width="15.5703125" style="14" customWidth="1"/>
    <col min="5" max="5" width="22.5703125" style="14" customWidth="1"/>
    <col min="6" max="6" width="12.140625" style="14" customWidth="1"/>
    <col min="7" max="16384" width="11.42578125" style="14"/>
  </cols>
  <sheetData>
    <row r="1" spans="1:7" ht="21" customHeight="1">
      <c r="A1" s="119" t="s">
        <v>0</v>
      </c>
      <c r="B1" s="119"/>
      <c r="C1" s="119"/>
      <c r="D1" s="119"/>
      <c r="E1" s="119"/>
      <c r="F1" s="119"/>
    </row>
    <row r="2" spans="1:7" ht="8.25" customHeight="1">
      <c r="A2" s="15"/>
      <c r="B2" s="15"/>
      <c r="C2" s="15"/>
      <c r="D2" s="15"/>
      <c r="E2" s="15"/>
      <c r="F2" s="15"/>
    </row>
    <row r="3" spans="1:7" ht="21" customHeight="1">
      <c r="A3" s="120" t="s">
        <v>1</v>
      </c>
      <c r="B3" s="120"/>
      <c r="C3" s="120"/>
      <c r="D3" s="120"/>
      <c r="E3" s="120"/>
      <c r="F3" s="120"/>
    </row>
    <row r="4" spans="1:7" ht="12.75" customHeight="1"/>
    <row r="5" spans="1:7" customFormat="1" ht="18.75" customHeight="1">
      <c r="A5" s="16" t="s">
        <v>2</v>
      </c>
      <c r="B5" s="17"/>
      <c r="C5" s="17"/>
      <c r="D5" s="17"/>
      <c r="E5" s="17"/>
    </row>
    <row r="6" spans="1:7" customFormat="1" ht="9" customHeight="1">
      <c r="A6" s="16"/>
      <c r="B6" s="17"/>
      <c r="C6" s="17"/>
      <c r="D6" s="17"/>
      <c r="E6" s="17"/>
    </row>
    <row r="7" spans="1:7" ht="45" customHeight="1">
      <c r="A7" s="121" t="s">
        <v>3</v>
      </c>
      <c r="B7" s="121"/>
      <c r="C7" s="121"/>
      <c r="D7" s="121"/>
      <c r="E7" s="121"/>
      <c r="F7" s="121"/>
      <c r="G7" s="33"/>
    </row>
    <row r="8" spans="1:7" ht="46.5" customHeight="1">
      <c r="A8" s="121" t="s">
        <v>4</v>
      </c>
      <c r="B8" s="121"/>
      <c r="C8" s="121"/>
      <c r="D8" s="121"/>
      <c r="E8" s="121"/>
      <c r="F8" s="121"/>
      <c r="G8" s="33"/>
    </row>
    <row r="9" spans="1:7" ht="32.25" customHeight="1">
      <c r="A9" s="121" t="s">
        <v>5</v>
      </c>
      <c r="B9" s="121"/>
      <c r="C9" s="121"/>
      <c r="D9" s="121"/>
      <c r="E9" s="121"/>
      <c r="F9" s="32"/>
      <c r="G9" s="33"/>
    </row>
    <row r="10" spans="1:7" ht="32.25" customHeight="1">
      <c r="A10" s="121" t="s">
        <v>6</v>
      </c>
      <c r="B10" s="121"/>
      <c r="C10" s="121"/>
      <c r="D10" s="121"/>
      <c r="E10" s="121"/>
      <c r="F10" s="32"/>
      <c r="G10" s="33"/>
    </row>
    <row r="11" spans="1:7" ht="32.25" customHeight="1">
      <c r="A11" s="121" t="s">
        <v>7</v>
      </c>
      <c r="B11" s="121"/>
      <c r="C11" s="121"/>
      <c r="D11" s="121"/>
      <c r="E11" s="121"/>
      <c r="F11" s="32"/>
      <c r="G11" s="33"/>
    </row>
    <row r="12" spans="1:7" ht="32.25" customHeight="1">
      <c r="A12" s="121" t="s">
        <v>8</v>
      </c>
      <c r="B12" s="121"/>
      <c r="C12" s="121"/>
      <c r="D12" s="121"/>
      <c r="E12" s="121"/>
      <c r="F12" s="121"/>
      <c r="G12" s="33"/>
    </row>
    <row r="13" spans="1:7" ht="32.25" customHeight="1">
      <c r="A13" s="121" t="s">
        <v>9</v>
      </c>
      <c r="B13" s="121"/>
      <c r="C13" s="121"/>
      <c r="D13" s="121"/>
      <c r="E13" s="121"/>
      <c r="F13" s="121"/>
      <c r="G13" s="33"/>
    </row>
    <row r="14" spans="1:7" ht="32.25" customHeight="1">
      <c r="A14" s="121" t="s">
        <v>10</v>
      </c>
      <c r="B14" s="121"/>
      <c r="C14" s="121"/>
      <c r="D14" s="121"/>
      <c r="E14" s="121"/>
      <c r="F14" s="32"/>
      <c r="G14" s="33"/>
    </row>
    <row r="15" spans="1:7" ht="32.25" customHeight="1">
      <c r="A15" s="121" t="s">
        <v>11</v>
      </c>
      <c r="B15" s="121"/>
      <c r="C15" s="121"/>
      <c r="D15" s="121"/>
      <c r="E15" s="121"/>
      <c r="F15" s="32"/>
      <c r="G15" s="33"/>
    </row>
    <row r="16" spans="1:7" ht="20.25" customHeight="1">
      <c r="A16" s="123"/>
      <c r="B16" s="123"/>
      <c r="C16" s="123"/>
      <c r="D16" s="123"/>
      <c r="E16" s="123"/>
      <c r="F16" s="123"/>
    </row>
    <row r="17" spans="1:5" ht="21.75" customHeight="1"/>
    <row r="18" spans="1:5" ht="15">
      <c r="A18" s="17"/>
      <c r="B18" s="17"/>
      <c r="C18" s="17"/>
      <c r="D18" s="17"/>
      <c r="E18" s="17"/>
    </row>
    <row r="19" spans="1:5" ht="15">
      <c r="A19" s="17"/>
      <c r="B19" s="17"/>
      <c r="C19" s="17"/>
      <c r="D19" s="17"/>
      <c r="E19" s="17"/>
    </row>
    <row r="20" spans="1:5" ht="15">
      <c r="A20" s="17"/>
      <c r="B20" s="17"/>
      <c r="C20" s="17"/>
      <c r="D20" s="17"/>
      <c r="E20" s="17"/>
    </row>
    <row r="21" spans="1:5" ht="15">
      <c r="A21" s="17"/>
      <c r="B21" s="17"/>
      <c r="C21" s="17"/>
      <c r="D21" s="17"/>
      <c r="E21" s="17"/>
    </row>
    <row r="22" spans="1:5" ht="33" customHeight="1">
      <c r="A22" s="122" t="s">
        <v>12</v>
      </c>
      <c r="B22" s="122"/>
      <c r="C22" s="122"/>
      <c r="D22" s="122"/>
      <c r="E22" s="122"/>
    </row>
  </sheetData>
  <mergeCells count="13">
    <mergeCell ref="A22:E22"/>
    <mergeCell ref="A9:E9"/>
    <mergeCell ref="A10:E10"/>
    <mergeCell ref="A11:E11"/>
    <mergeCell ref="A16:F16"/>
    <mergeCell ref="A1:F1"/>
    <mergeCell ref="A3:F3"/>
    <mergeCell ref="A14:E14"/>
    <mergeCell ref="A15:E15"/>
    <mergeCell ref="A8:F8"/>
    <mergeCell ref="A12:F12"/>
    <mergeCell ref="A13:F13"/>
    <mergeCell ref="A7:F7"/>
  </mergeCells>
  <printOptions horizontalCentered="1"/>
  <pageMargins left="0.28999999999999998" right="0.28999999999999998" top="1.99" bottom="0.59" header="0.97" footer="0.31496062992126"/>
  <pageSetup scale="90" orientation="portrait" r:id="rId1"/>
  <headerFooter>
    <oddHeader>&amp;L&amp;"Verdana,Negrita"&amp;9&amp;KC00000MINISTERIO DE INTERIOR Y POLICIA&amp;"Verdana,Normal" &amp;C&amp;"Verdana,Negrita"&amp;K03-002
INFORMACIÓN REQUERIDA POR LA
DIRECCIÓN DE PLANIFICACIÓN Y DESARROLLO&amp;R&amp;"Verdana,Negrita"&amp;9&amp;KC00000 NOVIEMBRE  2020</oddHeader>
    <oddFooter>&amp;C&amp;"Verdana,Negrita Cursiva"&amp;8Dirección de Planificación y Desarrollo&amp;R&amp;"Verdana,Normal"&amp;8&amp;P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249977111117893"/>
    <pageSetUpPr fitToPage="1"/>
  </sheetPr>
  <dimension ref="A1:V102"/>
  <sheetViews>
    <sheetView zoomScale="70" zoomScaleNormal="70" zoomScaleSheetLayoutView="40" zoomScalePageLayoutView="70" workbookViewId="0">
      <pane xSplit="1" ySplit="7" topLeftCell="F19" activePane="bottomRight" state="frozen"/>
      <selection pane="topRight" activeCell="B1" sqref="B1"/>
      <selection pane="bottomLeft" activeCell="A8" sqref="A8"/>
      <selection pane="bottomRight" activeCell="K5" sqref="K5"/>
    </sheetView>
  </sheetViews>
  <sheetFormatPr baseColWidth="10" defaultColWidth="11.42578125" defaultRowHeight="15"/>
  <cols>
    <col min="1" max="1" width="6.42578125" customWidth="1"/>
    <col min="2" max="2" width="14" customWidth="1"/>
    <col min="3" max="3" width="18" customWidth="1"/>
    <col min="4" max="4" width="41.5703125" customWidth="1"/>
    <col min="5" max="5" width="16" customWidth="1"/>
    <col min="6" max="6" width="16.7109375" customWidth="1"/>
    <col min="7" max="7" width="19.140625" customWidth="1"/>
    <col min="8" max="8" width="24" customWidth="1"/>
    <col min="9" max="9" width="19" customWidth="1"/>
    <col min="10" max="10" width="25.42578125" customWidth="1"/>
    <col min="11" max="11" width="18.5703125" customWidth="1"/>
    <col min="12" max="12" width="41.85546875" customWidth="1"/>
    <col min="13" max="13" width="21" customWidth="1"/>
    <col min="14" max="14" width="14.7109375" customWidth="1"/>
    <col min="15" max="15" width="10.7109375" customWidth="1"/>
    <col min="16" max="16" width="8.7109375" customWidth="1"/>
    <col min="17" max="17" width="12.28515625" customWidth="1"/>
    <col min="18" max="18" width="30.85546875" customWidth="1"/>
    <col min="19" max="19" width="13.28515625" customWidth="1"/>
    <col min="20" max="20" width="23.42578125" customWidth="1"/>
    <col min="21" max="21" width="25.7109375" customWidth="1"/>
    <col min="22" max="22" width="24.42578125" customWidth="1"/>
  </cols>
  <sheetData>
    <row r="1" spans="1:22" ht="14.2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ht="18">
      <c r="A2" s="131" t="s">
        <v>13</v>
      </c>
      <c r="B2" s="131"/>
      <c r="C2" s="131"/>
      <c r="D2" s="131"/>
      <c r="E2" s="131"/>
      <c r="F2" s="131"/>
      <c r="G2" s="131"/>
      <c r="H2" s="131"/>
      <c r="I2" s="92"/>
      <c r="J2" s="92"/>
      <c r="K2" s="92"/>
      <c r="L2" s="92"/>
      <c r="M2" s="92"/>
      <c r="N2" s="92"/>
      <c r="O2" s="92"/>
      <c r="P2" s="92"/>
      <c r="Q2" s="92"/>
      <c r="R2" s="92"/>
      <c r="S2" s="6"/>
      <c r="T2" s="7"/>
      <c r="U2" s="7"/>
      <c r="V2" s="7"/>
    </row>
    <row r="3" spans="1:22" ht="6" customHeight="1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spans="1:22" ht="19.5" customHeight="1">
      <c r="A4" s="132" t="s">
        <v>14</v>
      </c>
      <c r="B4" s="132"/>
      <c r="C4" s="132"/>
      <c r="D4" s="132"/>
      <c r="E4" s="132"/>
      <c r="F4" s="132"/>
      <c r="G4" s="132"/>
      <c r="H4" s="132"/>
      <c r="I4" s="8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</row>
    <row r="5" spans="1:22" ht="15.75">
      <c r="A5" s="4"/>
      <c r="B5" s="4"/>
      <c r="C5" s="4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</row>
    <row r="6" spans="1:22" ht="31.5" customHeight="1">
      <c r="A6" s="133" t="s">
        <v>15</v>
      </c>
      <c r="B6" s="124" t="s">
        <v>16</v>
      </c>
      <c r="C6" s="124" t="s">
        <v>17</v>
      </c>
      <c r="D6" s="124" t="s">
        <v>18</v>
      </c>
      <c r="E6" s="124" t="s">
        <v>19</v>
      </c>
      <c r="F6" s="124" t="s">
        <v>20</v>
      </c>
      <c r="G6" s="124" t="s">
        <v>21</v>
      </c>
      <c r="H6" s="124" t="s">
        <v>22</v>
      </c>
      <c r="I6" s="124" t="s">
        <v>23</v>
      </c>
      <c r="J6" s="124" t="s">
        <v>24</v>
      </c>
      <c r="K6" s="124" t="s">
        <v>25</v>
      </c>
      <c r="L6" s="124" t="s">
        <v>26</v>
      </c>
      <c r="M6" s="124" t="s">
        <v>27</v>
      </c>
      <c r="N6" s="124" t="s">
        <v>28</v>
      </c>
      <c r="O6" s="129" t="s">
        <v>29</v>
      </c>
      <c r="P6" s="124" t="s">
        <v>30</v>
      </c>
      <c r="Q6" s="124" t="s">
        <v>31</v>
      </c>
      <c r="R6" s="124" t="s">
        <v>32</v>
      </c>
      <c r="S6" s="124" t="s">
        <v>33</v>
      </c>
      <c r="T6" s="126" t="s">
        <v>34</v>
      </c>
      <c r="U6" s="127"/>
      <c r="V6" s="128"/>
    </row>
    <row r="7" spans="1:22" ht="27" customHeight="1">
      <c r="A7" s="134"/>
      <c r="B7" s="134"/>
      <c r="C7" s="134"/>
      <c r="D7" s="134"/>
      <c r="E7" s="125"/>
      <c r="F7" s="125"/>
      <c r="G7" s="125"/>
      <c r="H7" s="125"/>
      <c r="I7" s="125"/>
      <c r="J7" s="125"/>
      <c r="K7" s="125"/>
      <c r="L7" s="125"/>
      <c r="M7" s="125"/>
      <c r="N7" s="125"/>
      <c r="O7" s="130"/>
      <c r="P7" s="125"/>
      <c r="Q7" s="125"/>
      <c r="R7" s="125"/>
      <c r="S7" s="125"/>
      <c r="T7" s="18" t="s">
        <v>35</v>
      </c>
      <c r="U7" s="18" t="s">
        <v>36</v>
      </c>
      <c r="V7" s="19" t="s">
        <v>37</v>
      </c>
    </row>
    <row r="8" spans="1:22" s="94" customFormat="1" ht="35.25" customHeight="1">
      <c r="A8" s="96">
        <v>1</v>
      </c>
      <c r="B8" s="97">
        <v>45112</v>
      </c>
      <c r="C8" s="102">
        <v>45345</v>
      </c>
      <c r="D8" s="109" t="s">
        <v>542</v>
      </c>
      <c r="E8" s="98"/>
      <c r="F8" s="98"/>
      <c r="G8" s="98"/>
      <c r="H8" s="110" t="s">
        <v>38</v>
      </c>
      <c r="I8" s="110" t="s">
        <v>80</v>
      </c>
      <c r="J8" s="113" t="s">
        <v>81</v>
      </c>
      <c r="K8" s="106" t="s">
        <v>543</v>
      </c>
      <c r="L8" s="115" t="s">
        <v>544</v>
      </c>
      <c r="M8" s="98" t="s">
        <v>545</v>
      </c>
      <c r="N8" s="93">
        <v>32660</v>
      </c>
      <c r="O8" s="96">
        <f>2023-1989</f>
        <v>34</v>
      </c>
      <c r="P8" s="110" t="s">
        <v>40</v>
      </c>
      <c r="Q8" s="98" t="s">
        <v>41</v>
      </c>
      <c r="R8" s="98" t="s">
        <v>105</v>
      </c>
      <c r="S8" s="96" t="s">
        <v>281</v>
      </c>
      <c r="T8" s="100" t="s">
        <v>56</v>
      </c>
      <c r="U8" s="100" t="s">
        <v>325</v>
      </c>
      <c r="V8" s="100" t="s">
        <v>546</v>
      </c>
    </row>
    <row r="9" spans="1:22" s="94" customFormat="1" ht="35.25" customHeight="1">
      <c r="A9" s="96">
        <v>2</v>
      </c>
      <c r="B9" s="97">
        <v>45061</v>
      </c>
      <c r="C9" s="102">
        <v>45345</v>
      </c>
      <c r="D9" s="109" t="s">
        <v>547</v>
      </c>
      <c r="E9" s="98"/>
      <c r="F9" s="98"/>
      <c r="G9" s="98"/>
      <c r="H9" s="110" t="s">
        <v>38</v>
      </c>
      <c r="I9" s="110" t="s">
        <v>80</v>
      </c>
      <c r="J9" s="95" t="s">
        <v>81</v>
      </c>
      <c r="K9" s="106" t="s">
        <v>548</v>
      </c>
      <c r="L9" s="116" t="s">
        <v>549</v>
      </c>
      <c r="M9" s="98" t="s">
        <v>550</v>
      </c>
      <c r="N9" s="93">
        <v>27133</v>
      </c>
      <c r="O9" s="96">
        <f>2023-1974</f>
        <v>49</v>
      </c>
      <c r="P9" s="110" t="s">
        <v>86</v>
      </c>
      <c r="Q9" s="98" t="s">
        <v>132</v>
      </c>
      <c r="R9" s="98" t="s">
        <v>551</v>
      </c>
      <c r="S9" s="96" t="s">
        <v>552</v>
      </c>
      <c r="T9" s="100" t="s">
        <v>553</v>
      </c>
      <c r="U9" s="100" t="s">
        <v>481</v>
      </c>
      <c r="V9" s="100" t="s">
        <v>554</v>
      </c>
    </row>
    <row r="10" spans="1:22" s="94" customFormat="1" ht="35.25" customHeight="1">
      <c r="A10" s="96">
        <v>3</v>
      </c>
      <c r="B10" s="97">
        <v>44636</v>
      </c>
      <c r="C10" s="102">
        <v>45345</v>
      </c>
      <c r="D10" s="109" t="s">
        <v>555</v>
      </c>
      <c r="E10" s="98"/>
      <c r="F10" s="98"/>
      <c r="G10" s="98"/>
      <c r="H10" s="110" t="s">
        <v>38</v>
      </c>
      <c r="I10" s="110" t="s">
        <v>275</v>
      </c>
      <c r="J10" s="95" t="s">
        <v>276</v>
      </c>
      <c r="K10" s="106" t="s">
        <v>556</v>
      </c>
      <c r="L10" s="115" t="s">
        <v>557</v>
      </c>
      <c r="M10" s="98" t="s">
        <v>558</v>
      </c>
      <c r="N10" s="93">
        <v>30320</v>
      </c>
      <c r="O10" s="96">
        <f>2024-1983</f>
        <v>41</v>
      </c>
      <c r="P10" s="110" t="s">
        <v>86</v>
      </c>
      <c r="Q10" s="98" t="s">
        <v>132</v>
      </c>
      <c r="R10" s="98" t="s">
        <v>352</v>
      </c>
      <c r="S10" s="96" t="s">
        <v>559</v>
      </c>
      <c r="T10" s="100" t="s">
        <v>250</v>
      </c>
      <c r="U10" s="100" t="s">
        <v>353</v>
      </c>
      <c r="V10" s="100" t="s">
        <v>560</v>
      </c>
    </row>
    <row r="11" spans="1:22" s="94" customFormat="1" ht="35.25" customHeight="1">
      <c r="A11" s="96">
        <v>4</v>
      </c>
      <c r="B11" s="97">
        <v>45084</v>
      </c>
      <c r="C11" s="102">
        <v>45345</v>
      </c>
      <c r="D11" s="109" t="s">
        <v>561</v>
      </c>
      <c r="E11" s="98"/>
      <c r="F11" s="98"/>
      <c r="G11" s="98"/>
      <c r="H11" s="110" t="s">
        <v>38</v>
      </c>
      <c r="I11" s="110" t="s">
        <v>562</v>
      </c>
      <c r="J11" s="95" t="s">
        <v>563</v>
      </c>
      <c r="K11" s="114" t="s">
        <v>564</v>
      </c>
      <c r="L11" s="115" t="s">
        <v>565</v>
      </c>
      <c r="M11" s="98" t="s">
        <v>566</v>
      </c>
      <c r="N11" s="93">
        <v>29812</v>
      </c>
      <c r="O11" s="96">
        <f>2023-1981</f>
        <v>42</v>
      </c>
      <c r="P11" s="110" t="s">
        <v>40</v>
      </c>
      <c r="Q11" s="98" t="s">
        <v>41</v>
      </c>
      <c r="R11" s="98" t="s">
        <v>53</v>
      </c>
      <c r="S11" s="96" t="s">
        <v>106</v>
      </c>
      <c r="T11" s="100" t="s">
        <v>55</v>
      </c>
      <c r="U11" s="100" t="s">
        <v>567</v>
      </c>
      <c r="V11" s="100" t="s">
        <v>568</v>
      </c>
    </row>
    <row r="12" spans="1:22" s="94" customFormat="1" ht="35.25" customHeight="1">
      <c r="A12" s="96">
        <v>5</v>
      </c>
      <c r="B12" s="97">
        <v>44874</v>
      </c>
      <c r="C12" s="102">
        <v>45345</v>
      </c>
      <c r="D12" s="109" t="s">
        <v>569</v>
      </c>
      <c r="E12" s="98"/>
      <c r="F12" s="98"/>
      <c r="G12" s="98"/>
      <c r="H12" s="110" t="s">
        <v>38</v>
      </c>
      <c r="I12" s="110" t="s">
        <v>216</v>
      </c>
      <c r="J12" s="95" t="s">
        <v>313</v>
      </c>
      <c r="K12" s="106" t="s">
        <v>570</v>
      </c>
      <c r="L12" s="115" t="s">
        <v>571</v>
      </c>
      <c r="M12" s="98" t="s">
        <v>572</v>
      </c>
      <c r="N12" s="93">
        <v>28467</v>
      </c>
      <c r="O12" s="96">
        <f>2023-1977</f>
        <v>46</v>
      </c>
      <c r="P12" s="110" t="s">
        <v>86</v>
      </c>
      <c r="Q12" s="98" t="s">
        <v>132</v>
      </c>
      <c r="R12" s="98" t="s">
        <v>573</v>
      </c>
      <c r="S12" s="96" t="s">
        <v>574</v>
      </c>
      <c r="T12" s="100" t="s">
        <v>476</v>
      </c>
      <c r="U12" s="100" t="s">
        <v>456</v>
      </c>
      <c r="V12" s="100" t="s">
        <v>477</v>
      </c>
    </row>
    <row r="13" spans="1:22" s="94" customFormat="1" ht="35.25" customHeight="1">
      <c r="A13" s="96">
        <v>6</v>
      </c>
      <c r="B13" s="97">
        <v>44959</v>
      </c>
      <c r="C13" s="102">
        <v>45345</v>
      </c>
      <c r="D13" s="109" t="s">
        <v>575</v>
      </c>
      <c r="E13" s="98"/>
      <c r="F13" s="98"/>
      <c r="G13" s="98"/>
      <c r="H13" s="110" t="s">
        <v>38</v>
      </c>
      <c r="I13" s="110" t="s">
        <v>275</v>
      </c>
      <c r="J13" s="95" t="s">
        <v>276</v>
      </c>
      <c r="K13" s="114" t="s">
        <v>576</v>
      </c>
      <c r="L13" s="115" t="s">
        <v>577</v>
      </c>
      <c r="M13" s="98" t="s">
        <v>578</v>
      </c>
      <c r="N13" s="93">
        <v>28214</v>
      </c>
      <c r="O13" s="96">
        <f>2023-1977</f>
        <v>46</v>
      </c>
      <c r="P13" s="110" t="s">
        <v>86</v>
      </c>
      <c r="Q13" s="98" t="s">
        <v>132</v>
      </c>
      <c r="R13" s="98" t="s">
        <v>579</v>
      </c>
      <c r="S13" s="96" t="s">
        <v>580</v>
      </c>
      <c r="T13" s="100" t="s">
        <v>55</v>
      </c>
      <c r="U13" s="100" t="s">
        <v>325</v>
      </c>
      <c r="V13" s="100" t="s">
        <v>581</v>
      </c>
    </row>
    <row r="14" spans="1:22" s="94" customFormat="1" ht="27" customHeight="1">
      <c r="A14" s="96">
        <v>7</v>
      </c>
      <c r="B14" s="97">
        <v>45070</v>
      </c>
      <c r="C14" s="102">
        <v>45345</v>
      </c>
      <c r="D14" s="109" t="s">
        <v>582</v>
      </c>
      <c r="E14" s="98"/>
      <c r="F14" s="98"/>
      <c r="G14" s="98"/>
      <c r="H14" s="110" t="s">
        <v>38</v>
      </c>
      <c r="I14" s="110" t="s">
        <v>583</v>
      </c>
      <c r="J14" s="95" t="s">
        <v>328</v>
      </c>
      <c r="K14" s="114" t="s">
        <v>584</v>
      </c>
      <c r="L14" s="117" t="s">
        <v>585</v>
      </c>
      <c r="M14" s="98" t="s">
        <v>586</v>
      </c>
      <c r="N14" s="93">
        <v>31235</v>
      </c>
      <c r="O14" s="96">
        <f>2023-1985</f>
        <v>38</v>
      </c>
      <c r="P14" s="110" t="s">
        <v>40</v>
      </c>
      <c r="Q14" s="98" t="s">
        <v>41</v>
      </c>
      <c r="R14" s="98" t="s">
        <v>587</v>
      </c>
      <c r="S14" s="96" t="s">
        <v>559</v>
      </c>
      <c r="T14" s="100" t="s">
        <v>476</v>
      </c>
      <c r="U14" s="100" t="s">
        <v>456</v>
      </c>
      <c r="V14" s="100" t="s">
        <v>588</v>
      </c>
    </row>
    <row r="15" spans="1:22" s="99" customFormat="1" ht="37.5" customHeight="1">
      <c r="A15" s="96">
        <v>8</v>
      </c>
      <c r="B15" s="97">
        <v>44916</v>
      </c>
      <c r="C15" s="102">
        <v>45345</v>
      </c>
      <c r="D15" s="109" t="s">
        <v>589</v>
      </c>
      <c r="E15" s="98"/>
      <c r="F15" s="98"/>
      <c r="G15" s="98"/>
      <c r="H15" s="110" t="s">
        <v>45</v>
      </c>
      <c r="I15" s="110" t="s">
        <v>216</v>
      </c>
      <c r="J15" s="95" t="s">
        <v>313</v>
      </c>
      <c r="K15" s="114" t="s">
        <v>590</v>
      </c>
      <c r="L15" s="115" t="s">
        <v>591</v>
      </c>
      <c r="M15" s="98" t="s">
        <v>592</v>
      </c>
      <c r="N15" s="93">
        <v>25708</v>
      </c>
      <c r="O15" s="96">
        <f>2023-1970</f>
        <v>53</v>
      </c>
      <c r="P15" s="110" t="s">
        <v>86</v>
      </c>
      <c r="Q15" s="98" t="s">
        <v>87</v>
      </c>
      <c r="R15" s="98" t="s">
        <v>593</v>
      </c>
      <c r="S15" s="96" t="s">
        <v>594</v>
      </c>
      <c r="T15" s="100" t="s">
        <v>55</v>
      </c>
      <c r="U15" s="100" t="s">
        <v>56</v>
      </c>
      <c r="V15" s="100" t="s">
        <v>595</v>
      </c>
    </row>
    <row r="16" spans="1:22" s="101" customFormat="1" ht="27" customHeight="1">
      <c r="A16" s="96">
        <v>9</v>
      </c>
      <c r="B16" s="97">
        <v>44897</v>
      </c>
      <c r="C16" s="102">
        <v>45345</v>
      </c>
      <c r="D16" s="109" t="s">
        <v>596</v>
      </c>
      <c r="E16" s="98"/>
      <c r="F16" s="98"/>
      <c r="G16" s="98"/>
      <c r="H16" s="110" t="s">
        <v>38</v>
      </c>
      <c r="I16" s="110" t="s">
        <v>562</v>
      </c>
      <c r="J16" s="95" t="s">
        <v>563</v>
      </c>
      <c r="K16" s="114" t="s">
        <v>597</v>
      </c>
      <c r="L16" s="115" t="s">
        <v>598</v>
      </c>
      <c r="M16" s="98" t="s">
        <v>599</v>
      </c>
      <c r="N16" s="93">
        <v>32597</v>
      </c>
      <c r="O16" s="96">
        <f>2023-1989</f>
        <v>34</v>
      </c>
      <c r="P16" s="110" t="s">
        <v>600</v>
      </c>
      <c r="Q16" s="98" t="s">
        <v>132</v>
      </c>
      <c r="R16" s="98" t="s">
        <v>601</v>
      </c>
      <c r="S16" s="96" t="s">
        <v>249</v>
      </c>
      <c r="T16" s="100" t="s">
        <v>55</v>
      </c>
      <c r="U16" s="100" t="s">
        <v>56</v>
      </c>
      <c r="V16" s="100" t="s">
        <v>602</v>
      </c>
    </row>
    <row r="17" spans="1:22" s="101" customFormat="1" ht="45.75" customHeight="1">
      <c r="A17" s="96">
        <v>10</v>
      </c>
      <c r="B17" s="97">
        <v>45096</v>
      </c>
      <c r="C17" s="102">
        <v>45345</v>
      </c>
      <c r="D17" s="109" t="s">
        <v>603</v>
      </c>
      <c r="E17" s="98"/>
      <c r="F17" s="98"/>
      <c r="G17" s="98"/>
      <c r="H17" s="110" t="s">
        <v>38</v>
      </c>
      <c r="I17" s="110" t="s">
        <v>604</v>
      </c>
      <c r="J17" s="95" t="s">
        <v>605</v>
      </c>
      <c r="K17" s="114" t="s">
        <v>606</v>
      </c>
      <c r="L17" s="115" t="s">
        <v>607</v>
      </c>
      <c r="M17" s="98" t="s">
        <v>608</v>
      </c>
      <c r="N17" s="93">
        <v>22589</v>
      </c>
      <c r="O17" s="96">
        <f>2023-1961</f>
        <v>62</v>
      </c>
      <c r="P17" s="110" t="s">
        <v>40</v>
      </c>
      <c r="Q17" s="98" t="s">
        <v>41</v>
      </c>
      <c r="R17" s="98" t="s">
        <v>609</v>
      </c>
      <c r="S17" s="96" t="s">
        <v>610</v>
      </c>
      <c r="T17" s="100" t="s">
        <v>55</v>
      </c>
      <c r="U17" s="100" t="s">
        <v>144</v>
      </c>
      <c r="V17" s="100" t="s">
        <v>611</v>
      </c>
    </row>
    <row r="18" spans="1:22" s="101" customFormat="1" ht="61.5" customHeight="1">
      <c r="A18" s="96">
        <v>11</v>
      </c>
      <c r="B18" s="97">
        <v>45063</v>
      </c>
      <c r="C18" s="102">
        <v>45345</v>
      </c>
      <c r="D18" s="109" t="s">
        <v>612</v>
      </c>
      <c r="E18" s="98"/>
      <c r="F18" s="98"/>
      <c r="G18" s="98"/>
      <c r="H18" s="110" t="s">
        <v>38</v>
      </c>
      <c r="I18" s="110" t="s">
        <v>613</v>
      </c>
      <c r="J18" s="95" t="s">
        <v>614</v>
      </c>
      <c r="K18" s="114" t="s">
        <v>615</v>
      </c>
      <c r="L18" s="117" t="s">
        <v>616</v>
      </c>
      <c r="M18" s="100" t="s">
        <v>617</v>
      </c>
      <c r="N18" s="93">
        <v>24162</v>
      </c>
      <c r="O18" s="96">
        <f>2024-1966</f>
        <v>58</v>
      </c>
      <c r="P18" s="110" t="s">
        <v>86</v>
      </c>
      <c r="Q18" s="98" t="s">
        <v>132</v>
      </c>
      <c r="R18" s="100" t="s">
        <v>618</v>
      </c>
      <c r="S18" s="96" t="s">
        <v>619</v>
      </c>
      <c r="T18" s="100" t="s">
        <v>56</v>
      </c>
      <c r="U18" s="100" t="s">
        <v>55</v>
      </c>
      <c r="V18" s="100" t="s">
        <v>620</v>
      </c>
    </row>
    <row r="19" spans="1:22" s="101" customFormat="1" ht="22.5" customHeight="1">
      <c r="A19" s="96">
        <v>12</v>
      </c>
      <c r="B19" s="97">
        <v>44673</v>
      </c>
      <c r="C19" s="102">
        <v>45345</v>
      </c>
      <c r="D19" s="109" t="s">
        <v>621</v>
      </c>
      <c r="E19" s="98"/>
      <c r="F19" s="98"/>
      <c r="G19" s="98"/>
      <c r="H19" s="110" t="s">
        <v>38</v>
      </c>
      <c r="I19" s="110" t="s">
        <v>622</v>
      </c>
      <c r="J19" s="95" t="s">
        <v>623</v>
      </c>
      <c r="K19" s="114">
        <v>550064461</v>
      </c>
      <c r="L19" s="115" t="s">
        <v>624</v>
      </c>
      <c r="M19" s="98" t="s">
        <v>625</v>
      </c>
      <c r="N19" s="93">
        <v>25523</v>
      </c>
      <c r="O19" s="96">
        <f>2023-1969</f>
        <v>54</v>
      </c>
      <c r="P19" s="110" t="s">
        <v>40</v>
      </c>
      <c r="Q19" s="98" t="s">
        <v>41</v>
      </c>
      <c r="R19" s="98" t="s">
        <v>352</v>
      </c>
      <c r="S19" s="96" t="s">
        <v>626</v>
      </c>
      <c r="T19" s="100" t="s">
        <v>55</v>
      </c>
      <c r="U19" s="100" t="s">
        <v>56</v>
      </c>
      <c r="V19" s="100" t="s">
        <v>340</v>
      </c>
    </row>
    <row r="20" spans="1:22" s="99" customFormat="1" ht="21" customHeight="1">
      <c r="A20" s="96">
        <v>13</v>
      </c>
      <c r="B20" s="97">
        <v>44853</v>
      </c>
      <c r="C20" s="102">
        <v>45345</v>
      </c>
      <c r="D20" s="109" t="s">
        <v>627</v>
      </c>
      <c r="E20" s="98"/>
      <c r="F20" s="98"/>
      <c r="G20" s="98"/>
      <c r="H20" s="110" t="s">
        <v>38</v>
      </c>
      <c r="I20" s="110" t="s">
        <v>622</v>
      </c>
      <c r="J20" s="95" t="s">
        <v>623</v>
      </c>
      <c r="K20" s="114">
        <v>532525765</v>
      </c>
      <c r="L20" s="115" t="s">
        <v>628</v>
      </c>
      <c r="M20" s="98" t="s">
        <v>629</v>
      </c>
      <c r="N20" s="93">
        <v>25750</v>
      </c>
      <c r="O20" s="96"/>
      <c r="P20" s="110" t="s">
        <v>86</v>
      </c>
      <c r="Q20" s="98" t="s">
        <v>132</v>
      </c>
      <c r="R20" s="98" t="s">
        <v>630</v>
      </c>
      <c r="S20" s="96" t="s">
        <v>574</v>
      </c>
      <c r="T20" s="100" t="s">
        <v>631</v>
      </c>
      <c r="U20" s="100" t="s">
        <v>632</v>
      </c>
      <c r="V20" s="100" t="s">
        <v>633</v>
      </c>
    </row>
    <row r="21" spans="1:22" s="99" customFormat="1" ht="18.75" customHeight="1">
      <c r="A21" s="96">
        <v>14</v>
      </c>
      <c r="B21" s="97">
        <v>45097</v>
      </c>
      <c r="C21" s="102">
        <v>45345</v>
      </c>
      <c r="D21" s="109" t="s">
        <v>634</v>
      </c>
      <c r="E21" s="98"/>
      <c r="F21" s="98"/>
      <c r="G21" s="98"/>
      <c r="H21" s="110" t="s">
        <v>38</v>
      </c>
      <c r="I21" s="110" t="s">
        <v>275</v>
      </c>
      <c r="J21" s="95" t="s">
        <v>276</v>
      </c>
      <c r="K21" s="114" t="s">
        <v>635</v>
      </c>
      <c r="L21" s="115" t="s">
        <v>636</v>
      </c>
      <c r="M21" s="98" t="s">
        <v>637</v>
      </c>
      <c r="N21" s="93">
        <v>32447</v>
      </c>
      <c r="O21" s="96">
        <f>2023-1988</f>
        <v>35</v>
      </c>
      <c r="P21" s="110" t="s">
        <v>86</v>
      </c>
      <c r="Q21" s="98" t="s">
        <v>132</v>
      </c>
      <c r="R21" s="100" t="s">
        <v>638</v>
      </c>
      <c r="S21" s="96" t="s">
        <v>574</v>
      </c>
      <c r="T21" s="100" t="s">
        <v>55</v>
      </c>
      <c r="U21" s="100" t="s">
        <v>639</v>
      </c>
      <c r="V21" s="100" t="s">
        <v>640</v>
      </c>
    </row>
    <row r="22" spans="1:22" s="101" customFormat="1" ht="21" customHeight="1">
      <c r="A22" s="96">
        <v>15</v>
      </c>
      <c r="B22" s="97">
        <v>45020</v>
      </c>
      <c r="C22" s="102">
        <v>45345</v>
      </c>
      <c r="D22" s="109" t="s">
        <v>641</v>
      </c>
      <c r="E22" s="98"/>
      <c r="F22" s="98"/>
      <c r="G22" s="98"/>
      <c r="H22" s="110" t="s">
        <v>38</v>
      </c>
      <c r="I22" s="110" t="s">
        <v>216</v>
      </c>
      <c r="J22" s="95" t="s">
        <v>313</v>
      </c>
      <c r="K22" s="114" t="s">
        <v>642</v>
      </c>
      <c r="L22" s="115" t="s">
        <v>643</v>
      </c>
      <c r="M22" s="98" t="s">
        <v>644</v>
      </c>
      <c r="N22" s="93">
        <v>23533</v>
      </c>
      <c r="O22" s="96">
        <f>2023-1964</f>
        <v>59</v>
      </c>
      <c r="P22" s="110" t="s">
        <v>86</v>
      </c>
      <c r="Q22" s="98" t="s">
        <v>132</v>
      </c>
      <c r="R22" s="98" t="s">
        <v>573</v>
      </c>
      <c r="S22" s="96" t="s">
        <v>574</v>
      </c>
      <c r="T22" s="100" t="s">
        <v>56</v>
      </c>
      <c r="U22" s="100" t="s">
        <v>55</v>
      </c>
      <c r="V22" s="100" t="s">
        <v>645</v>
      </c>
    </row>
    <row r="23" spans="1:22" s="99" customFormat="1" ht="44.25" customHeight="1">
      <c r="A23" s="96">
        <v>16</v>
      </c>
      <c r="B23" s="97">
        <v>45093</v>
      </c>
      <c r="C23" s="102">
        <v>45345</v>
      </c>
      <c r="D23" s="109" t="s">
        <v>646</v>
      </c>
      <c r="E23" s="98"/>
      <c r="F23" s="98"/>
      <c r="G23" s="98"/>
      <c r="H23" s="110" t="s">
        <v>38</v>
      </c>
      <c r="I23" s="110" t="s">
        <v>275</v>
      </c>
      <c r="J23" s="95" t="s">
        <v>276</v>
      </c>
      <c r="K23" s="114" t="s">
        <v>647</v>
      </c>
      <c r="L23" s="115" t="s">
        <v>648</v>
      </c>
      <c r="M23" s="98" t="s">
        <v>649</v>
      </c>
      <c r="N23" s="93">
        <v>31938</v>
      </c>
      <c r="O23" s="96">
        <f>2023-1987</f>
        <v>36</v>
      </c>
      <c r="P23" s="110" t="s">
        <v>40</v>
      </c>
      <c r="Q23" s="98" t="s">
        <v>41</v>
      </c>
      <c r="R23" s="98" t="s">
        <v>650</v>
      </c>
      <c r="S23" s="96" t="s">
        <v>106</v>
      </c>
      <c r="T23" s="100" t="s">
        <v>55</v>
      </c>
      <c r="U23" s="100" t="s">
        <v>325</v>
      </c>
      <c r="V23" s="100" t="s">
        <v>651</v>
      </c>
    </row>
    <row r="24" spans="1:22" s="99" customFormat="1" ht="64.5" customHeight="1">
      <c r="A24" s="96">
        <v>17</v>
      </c>
      <c r="B24" s="97">
        <v>44959</v>
      </c>
      <c r="C24" s="102">
        <v>45345</v>
      </c>
      <c r="D24" s="109" t="s">
        <v>652</v>
      </c>
      <c r="E24" s="98"/>
      <c r="F24" s="98"/>
      <c r="G24" s="98"/>
      <c r="H24" s="110" t="s">
        <v>38</v>
      </c>
      <c r="I24" s="110" t="s">
        <v>653</v>
      </c>
      <c r="J24" s="95"/>
      <c r="K24" s="114">
        <v>548749949</v>
      </c>
      <c r="L24" s="115" t="s">
        <v>654</v>
      </c>
      <c r="M24" s="98" t="s">
        <v>655</v>
      </c>
      <c r="N24" s="93">
        <v>33285</v>
      </c>
      <c r="O24" s="96">
        <f>2023-1991</f>
        <v>32</v>
      </c>
      <c r="P24" s="110" t="s">
        <v>40</v>
      </c>
      <c r="Q24" s="98" t="s">
        <v>41</v>
      </c>
      <c r="R24" s="98" t="s">
        <v>352</v>
      </c>
      <c r="S24" s="96" t="s">
        <v>574</v>
      </c>
      <c r="T24" s="100" t="s">
        <v>56</v>
      </c>
      <c r="U24" s="100" t="s">
        <v>55</v>
      </c>
      <c r="V24" s="100" t="s">
        <v>656</v>
      </c>
    </row>
    <row r="25" spans="1:22" s="101" customFormat="1" ht="45" customHeight="1">
      <c r="A25" s="96">
        <v>18</v>
      </c>
      <c r="B25" s="97">
        <v>45096</v>
      </c>
      <c r="C25" s="102">
        <v>45345</v>
      </c>
      <c r="D25" s="109" t="s">
        <v>657</v>
      </c>
      <c r="E25" s="98"/>
      <c r="F25" s="98"/>
      <c r="G25" s="98"/>
      <c r="H25" s="110" t="s">
        <v>38</v>
      </c>
      <c r="I25" s="110" t="s">
        <v>80</v>
      </c>
      <c r="J25" s="95" t="s">
        <v>81</v>
      </c>
      <c r="K25" s="114" t="s">
        <v>658</v>
      </c>
      <c r="L25" s="115" t="s">
        <v>659</v>
      </c>
      <c r="M25" s="98" t="s">
        <v>660</v>
      </c>
      <c r="N25" s="93">
        <v>19745</v>
      </c>
      <c r="O25" s="96">
        <f>2024-1954</f>
        <v>70</v>
      </c>
      <c r="P25" s="110" t="s">
        <v>86</v>
      </c>
      <c r="Q25" s="98" t="s">
        <v>132</v>
      </c>
      <c r="R25" s="100" t="s">
        <v>630</v>
      </c>
      <c r="S25" s="96" t="s">
        <v>574</v>
      </c>
      <c r="T25" s="100" t="s">
        <v>661</v>
      </c>
      <c r="U25" s="100" t="s">
        <v>662</v>
      </c>
      <c r="V25" s="100" t="s">
        <v>663</v>
      </c>
    </row>
    <row r="26" spans="1:22" s="101" customFormat="1" ht="30.75">
      <c r="A26" s="96">
        <v>19</v>
      </c>
      <c r="B26" s="97">
        <v>45121</v>
      </c>
      <c r="C26" s="102">
        <v>45345</v>
      </c>
      <c r="D26" s="109" t="s">
        <v>664</v>
      </c>
      <c r="E26" s="98"/>
      <c r="F26" s="98"/>
      <c r="G26" s="98"/>
      <c r="H26" s="110" t="s">
        <v>38</v>
      </c>
      <c r="I26" s="110" t="s">
        <v>275</v>
      </c>
      <c r="J26" s="95" t="s">
        <v>276</v>
      </c>
      <c r="K26" s="114" t="s">
        <v>665</v>
      </c>
      <c r="L26" s="115" t="s">
        <v>666</v>
      </c>
      <c r="M26" s="98" t="s">
        <v>667</v>
      </c>
      <c r="N26" s="93">
        <v>28107</v>
      </c>
      <c r="O26" s="96">
        <f>2023-1976</f>
        <v>47</v>
      </c>
      <c r="P26" s="110" t="s">
        <v>86</v>
      </c>
      <c r="Q26" s="98" t="s">
        <v>132</v>
      </c>
      <c r="R26" s="98" t="s">
        <v>668</v>
      </c>
      <c r="S26" s="96" t="s">
        <v>249</v>
      </c>
      <c r="T26" s="100" t="s">
        <v>55</v>
      </c>
      <c r="U26" s="100" t="s">
        <v>144</v>
      </c>
      <c r="V26" s="100" t="s">
        <v>669</v>
      </c>
    </row>
    <row r="27" spans="1:22" s="94" customFormat="1" ht="18.75" customHeight="1">
      <c r="A27" s="96">
        <v>20</v>
      </c>
      <c r="B27" s="97">
        <v>45096</v>
      </c>
      <c r="C27" s="102">
        <v>45345</v>
      </c>
      <c r="D27" s="109" t="s">
        <v>670</v>
      </c>
      <c r="E27" s="98"/>
      <c r="F27" s="98"/>
      <c r="G27" s="98"/>
      <c r="H27" s="110" t="s">
        <v>38</v>
      </c>
      <c r="I27" s="110" t="s">
        <v>80</v>
      </c>
      <c r="J27" s="95" t="s">
        <v>81</v>
      </c>
      <c r="K27" s="114" t="s">
        <v>671</v>
      </c>
      <c r="L27" s="115" t="s">
        <v>672</v>
      </c>
      <c r="M27" s="98" t="s">
        <v>673</v>
      </c>
      <c r="N27" s="93">
        <v>29024</v>
      </c>
      <c r="O27" s="96">
        <f>2023-1979</f>
        <v>44</v>
      </c>
      <c r="P27" s="110" t="s">
        <v>86</v>
      </c>
      <c r="Q27" s="98" t="s">
        <v>132</v>
      </c>
      <c r="R27" s="98" t="s">
        <v>674</v>
      </c>
      <c r="S27" s="96" t="s">
        <v>675</v>
      </c>
      <c r="T27" s="100" t="s">
        <v>419</v>
      </c>
      <c r="U27" s="100" t="s">
        <v>419</v>
      </c>
      <c r="V27" s="100" t="s">
        <v>645</v>
      </c>
    </row>
    <row r="28" spans="1:22" s="94" customFormat="1" ht="15.75">
      <c r="A28" s="96">
        <v>21</v>
      </c>
      <c r="B28" s="97">
        <v>44391</v>
      </c>
      <c r="C28" s="102">
        <v>45345</v>
      </c>
      <c r="D28" s="109" t="s">
        <v>676</v>
      </c>
      <c r="E28" s="98"/>
      <c r="F28" s="98"/>
      <c r="G28" s="98"/>
      <c r="H28" s="110" t="s">
        <v>38</v>
      </c>
      <c r="I28" s="110" t="s">
        <v>677</v>
      </c>
      <c r="J28" s="95" t="s">
        <v>677</v>
      </c>
      <c r="K28" s="114" t="s">
        <v>678</v>
      </c>
      <c r="L28" s="115"/>
      <c r="M28" s="98" t="s">
        <v>679</v>
      </c>
      <c r="N28" s="93">
        <v>16266</v>
      </c>
      <c r="O28" s="96">
        <f>2023-1944</f>
        <v>79</v>
      </c>
      <c r="P28" s="110" t="s">
        <v>40</v>
      </c>
      <c r="Q28" s="98" t="s">
        <v>41</v>
      </c>
      <c r="R28" s="98" t="s">
        <v>680</v>
      </c>
      <c r="S28" s="96" t="s">
        <v>681</v>
      </c>
      <c r="T28" s="100" t="s">
        <v>91</v>
      </c>
      <c r="U28" s="100" t="s">
        <v>476</v>
      </c>
      <c r="V28" s="100" t="s">
        <v>588</v>
      </c>
    </row>
    <row r="29" spans="1:22" s="94" customFormat="1" ht="30.75">
      <c r="A29" s="96">
        <v>22</v>
      </c>
      <c r="B29" s="97">
        <v>45089</v>
      </c>
      <c r="C29" s="102">
        <v>45345</v>
      </c>
      <c r="D29" s="109" t="s">
        <v>682</v>
      </c>
      <c r="E29" s="98"/>
      <c r="F29" s="98"/>
      <c r="G29" s="98"/>
      <c r="H29" s="110" t="s">
        <v>38</v>
      </c>
      <c r="I29" s="110" t="s">
        <v>100</v>
      </c>
      <c r="J29" s="95" t="s">
        <v>101</v>
      </c>
      <c r="K29" s="114">
        <v>163957799</v>
      </c>
      <c r="L29" s="115" t="s">
        <v>683</v>
      </c>
      <c r="M29" s="98" t="s">
        <v>684</v>
      </c>
      <c r="N29" s="93">
        <v>29063</v>
      </c>
      <c r="O29" s="96">
        <f>2023-1979</f>
        <v>44</v>
      </c>
      <c r="P29" s="110" t="s">
        <v>40</v>
      </c>
      <c r="Q29" s="98" t="s">
        <v>41</v>
      </c>
      <c r="R29" s="98" t="s">
        <v>685</v>
      </c>
      <c r="S29" s="96" t="s">
        <v>249</v>
      </c>
      <c r="T29" s="100" t="s">
        <v>55</v>
      </c>
      <c r="U29" s="100" t="s">
        <v>56</v>
      </c>
      <c r="V29" s="100" t="s">
        <v>656</v>
      </c>
    </row>
    <row r="30" spans="1:22" s="94" customFormat="1" ht="15.75">
      <c r="A30" s="96">
        <v>23</v>
      </c>
      <c r="B30" s="97">
        <v>45049</v>
      </c>
      <c r="C30" s="102">
        <v>45345</v>
      </c>
      <c r="D30" s="111" t="s">
        <v>686</v>
      </c>
      <c r="E30" s="98"/>
      <c r="F30" s="98"/>
      <c r="G30" s="98"/>
      <c r="H30" s="104" t="s">
        <v>38</v>
      </c>
      <c r="I30" s="104" t="s">
        <v>100</v>
      </c>
      <c r="J30" s="95" t="s">
        <v>101</v>
      </c>
      <c r="K30" s="114">
        <v>172959120</v>
      </c>
      <c r="L30" s="115" t="s">
        <v>687</v>
      </c>
      <c r="M30" s="98" t="s">
        <v>688</v>
      </c>
      <c r="N30" s="93">
        <v>32960</v>
      </c>
      <c r="O30" s="96">
        <f>2023-1990</f>
        <v>33</v>
      </c>
      <c r="P30" s="104" t="s">
        <v>40</v>
      </c>
      <c r="Q30" s="98" t="s">
        <v>41</v>
      </c>
      <c r="R30" s="98" t="s">
        <v>689</v>
      </c>
      <c r="S30" s="96" t="s">
        <v>231</v>
      </c>
      <c r="T30" s="100" t="s">
        <v>55</v>
      </c>
      <c r="U30" s="100" t="s">
        <v>56</v>
      </c>
      <c r="V30" s="100" t="s">
        <v>690</v>
      </c>
    </row>
    <row r="31" spans="1:22" s="108" customFormat="1" ht="30">
      <c r="A31" s="96">
        <v>24</v>
      </c>
      <c r="B31" s="97">
        <v>45343</v>
      </c>
      <c r="C31" s="102"/>
      <c r="D31" s="103" t="s">
        <v>691</v>
      </c>
      <c r="E31" s="98"/>
      <c r="F31" s="98"/>
      <c r="G31" s="98"/>
      <c r="H31" s="104" t="s">
        <v>692</v>
      </c>
      <c r="I31" s="104" t="s">
        <v>583</v>
      </c>
      <c r="J31" s="105" t="s">
        <v>328</v>
      </c>
      <c r="K31" s="106" t="s">
        <v>709</v>
      </c>
      <c r="L31" s="107" t="s">
        <v>710</v>
      </c>
      <c r="M31" s="98" t="s">
        <v>711</v>
      </c>
      <c r="N31" s="93">
        <v>43534</v>
      </c>
      <c r="O31" s="96">
        <f>2023-2019</f>
        <v>4</v>
      </c>
      <c r="P31" s="96" t="s">
        <v>40</v>
      </c>
      <c r="Q31" s="98" t="s">
        <v>712</v>
      </c>
      <c r="R31" s="98" t="s">
        <v>221</v>
      </c>
      <c r="S31" s="96" t="s">
        <v>675</v>
      </c>
      <c r="T31" s="100" t="s">
        <v>55</v>
      </c>
      <c r="U31" s="100" t="s">
        <v>56</v>
      </c>
      <c r="V31" s="100" t="s">
        <v>360</v>
      </c>
    </row>
    <row r="32" spans="1:22" s="108" customFormat="1" ht="30">
      <c r="A32" s="96">
        <v>25</v>
      </c>
      <c r="B32" s="97">
        <v>45343</v>
      </c>
      <c r="C32" s="102"/>
      <c r="D32" s="103" t="s">
        <v>693</v>
      </c>
      <c r="E32" s="98"/>
      <c r="F32" s="98"/>
      <c r="G32" s="98"/>
      <c r="H32" s="104" t="s">
        <v>692</v>
      </c>
      <c r="I32" s="104" t="s">
        <v>583</v>
      </c>
      <c r="J32" s="105" t="s">
        <v>328</v>
      </c>
      <c r="K32" s="106" t="s">
        <v>713</v>
      </c>
      <c r="L32" s="107" t="s">
        <v>710</v>
      </c>
      <c r="M32" s="98" t="s">
        <v>711</v>
      </c>
      <c r="N32" s="93">
        <v>44394</v>
      </c>
      <c r="O32" s="96">
        <f>2023-2021</f>
        <v>2</v>
      </c>
      <c r="P32" s="96" t="s">
        <v>40</v>
      </c>
      <c r="Q32" s="98" t="s">
        <v>712</v>
      </c>
      <c r="R32" s="98" t="s">
        <v>221</v>
      </c>
      <c r="S32" s="96" t="s">
        <v>675</v>
      </c>
      <c r="T32" s="100" t="s">
        <v>55</v>
      </c>
      <c r="U32" s="100" t="s">
        <v>56</v>
      </c>
      <c r="V32" s="100" t="s">
        <v>360</v>
      </c>
    </row>
    <row r="33" spans="1:22" s="108" customFormat="1" ht="30">
      <c r="A33" s="96">
        <v>26</v>
      </c>
      <c r="B33" s="97"/>
      <c r="C33" s="102">
        <v>45335</v>
      </c>
      <c r="D33" s="109" t="s">
        <v>694</v>
      </c>
      <c r="E33" s="98"/>
      <c r="F33" s="98"/>
      <c r="G33" s="98"/>
      <c r="H33" s="110" t="s">
        <v>38</v>
      </c>
      <c r="I33" s="110" t="s">
        <v>695</v>
      </c>
      <c r="J33" s="105" t="s">
        <v>696</v>
      </c>
      <c r="K33" s="106" t="s">
        <v>714</v>
      </c>
      <c r="L33" s="107"/>
      <c r="M33" s="98"/>
      <c r="N33" s="93">
        <v>27615</v>
      </c>
      <c r="O33" s="96">
        <f>2023-1975</f>
        <v>48</v>
      </c>
      <c r="P33" s="110" t="s">
        <v>40</v>
      </c>
      <c r="Q33" s="98" t="s">
        <v>41</v>
      </c>
      <c r="R33" s="98"/>
      <c r="S33" s="96"/>
      <c r="T33" s="100"/>
      <c r="U33" s="100"/>
      <c r="V33" s="100"/>
    </row>
    <row r="34" spans="1:22" s="108" customFormat="1">
      <c r="A34" s="96">
        <v>27</v>
      </c>
      <c r="B34" s="97"/>
      <c r="C34" s="102">
        <v>45335</v>
      </c>
      <c r="D34" s="109" t="s">
        <v>697</v>
      </c>
      <c r="E34" s="98"/>
      <c r="F34" s="98"/>
      <c r="G34" s="98"/>
      <c r="H34" s="110" t="s">
        <v>698</v>
      </c>
      <c r="I34" s="110" t="s">
        <v>699</v>
      </c>
      <c r="J34" s="105" t="s">
        <v>700</v>
      </c>
      <c r="K34" s="106" t="s">
        <v>715</v>
      </c>
      <c r="L34" s="107"/>
      <c r="M34" s="98"/>
      <c r="N34" s="93">
        <v>15793</v>
      </c>
      <c r="O34" s="96">
        <f>2023-1943</f>
        <v>80</v>
      </c>
      <c r="P34" s="110" t="s">
        <v>86</v>
      </c>
      <c r="Q34" s="98" t="s">
        <v>716</v>
      </c>
      <c r="R34" s="98"/>
      <c r="S34" s="96"/>
      <c r="T34" s="100"/>
      <c r="U34" s="100"/>
      <c r="V34" s="100"/>
    </row>
    <row r="35" spans="1:22" s="108" customFormat="1">
      <c r="A35" s="96">
        <v>28</v>
      </c>
      <c r="B35" s="97">
        <v>45152</v>
      </c>
      <c r="C35" s="102">
        <v>45335</v>
      </c>
      <c r="D35" s="111" t="s">
        <v>701</v>
      </c>
      <c r="E35" s="98"/>
      <c r="F35" s="98"/>
      <c r="G35" s="98"/>
      <c r="H35" s="104" t="s">
        <v>38</v>
      </c>
      <c r="I35" s="104" t="s">
        <v>39</v>
      </c>
      <c r="J35" s="105" t="s">
        <v>101</v>
      </c>
      <c r="K35" s="106">
        <v>3135832458</v>
      </c>
      <c r="L35" s="107" t="s">
        <v>702</v>
      </c>
      <c r="M35" s="98" t="s">
        <v>703</v>
      </c>
      <c r="N35" s="93">
        <v>34103</v>
      </c>
      <c r="O35" s="96">
        <f>2023-1993</f>
        <v>30</v>
      </c>
      <c r="P35" s="104" t="s">
        <v>40</v>
      </c>
      <c r="Q35" s="98" t="s">
        <v>41</v>
      </c>
      <c r="R35" s="98" t="s">
        <v>650</v>
      </c>
      <c r="S35" s="96" t="s">
        <v>249</v>
      </c>
      <c r="T35" s="100" t="s">
        <v>309</v>
      </c>
      <c r="U35" s="100" t="s">
        <v>56</v>
      </c>
      <c r="V35" s="100" t="s">
        <v>462</v>
      </c>
    </row>
    <row r="36" spans="1:22" s="108" customFormat="1" ht="30">
      <c r="A36" s="96">
        <v>29</v>
      </c>
      <c r="B36" s="97"/>
      <c r="C36" s="102">
        <v>45335</v>
      </c>
      <c r="D36" s="109" t="s">
        <v>704</v>
      </c>
      <c r="E36" s="98"/>
      <c r="F36" s="98"/>
      <c r="G36" s="98"/>
      <c r="H36" s="110" t="s">
        <v>698</v>
      </c>
      <c r="I36" s="110" t="s">
        <v>695</v>
      </c>
      <c r="J36" s="105" t="s">
        <v>696</v>
      </c>
      <c r="K36" s="106" t="s">
        <v>717</v>
      </c>
      <c r="L36" s="107"/>
      <c r="M36" s="98"/>
      <c r="N36" s="93">
        <v>27519</v>
      </c>
      <c r="O36" s="96">
        <f>2023-1975</f>
        <v>48</v>
      </c>
      <c r="P36" s="110" t="s">
        <v>86</v>
      </c>
      <c r="Q36" s="98" t="s">
        <v>132</v>
      </c>
      <c r="R36" s="98"/>
      <c r="S36" s="96"/>
      <c r="T36" s="100"/>
      <c r="U36" s="100"/>
      <c r="V36" s="100"/>
    </row>
    <row r="37" spans="1:22" s="108" customFormat="1">
      <c r="A37" s="96">
        <v>30</v>
      </c>
      <c r="B37" s="97"/>
      <c r="C37" s="102">
        <v>45335</v>
      </c>
      <c r="D37" s="111" t="s">
        <v>705</v>
      </c>
      <c r="E37" s="98"/>
      <c r="F37" s="98"/>
      <c r="G37" s="98"/>
      <c r="H37" s="104" t="s">
        <v>698</v>
      </c>
      <c r="I37" s="104" t="s">
        <v>317</v>
      </c>
      <c r="J37" s="105" t="s">
        <v>334</v>
      </c>
      <c r="K37" s="106"/>
      <c r="L37" s="107"/>
      <c r="M37" s="98"/>
      <c r="N37" s="93">
        <v>29516</v>
      </c>
      <c r="O37" s="96">
        <f>2023-1980</f>
        <v>43</v>
      </c>
      <c r="P37" s="104" t="s">
        <v>86</v>
      </c>
      <c r="Q37" s="98" t="s">
        <v>132</v>
      </c>
      <c r="R37" s="98"/>
      <c r="S37" s="96"/>
      <c r="T37" s="100"/>
      <c r="U37" s="100"/>
      <c r="V37" s="100"/>
    </row>
    <row r="38" spans="1:22" s="108" customFormat="1">
      <c r="A38" s="96">
        <v>31</v>
      </c>
      <c r="B38" s="97">
        <v>45348</v>
      </c>
      <c r="C38" s="102"/>
      <c r="D38" s="111" t="s">
        <v>706</v>
      </c>
      <c r="E38" s="98"/>
      <c r="F38" s="98"/>
      <c r="G38" s="98"/>
      <c r="H38" s="104" t="s">
        <v>698</v>
      </c>
      <c r="I38" s="104" t="s">
        <v>80</v>
      </c>
      <c r="J38" s="105" t="s">
        <v>81</v>
      </c>
      <c r="K38" s="106"/>
      <c r="L38" s="107" t="s">
        <v>707</v>
      </c>
      <c r="M38" s="98" t="s">
        <v>708</v>
      </c>
      <c r="N38" s="93">
        <v>15033</v>
      </c>
      <c r="O38" s="96">
        <f>2023-1941</f>
        <v>82</v>
      </c>
      <c r="P38" s="96" t="s">
        <v>86</v>
      </c>
      <c r="Q38" s="98" t="s">
        <v>132</v>
      </c>
      <c r="R38" s="98" t="s">
        <v>460</v>
      </c>
      <c r="S38" s="96"/>
      <c r="T38" s="100" t="s">
        <v>55</v>
      </c>
      <c r="U38" s="100" t="s">
        <v>55</v>
      </c>
      <c r="V38" s="100" t="s">
        <v>451</v>
      </c>
    </row>
    <row r="39" spans="1:22" ht="15.75">
      <c r="A39" s="24"/>
      <c r="B39" s="29"/>
      <c r="C39" s="21"/>
      <c r="D39" s="20"/>
      <c r="E39" s="24"/>
      <c r="F39" s="24"/>
      <c r="G39" s="13"/>
      <c r="H39" s="27"/>
      <c r="I39" s="22"/>
      <c r="J39" s="22"/>
      <c r="K39" s="24"/>
      <c r="L39" s="118"/>
      <c r="M39" s="24"/>
      <c r="N39" s="112"/>
      <c r="O39" s="23"/>
      <c r="P39" s="26"/>
      <c r="Q39" s="24"/>
      <c r="R39" s="24"/>
      <c r="S39" s="23"/>
      <c r="T39" s="25"/>
      <c r="U39" s="25"/>
      <c r="V39" s="25"/>
    </row>
    <row r="40" spans="1:22" ht="15.75">
      <c r="A40" s="24"/>
      <c r="B40" s="29"/>
      <c r="C40" s="21"/>
      <c r="D40" s="20"/>
      <c r="E40" s="24"/>
      <c r="F40" s="24"/>
      <c r="G40" s="13"/>
      <c r="H40" s="27"/>
      <c r="I40" s="22"/>
      <c r="J40" s="22"/>
      <c r="K40" s="24"/>
      <c r="L40" s="28"/>
      <c r="M40" s="24"/>
      <c r="N40" s="29"/>
      <c r="O40" s="23"/>
      <c r="P40" s="26"/>
      <c r="Q40" s="24"/>
      <c r="R40" s="24"/>
      <c r="S40" s="23"/>
      <c r="T40" s="25"/>
      <c r="U40" s="25"/>
      <c r="V40" s="25"/>
    </row>
    <row r="41" spans="1:22" ht="15.75">
      <c r="A41" s="24"/>
      <c r="B41" s="29"/>
      <c r="C41" s="21"/>
      <c r="D41" s="20"/>
      <c r="E41" s="24"/>
      <c r="F41" s="24"/>
      <c r="G41" s="13"/>
      <c r="H41" s="27"/>
      <c r="I41" s="22"/>
      <c r="J41" s="22"/>
      <c r="K41" s="24"/>
      <c r="L41" s="28"/>
      <c r="M41" s="24"/>
      <c r="N41" s="29"/>
      <c r="O41" s="23"/>
      <c r="P41" s="26"/>
      <c r="Q41" s="24"/>
      <c r="R41" s="24"/>
      <c r="S41" s="23"/>
      <c r="T41" s="25"/>
      <c r="U41" s="25"/>
      <c r="V41" s="25"/>
    </row>
    <row r="42" spans="1:22" ht="15.75">
      <c r="A42" s="24"/>
      <c r="B42" s="29"/>
      <c r="C42" s="21"/>
      <c r="D42" s="20"/>
      <c r="E42" s="24"/>
      <c r="F42" s="24"/>
      <c r="G42" s="13"/>
      <c r="H42" s="27"/>
      <c r="I42" s="22"/>
      <c r="J42" s="22"/>
      <c r="K42" s="24"/>
      <c r="L42" s="28"/>
      <c r="M42" s="24"/>
      <c r="N42" s="29"/>
      <c r="O42" s="23"/>
      <c r="P42" s="26"/>
      <c r="Q42" s="24"/>
      <c r="R42" s="24"/>
      <c r="S42" s="23"/>
      <c r="T42" s="25"/>
      <c r="U42" s="25"/>
      <c r="V42" s="25"/>
    </row>
    <row r="43" spans="1:22" ht="15.75">
      <c r="A43" s="24"/>
      <c r="B43" s="29"/>
      <c r="C43" s="21"/>
      <c r="D43" s="20"/>
      <c r="E43" s="24"/>
      <c r="F43" s="24"/>
      <c r="G43" s="13"/>
      <c r="H43" s="27"/>
      <c r="I43" s="22"/>
      <c r="J43" s="22"/>
      <c r="K43" s="24"/>
      <c r="L43" s="28"/>
      <c r="M43" s="24"/>
      <c r="N43" s="29"/>
      <c r="O43" s="23"/>
      <c r="P43" s="26"/>
      <c r="Q43" s="24"/>
      <c r="R43" s="24"/>
      <c r="S43" s="23"/>
      <c r="T43" s="25"/>
      <c r="U43" s="25"/>
      <c r="V43" s="25"/>
    </row>
    <row r="44" spans="1:22">
      <c r="A44" s="24"/>
    </row>
    <row r="45" spans="1:22" ht="15.75">
      <c r="A45" s="24"/>
      <c r="B45" s="29"/>
      <c r="C45" s="21"/>
      <c r="D45" s="20"/>
      <c r="E45" s="24"/>
      <c r="F45" s="24"/>
      <c r="G45" s="13"/>
      <c r="H45" s="27"/>
      <c r="I45" s="22"/>
      <c r="J45" s="22"/>
      <c r="K45" s="24"/>
      <c r="L45" s="28"/>
      <c r="M45" s="24"/>
      <c r="N45" s="29"/>
      <c r="O45" s="23"/>
      <c r="P45" s="26"/>
      <c r="Q45" s="24"/>
      <c r="R45" s="24"/>
      <c r="S45" s="23"/>
      <c r="T45" s="25"/>
      <c r="U45" s="25"/>
      <c r="V45" s="25"/>
    </row>
    <row r="46" spans="1:22" ht="15.75">
      <c r="A46" s="24"/>
      <c r="B46" s="29"/>
      <c r="C46" s="21"/>
      <c r="D46" s="20"/>
      <c r="E46" s="24"/>
      <c r="F46" s="24"/>
      <c r="G46" s="13"/>
      <c r="H46" s="27"/>
      <c r="I46" s="22"/>
      <c r="J46" s="22"/>
      <c r="K46" s="24"/>
      <c r="L46" s="28"/>
      <c r="M46" s="24"/>
      <c r="N46" s="29"/>
      <c r="O46" s="23"/>
      <c r="P46" s="26"/>
      <c r="Q46" s="24"/>
      <c r="R46" s="24"/>
      <c r="S46" s="23"/>
      <c r="T46" s="25"/>
      <c r="U46" s="25"/>
      <c r="V46" s="25"/>
    </row>
    <row r="47" spans="1:22" ht="15.75">
      <c r="A47" s="24"/>
      <c r="B47" s="29"/>
      <c r="C47" s="21"/>
      <c r="D47" s="20"/>
      <c r="E47" s="24"/>
      <c r="F47" s="24"/>
      <c r="G47" s="13"/>
      <c r="H47" s="27"/>
      <c r="I47" s="22"/>
      <c r="J47" s="22"/>
      <c r="K47" s="24"/>
      <c r="L47" s="28"/>
      <c r="M47" s="24"/>
      <c r="N47" s="29"/>
      <c r="O47" s="23"/>
      <c r="P47" s="26"/>
      <c r="Q47" s="24"/>
      <c r="R47" s="24"/>
      <c r="S47" s="23"/>
      <c r="T47" s="25"/>
      <c r="U47" s="25"/>
      <c r="V47" s="25"/>
    </row>
    <row r="48" spans="1:22" ht="15.75">
      <c r="A48" s="24"/>
      <c r="B48" s="29"/>
      <c r="C48" s="21"/>
      <c r="D48" s="20"/>
      <c r="E48" s="24"/>
      <c r="F48" s="24"/>
      <c r="G48" s="13"/>
      <c r="H48" s="27"/>
      <c r="I48" s="22"/>
      <c r="J48" s="22"/>
      <c r="K48" s="24"/>
      <c r="L48" s="28"/>
      <c r="M48" s="24"/>
      <c r="N48" s="29"/>
      <c r="O48" s="23"/>
      <c r="P48" s="26"/>
      <c r="Q48" s="24"/>
      <c r="R48" s="24"/>
      <c r="S48" s="23"/>
      <c r="T48" s="25"/>
      <c r="U48" s="25"/>
      <c r="V48" s="25"/>
    </row>
    <row r="49" spans="1:22" ht="15.75">
      <c r="A49" s="24"/>
      <c r="B49" s="29"/>
      <c r="C49" s="21"/>
      <c r="D49" s="20"/>
      <c r="E49" s="24"/>
      <c r="F49" s="24"/>
      <c r="G49" s="13"/>
      <c r="H49" s="27"/>
      <c r="I49" s="22"/>
      <c r="J49" s="22"/>
      <c r="K49" s="24"/>
      <c r="L49" s="28"/>
      <c r="M49" s="24"/>
      <c r="N49" s="29"/>
      <c r="O49" s="23"/>
      <c r="P49" s="26"/>
      <c r="Q49" s="24"/>
      <c r="R49" s="24"/>
      <c r="S49" s="23"/>
      <c r="T49" s="25"/>
      <c r="U49" s="25"/>
      <c r="V49" s="25"/>
    </row>
    <row r="50" spans="1:22" ht="15.75">
      <c r="A50" s="24"/>
      <c r="B50" s="29"/>
      <c r="C50" s="21"/>
      <c r="D50" s="20"/>
      <c r="E50" s="24"/>
      <c r="F50" s="24"/>
      <c r="G50" s="13"/>
      <c r="H50" s="27"/>
      <c r="I50" s="22"/>
      <c r="J50" s="22"/>
      <c r="K50" s="24"/>
      <c r="L50" s="28"/>
      <c r="M50" s="24"/>
      <c r="N50" s="29"/>
      <c r="O50" s="23"/>
      <c r="P50" s="26"/>
      <c r="Q50" s="24"/>
      <c r="R50" s="24"/>
      <c r="S50" s="23"/>
      <c r="T50" s="25"/>
      <c r="U50" s="25"/>
      <c r="V50" s="25"/>
    </row>
    <row r="51" spans="1:22" ht="15.75">
      <c r="A51" s="24"/>
      <c r="B51" s="29"/>
      <c r="C51" s="21"/>
      <c r="D51" s="20"/>
      <c r="E51" s="24"/>
      <c r="F51" s="24"/>
      <c r="G51" s="13"/>
      <c r="H51" s="27"/>
      <c r="I51" s="22"/>
      <c r="J51" s="22"/>
      <c r="K51" s="24"/>
      <c r="L51" s="28"/>
      <c r="M51" s="24"/>
      <c r="N51" s="29"/>
      <c r="O51" s="23"/>
      <c r="P51" s="26"/>
      <c r="Q51" s="24"/>
      <c r="R51" s="24"/>
      <c r="S51" s="23"/>
      <c r="T51" s="25"/>
      <c r="U51" s="25"/>
      <c r="V51" s="25"/>
    </row>
    <row r="52" spans="1:22" ht="15.75">
      <c r="A52" s="24"/>
      <c r="B52" s="29"/>
      <c r="C52" s="21"/>
      <c r="D52" s="20"/>
      <c r="E52" s="24"/>
      <c r="F52" s="24"/>
      <c r="G52" s="13"/>
      <c r="H52" s="27"/>
      <c r="I52" s="22"/>
      <c r="J52" s="22"/>
      <c r="K52" s="24"/>
      <c r="L52" s="28"/>
      <c r="M52" s="24"/>
      <c r="N52" s="29"/>
      <c r="O52" s="23"/>
      <c r="P52" s="26"/>
      <c r="Q52" s="24"/>
      <c r="R52" s="24"/>
      <c r="S52" s="23"/>
      <c r="T52" s="25"/>
      <c r="U52" s="25"/>
      <c r="V52" s="25"/>
    </row>
    <row r="53" spans="1:22" ht="15.75">
      <c r="A53" s="24"/>
      <c r="B53" s="29"/>
      <c r="C53" s="21"/>
      <c r="D53" s="20"/>
      <c r="E53" s="24"/>
      <c r="F53" s="24"/>
      <c r="G53" s="13"/>
      <c r="H53" s="27"/>
      <c r="I53" s="22"/>
      <c r="J53" s="22"/>
      <c r="K53" s="24"/>
      <c r="L53" s="28"/>
      <c r="M53" s="24"/>
      <c r="N53" s="29"/>
      <c r="O53" s="23"/>
      <c r="P53" s="26"/>
      <c r="Q53" s="24"/>
      <c r="R53" s="24"/>
      <c r="S53" s="23"/>
      <c r="T53" s="25"/>
      <c r="U53" s="25"/>
      <c r="V53" s="25"/>
    </row>
    <row r="54" spans="1:22" ht="15.75">
      <c r="A54" s="24"/>
      <c r="B54" s="29"/>
      <c r="C54" s="21"/>
      <c r="D54" s="20"/>
      <c r="E54" s="24"/>
      <c r="F54" s="24"/>
      <c r="G54" s="13"/>
      <c r="H54" s="27"/>
      <c r="I54" s="22"/>
      <c r="J54" s="22"/>
      <c r="K54" s="24"/>
      <c r="L54" s="28"/>
      <c r="M54" s="24"/>
      <c r="N54" s="29"/>
      <c r="O54" s="23"/>
      <c r="P54" s="26"/>
      <c r="Q54" s="24"/>
      <c r="R54" s="24"/>
      <c r="S54" s="23"/>
      <c r="T54" s="25"/>
      <c r="U54" s="25"/>
      <c r="V54" s="25"/>
    </row>
    <row r="55" spans="1:22" ht="15.75">
      <c r="A55" s="24"/>
      <c r="B55" s="29"/>
      <c r="C55" s="21"/>
      <c r="D55" s="20"/>
      <c r="E55" s="24"/>
      <c r="F55" s="24"/>
      <c r="G55" s="13"/>
      <c r="H55" s="27"/>
      <c r="I55" s="22"/>
      <c r="J55" s="22"/>
      <c r="K55" s="24"/>
      <c r="L55" s="28"/>
      <c r="M55" s="24"/>
      <c r="N55" s="29"/>
      <c r="O55" s="23"/>
      <c r="P55" s="26"/>
      <c r="Q55" s="24"/>
      <c r="R55" s="24"/>
      <c r="S55" s="23"/>
      <c r="T55" s="25"/>
      <c r="U55" s="25"/>
      <c r="V55" s="25"/>
    </row>
    <row r="56" spans="1:22" ht="15.75">
      <c r="A56" s="24"/>
      <c r="B56" s="29"/>
      <c r="C56" s="21"/>
      <c r="D56" s="20"/>
      <c r="E56" s="24"/>
      <c r="F56" s="24"/>
      <c r="G56" s="13"/>
      <c r="H56" s="27"/>
      <c r="I56" s="22"/>
      <c r="J56" s="22"/>
      <c r="K56" s="24"/>
      <c r="L56" s="28"/>
      <c r="M56" s="24"/>
      <c r="N56" s="29"/>
      <c r="O56" s="23"/>
      <c r="P56" s="26"/>
      <c r="Q56" s="24"/>
      <c r="R56" s="24"/>
      <c r="S56" s="23"/>
      <c r="T56" s="25"/>
      <c r="U56" s="25"/>
      <c r="V56" s="25"/>
    </row>
    <row r="57" spans="1:22" ht="15.75">
      <c r="A57" s="24"/>
      <c r="B57" s="29"/>
      <c r="C57" s="21"/>
      <c r="D57" s="20"/>
      <c r="E57" s="24"/>
      <c r="F57" s="24"/>
      <c r="G57" s="13"/>
      <c r="H57" s="27"/>
      <c r="I57" s="22"/>
      <c r="J57" s="22"/>
      <c r="K57" s="24"/>
      <c r="L57" s="28"/>
      <c r="M57" s="24"/>
      <c r="N57" s="29"/>
      <c r="O57" s="23"/>
      <c r="P57" s="26"/>
      <c r="Q57" s="24"/>
      <c r="R57" s="24"/>
      <c r="S57" s="23"/>
      <c r="T57" s="25"/>
      <c r="U57" s="25"/>
      <c r="V57" s="25"/>
    </row>
    <row r="58" spans="1:22" ht="15.75">
      <c r="A58" s="24"/>
      <c r="B58" s="29"/>
      <c r="C58" s="21"/>
      <c r="D58" s="20"/>
      <c r="E58" s="24"/>
      <c r="F58" s="24"/>
      <c r="G58" s="13"/>
      <c r="H58" s="27"/>
      <c r="I58" s="22"/>
      <c r="J58" s="22"/>
      <c r="K58" s="24"/>
      <c r="L58" s="28"/>
      <c r="M58" s="24"/>
      <c r="N58" s="29"/>
      <c r="O58" s="23"/>
      <c r="P58" s="26"/>
      <c r="Q58" s="24"/>
      <c r="R58" s="24"/>
      <c r="S58" s="23"/>
      <c r="T58" s="25"/>
      <c r="U58" s="25"/>
      <c r="V58" s="25"/>
    </row>
    <row r="59" spans="1:22" ht="15.75">
      <c r="A59" s="24"/>
      <c r="B59" s="29"/>
      <c r="C59" s="21"/>
      <c r="D59" s="20"/>
      <c r="E59" s="24"/>
      <c r="F59" s="24"/>
      <c r="G59" s="13"/>
      <c r="H59" s="27"/>
      <c r="I59" s="22"/>
      <c r="J59" s="22"/>
      <c r="K59" s="24"/>
      <c r="L59" s="28"/>
      <c r="M59" s="24"/>
      <c r="N59" s="29"/>
      <c r="O59" s="23"/>
      <c r="P59" s="26"/>
      <c r="Q59" s="24"/>
      <c r="R59" s="24"/>
      <c r="S59" s="23"/>
      <c r="T59" s="25"/>
      <c r="U59" s="25"/>
      <c r="V59" s="25"/>
    </row>
    <row r="60" spans="1:22" ht="15.75">
      <c r="A60" s="24"/>
      <c r="B60" s="29"/>
      <c r="C60" s="21"/>
      <c r="D60" s="20"/>
      <c r="E60" s="24"/>
      <c r="F60" s="24"/>
      <c r="G60" s="13"/>
      <c r="H60" s="27"/>
      <c r="I60" s="22"/>
      <c r="J60" s="22"/>
      <c r="K60" s="24"/>
      <c r="L60" s="28"/>
      <c r="M60" s="24"/>
      <c r="N60" s="29"/>
      <c r="O60" s="23"/>
      <c r="P60" s="26"/>
      <c r="Q60" s="24"/>
      <c r="R60" s="24"/>
      <c r="S60" s="23"/>
      <c r="T60" s="25"/>
      <c r="U60" s="25"/>
      <c r="V60" s="25"/>
    </row>
    <row r="61" spans="1:22" ht="15.75">
      <c r="A61" s="24"/>
      <c r="B61" s="29"/>
      <c r="C61" s="21"/>
      <c r="D61" s="20"/>
      <c r="E61" s="24"/>
      <c r="F61" s="24"/>
      <c r="G61" s="13"/>
      <c r="H61" s="27"/>
      <c r="I61" s="22"/>
      <c r="J61" s="22"/>
      <c r="K61" s="24"/>
      <c r="L61" s="28"/>
      <c r="M61" s="24"/>
      <c r="N61" s="29"/>
      <c r="O61" s="23"/>
      <c r="P61" s="26"/>
      <c r="Q61" s="24"/>
      <c r="R61" s="24"/>
      <c r="S61" s="23"/>
      <c r="T61" s="25"/>
      <c r="U61" s="25"/>
      <c r="V61" s="25"/>
    </row>
    <row r="62" spans="1:22" ht="15.75">
      <c r="A62" s="24"/>
      <c r="B62" s="29"/>
      <c r="C62" s="21"/>
      <c r="D62" s="20"/>
      <c r="E62" s="24"/>
      <c r="F62" s="24"/>
      <c r="G62" s="13"/>
      <c r="H62" s="27"/>
      <c r="I62" s="22"/>
      <c r="J62" s="22"/>
      <c r="K62" s="24"/>
      <c r="L62" s="28"/>
      <c r="M62" s="24"/>
      <c r="N62" s="29"/>
      <c r="O62" s="23"/>
      <c r="P62" s="26"/>
      <c r="Q62" s="24"/>
      <c r="R62" s="24"/>
      <c r="S62" s="23"/>
      <c r="T62" s="25"/>
      <c r="U62" s="25"/>
      <c r="V62" s="25"/>
    </row>
    <row r="63" spans="1:22" ht="15.75">
      <c r="A63" s="24"/>
      <c r="B63" s="29"/>
      <c r="C63" s="21"/>
      <c r="D63" s="20"/>
      <c r="E63" s="24"/>
      <c r="F63" s="24"/>
      <c r="G63" s="13"/>
      <c r="H63" s="27"/>
      <c r="I63" s="22"/>
      <c r="J63" s="22"/>
      <c r="K63" s="24"/>
      <c r="L63" s="28"/>
      <c r="M63" s="24"/>
      <c r="N63" s="29"/>
      <c r="O63" s="23"/>
      <c r="P63" s="26"/>
      <c r="Q63" s="24"/>
      <c r="R63" s="24"/>
      <c r="S63" s="23"/>
      <c r="T63" s="25"/>
      <c r="U63" s="25"/>
      <c r="V63" s="25"/>
    </row>
    <row r="64" spans="1:22" ht="15.75">
      <c r="A64" s="24"/>
      <c r="B64" s="29"/>
      <c r="C64" s="21"/>
      <c r="D64" s="20"/>
      <c r="E64" s="24"/>
      <c r="F64" s="24"/>
      <c r="G64" s="13"/>
      <c r="H64" s="27"/>
      <c r="I64" s="22"/>
      <c r="J64" s="22"/>
      <c r="K64" s="24"/>
      <c r="L64" s="28"/>
      <c r="M64" s="24"/>
      <c r="N64" s="29"/>
      <c r="O64" s="23"/>
      <c r="P64" s="26"/>
      <c r="Q64" s="24"/>
      <c r="R64" s="24"/>
      <c r="S64" s="23"/>
      <c r="T64" s="25"/>
      <c r="U64" s="25"/>
      <c r="V64" s="25"/>
    </row>
    <row r="65" spans="1:22" ht="15.75">
      <c r="A65" s="24"/>
      <c r="B65" s="29"/>
      <c r="C65" s="21"/>
      <c r="D65" s="20"/>
      <c r="E65" s="24"/>
      <c r="F65" s="24"/>
      <c r="G65" s="13"/>
      <c r="H65" s="27"/>
      <c r="I65" s="22"/>
      <c r="J65" s="22"/>
      <c r="K65" s="24"/>
      <c r="L65" s="28"/>
      <c r="M65" s="24"/>
      <c r="N65" s="29"/>
      <c r="O65" s="23"/>
      <c r="P65" s="26"/>
      <c r="Q65" s="24"/>
      <c r="R65" s="24"/>
      <c r="S65" s="23"/>
      <c r="T65" s="25"/>
      <c r="U65" s="25"/>
      <c r="V65" s="25"/>
    </row>
    <row r="66" spans="1:22" ht="15.75">
      <c r="A66" s="24"/>
      <c r="B66" s="29"/>
      <c r="C66" s="21"/>
      <c r="D66" s="20"/>
      <c r="E66" s="24"/>
      <c r="F66" s="24"/>
      <c r="G66" s="13"/>
      <c r="H66" s="27"/>
      <c r="I66" s="22"/>
      <c r="J66" s="22"/>
      <c r="K66" s="24"/>
      <c r="L66" s="28"/>
      <c r="M66" s="24"/>
      <c r="N66" s="29"/>
      <c r="O66" s="23"/>
      <c r="P66" s="26"/>
      <c r="Q66" s="24"/>
      <c r="R66" s="24"/>
      <c r="S66" s="23"/>
      <c r="T66" s="25"/>
      <c r="U66" s="25"/>
      <c r="V66" s="25"/>
    </row>
    <row r="67" spans="1:22" ht="15.75">
      <c r="A67" s="24"/>
      <c r="B67" s="29"/>
      <c r="C67" s="21"/>
      <c r="D67" s="20"/>
      <c r="E67" s="24"/>
      <c r="F67" s="24"/>
      <c r="G67" s="13"/>
      <c r="H67" s="27"/>
      <c r="I67" s="22"/>
      <c r="J67" s="22"/>
      <c r="K67" s="24"/>
      <c r="L67" s="28"/>
      <c r="M67" s="24"/>
      <c r="N67" s="29"/>
      <c r="O67" s="23"/>
      <c r="P67" s="26"/>
      <c r="Q67" s="24"/>
      <c r="R67" s="24"/>
      <c r="S67" s="23"/>
      <c r="T67" s="25"/>
      <c r="U67" s="25"/>
      <c r="V67" s="25"/>
    </row>
    <row r="68" spans="1:22" ht="15.75">
      <c r="A68" s="24"/>
      <c r="B68" s="29"/>
      <c r="C68" s="21"/>
      <c r="D68" s="20"/>
      <c r="E68" s="24"/>
      <c r="F68" s="24"/>
      <c r="G68" s="13"/>
      <c r="H68" s="27"/>
      <c r="I68" s="22"/>
      <c r="J68" s="22"/>
      <c r="K68" s="24"/>
      <c r="L68" s="28"/>
      <c r="M68" s="24"/>
      <c r="N68" s="29"/>
      <c r="O68" s="23"/>
      <c r="P68" s="26"/>
      <c r="Q68" s="24"/>
      <c r="R68" s="24"/>
      <c r="S68" s="23"/>
      <c r="T68" s="25"/>
      <c r="U68" s="25"/>
      <c r="V68" s="25"/>
    </row>
    <row r="69" spans="1:22" ht="15.75">
      <c r="A69" s="24"/>
      <c r="B69" s="29"/>
      <c r="C69" s="21"/>
      <c r="D69" s="20"/>
      <c r="E69" s="24"/>
      <c r="F69" s="24"/>
      <c r="G69" s="13"/>
      <c r="H69" s="27"/>
      <c r="I69" s="22"/>
      <c r="J69" s="22"/>
      <c r="K69" s="24"/>
      <c r="L69" s="28"/>
      <c r="M69" s="24"/>
      <c r="N69" s="29"/>
      <c r="O69" s="23"/>
      <c r="P69" s="26"/>
      <c r="Q69" s="24"/>
      <c r="R69" s="24"/>
      <c r="S69" s="23"/>
      <c r="T69" s="25"/>
      <c r="U69" s="25"/>
      <c r="V69" s="25"/>
    </row>
    <row r="70" spans="1:22" ht="15.75">
      <c r="A70" s="24"/>
      <c r="B70" s="29"/>
      <c r="C70" s="21"/>
      <c r="D70" s="20"/>
      <c r="E70" s="24"/>
      <c r="F70" s="24"/>
      <c r="G70" s="13"/>
      <c r="H70" s="27"/>
      <c r="I70" s="22"/>
      <c r="J70" s="22"/>
      <c r="K70" s="24"/>
      <c r="L70" s="28"/>
      <c r="M70" s="24"/>
      <c r="N70" s="29"/>
      <c r="O70" s="23"/>
      <c r="P70" s="26"/>
      <c r="Q70" s="24"/>
      <c r="R70" s="24"/>
      <c r="S70" s="23"/>
      <c r="T70" s="25"/>
      <c r="U70" s="25"/>
      <c r="V70" s="25"/>
    </row>
    <row r="71" spans="1:22" ht="15.75">
      <c r="A71" s="24"/>
      <c r="B71" s="29"/>
      <c r="C71" s="21"/>
      <c r="D71" s="20"/>
      <c r="E71" s="24"/>
      <c r="F71" s="24"/>
      <c r="G71" s="13"/>
      <c r="H71" s="27"/>
      <c r="I71" s="22"/>
      <c r="J71" s="22"/>
      <c r="K71" s="24"/>
      <c r="L71" s="28"/>
      <c r="M71" s="24"/>
      <c r="N71" s="29"/>
      <c r="O71" s="23"/>
      <c r="P71" s="26"/>
      <c r="Q71" s="24"/>
      <c r="R71" s="24"/>
      <c r="S71" s="23"/>
      <c r="T71" s="25"/>
      <c r="U71" s="25"/>
      <c r="V71" s="25"/>
    </row>
    <row r="72" spans="1:22" ht="15.75">
      <c r="A72" s="24"/>
      <c r="B72" s="29"/>
      <c r="C72" s="21"/>
      <c r="D72" s="20"/>
      <c r="E72" s="24"/>
      <c r="F72" s="24"/>
      <c r="G72" s="13"/>
      <c r="H72" s="27"/>
      <c r="I72" s="22"/>
      <c r="J72" s="22"/>
      <c r="K72" s="24"/>
      <c r="L72" s="28"/>
      <c r="M72" s="24"/>
      <c r="N72" s="29"/>
      <c r="O72" s="23"/>
      <c r="P72" s="26"/>
      <c r="Q72" s="24"/>
      <c r="R72" s="24"/>
      <c r="S72" s="23"/>
      <c r="T72" s="25"/>
      <c r="U72" s="25"/>
      <c r="V72" s="25"/>
    </row>
    <row r="73" spans="1:22" ht="15.75">
      <c r="A73" s="24"/>
      <c r="B73" s="29"/>
      <c r="C73" s="21"/>
      <c r="D73" s="20"/>
      <c r="E73" s="24"/>
      <c r="F73" s="24"/>
      <c r="G73" s="13"/>
      <c r="H73" s="27"/>
      <c r="I73" s="22"/>
      <c r="J73" s="22"/>
      <c r="K73" s="24"/>
      <c r="L73" s="28"/>
      <c r="M73" s="24"/>
      <c r="N73" s="29"/>
      <c r="O73" s="23"/>
      <c r="P73" s="26"/>
      <c r="Q73" s="24"/>
      <c r="R73" s="24"/>
      <c r="S73" s="23"/>
      <c r="T73" s="25"/>
      <c r="U73" s="25"/>
      <c r="V73" s="25"/>
    </row>
    <row r="74" spans="1:22" ht="15.75">
      <c r="A74" s="24"/>
      <c r="B74" s="29"/>
      <c r="C74" s="21"/>
      <c r="D74" s="20"/>
      <c r="E74" s="24"/>
      <c r="F74" s="24"/>
      <c r="G74" s="13"/>
      <c r="H74" s="27"/>
      <c r="I74" s="22"/>
      <c r="J74" s="22"/>
      <c r="K74" s="24"/>
      <c r="L74" s="28"/>
      <c r="M74" s="24"/>
      <c r="N74" s="29"/>
      <c r="O74" s="23"/>
      <c r="P74" s="26"/>
      <c r="Q74" s="24"/>
      <c r="R74" s="24"/>
      <c r="S74" s="23"/>
      <c r="T74" s="25"/>
      <c r="U74" s="25"/>
      <c r="V74" s="25"/>
    </row>
    <row r="75" spans="1:22" ht="15.75">
      <c r="A75" s="24"/>
      <c r="B75" s="29"/>
      <c r="C75" s="21"/>
      <c r="D75" s="20"/>
      <c r="E75" s="24"/>
      <c r="F75" s="24"/>
      <c r="G75" s="13"/>
      <c r="H75" s="27"/>
      <c r="I75" s="22"/>
      <c r="J75" s="22"/>
      <c r="K75" s="24"/>
      <c r="L75" s="28"/>
      <c r="M75" s="24"/>
      <c r="N75" s="29"/>
      <c r="O75" s="23"/>
      <c r="P75" s="26"/>
      <c r="Q75" s="24"/>
      <c r="R75" s="24"/>
      <c r="S75" s="23"/>
      <c r="T75" s="25"/>
      <c r="U75" s="25"/>
      <c r="V75" s="25"/>
    </row>
    <row r="76" spans="1:22" ht="15.75">
      <c r="A76" s="24"/>
      <c r="B76" s="29"/>
      <c r="C76" s="21"/>
      <c r="D76" s="20"/>
      <c r="E76" s="24"/>
      <c r="F76" s="24"/>
      <c r="G76" s="13"/>
      <c r="H76" s="27"/>
      <c r="I76" s="22"/>
      <c r="J76" s="22"/>
      <c r="K76" s="24"/>
      <c r="L76" s="28"/>
      <c r="M76" s="24"/>
      <c r="N76" s="29"/>
      <c r="O76" s="23"/>
      <c r="P76" s="26"/>
      <c r="Q76" s="24"/>
      <c r="R76" s="24"/>
      <c r="S76" s="23"/>
      <c r="T76" s="25"/>
      <c r="U76" s="25"/>
      <c r="V76" s="25"/>
    </row>
    <row r="77" spans="1:22" ht="15.75">
      <c r="A77" s="24"/>
      <c r="B77" s="29"/>
      <c r="C77" s="21"/>
      <c r="D77" s="20"/>
      <c r="E77" s="24"/>
      <c r="F77" s="24"/>
      <c r="G77" s="13"/>
      <c r="H77" s="27"/>
      <c r="I77" s="22"/>
      <c r="J77" s="22"/>
      <c r="K77" s="24"/>
      <c r="L77" s="28"/>
      <c r="M77" s="24"/>
      <c r="N77" s="29"/>
      <c r="O77" s="23"/>
      <c r="P77" s="26"/>
      <c r="Q77" s="24"/>
      <c r="R77" s="24"/>
      <c r="S77" s="23"/>
      <c r="T77" s="25"/>
      <c r="U77" s="25"/>
      <c r="V77" s="25"/>
    </row>
    <row r="78" spans="1:22" ht="15.75">
      <c r="A78" s="24"/>
      <c r="B78" s="29"/>
      <c r="C78" s="21"/>
      <c r="D78" s="20"/>
      <c r="E78" s="24"/>
      <c r="F78" s="24"/>
      <c r="G78" s="13"/>
      <c r="H78" s="27"/>
      <c r="I78" s="22"/>
      <c r="J78" s="22"/>
      <c r="K78" s="24"/>
      <c r="L78" s="28"/>
      <c r="M78" s="24"/>
      <c r="N78" s="29"/>
      <c r="O78" s="23"/>
      <c r="P78" s="26"/>
      <c r="Q78" s="24"/>
      <c r="R78" s="24"/>
      <c r="S78" s="23"/>
      <c r="T78" s="25"/>
      <c r="U78" s="25"/>
      <c r="V78" s="25"/>
    </row>
    <row r="79" spans="1:22" ht="15.75">
      <c r="A79" s="24"/>
      <c r="B79" s="29"/>
      <c r="C79" s="21"/>
      <c r="D79" s="20"/>
      <c r="E79" s="24"/>
      <c r="F79" s="24"/>
      <c r="G79" s="13"/>
      <c r="H79" s="27"/>
      <c r="I79" s="22"/>
      <c r="J79" s="22"/>
      <c r="K79" s="24"/>
      <c r="L79" s="28"/>
      <c r="M79" s="24"/>
      <c r="N79" s="29"/>
      <c r="O79" s="23"/>
      <c r="P79" s="26"/>
      <c r="Q79" s="24"/>
      <c r="R79" s="24"/>
      <c r="S79" s="23"/>
      <c r="T79" s="25"/>
      <c r="U79" s="25"/>
      <c r="V79" s="25"/>
    </row>
    <row r="80" spans="1:22" ht="15.75">
      <c r="A80" s="24"/>
      <c r="B80" s="29"/>
      <c r="C80" s="21"/>
      <c r="D80" s="20"/>
      <c r="E80" s="24"/>
      <c r="F80" s="24"/>
      <c r="G80" s="13"/>
      <c r="H80" s="27"/>
      <c r="I80" s="22"/>
      <c r="J80" s="22"/>
      <c r="K80" s="24"/>
      <c r="L80" s="28"/>
      <c r="M80" s="24"/>
      <c r="N80" s="29"/>
      <c r="O80" s="23"/>
      <c r="P80" s="26"/>
      <c r="Q80" s="24"/>
      <c r="R80" s="24"/>
      <c r="S80" s="23"/>
      <c r="T80" s="25"/>
      <c r="U80" s="25"/>
      <c r="V80" s="25"/>
    </row>
    <row r="81" spans="1:22" ht="15.75">
      <c r="A81" s="24"/>
      <c r="B81" s="29"/>
      <c r="C81" s="21"/>
      <c r="D81" s="20"/>
      <c r="E81" s="24"/>
      <c r="F81" s="24"/>
      <c r="G81" s="13"/>
      <c r="H81" s="27"/>
      <c r="I81" s="22"/>
      <c r="J81" s="22"/>
      <c r="K81" s="24"/>
      <c r="L81" s="28"/>
      <c r="M81" s="24"/>
      <c r="N81" s="29"/>
      <c r="O81" s="23"/>
      <c r="P81" s="26"/>
      <c r="Q81" s="24"/>
      <c r="R81" s="24"/>
      <c r="S81" s="23"/>
      <c r="T81" s="25"/>
      <c r="U81" s="25"/>
      <c r="V81" s="25"/>
    </row>
    <row r="82" spans="1:22" ht="15.75">
      <c r="A82" s="24"/>
      <c r="B82" s="29"/>
      <c r="C82" s="21"/>
      <c r="D82" s="20"/>
      <c r="E82" s="24"/>
      <c r="F82" s="24"/>
      <c r="G82" s="13"/>
      <c r="H82" s="27"/>
      <c r="I82" s="22"/>
      <c r="J82" s="22"/>
      <c r="K82" s="24"/>
      <c r="L82" s="28"/>
      <c r="M82" s="24"/>
      <c r="N82" s="29"/>
      <c r="O82" s="23"/>
      <c r="P82" s="26"/>
      <c r="Q82" s="24"/>
      <c r="R82" s="24"/>
      <c r="S82" s="23"/>
      <c r="T82" s="25"/>
      <c r="U82" s="25"/>
      <c r="V82" s="25"/>
    </row>
    <row r="83" spans="1:22" ht="15.75">
      <c r="A83" s="24"/>
      <c r="B83" s="29"/>
      <c r="C83" s="21"/>
      <c r="D83" s="20"/>
      <c r="E83" s="24"/>
      <c r="F83" s="24"/>
      <c r="G83" s="13"/>
      <c r="H83" s="27"/>
      <c r="I83" s="22"/>
      <c r="J83" s="22"/>
      <c r="K83" s="24"/>
      <c r="L83" s="28"/>
      <c r="M83" s="24"/>
      <c r="N83" s="29"/>
      <c r="O83" s="23"/>
      <c r="P83" s="26"/>
      <c r="Q83" s="24"/>
      <c r="R83" s="24"/>
      <c r="S83" s="23"/>
      <c r="T83" s="25"/>
      <c r="U83" s="25"/>
      <c r="V83" s="25"/>
    </row>
    <row r="84" spans="1:22" ht="15.75">
      <c r="A84" s="24"/>
      <c r="B84" s="29"/>
      <c r="C84" s="21"/>
      <c r="D84" s="20"/>
      <c r="E84" s="24"/>
      <c r="F84" s="24"/>
      <c r="G84" s="13"/>
      <c r="H84" s="27"/>
      <c r="I84" s="22"/>
      <c r="J84" s="22"/>
      <c r="K84" s="24"/>
      <c r="L84" s="28"/>
      <c r="M84" s="24"/>
      <c r="N84" s="29"/>
      <c r="O84" s="23"/>
      <c r="P84" s="26"/>
      <c r="Q84" s="24"/>
      <c r="R84" s="24"/>
      <c r="S84" s="23"/>
      <c r="T84" s="25"/>
      <c r="U84" s="25"/>
      <c r="V84" s="25"/>
    </row>
    <row r="85" spans="1:22" ht="15.75">
      <c r="A85" s="24"/>
      <c r="B85" s="29"/>
      <c r="C85" s="21"/>
      <c r="D85" s="20"/>
      <c r="E85" s="24"/>
      <c r="F85" s="24"/>
      <c r="G85" s="13"/>
      <c r="H85" s="27"/>
      <c r="I85" s="22"/>
      <c r="J85" s="22"/>
      <c r="K85" s="24"/>
      <c r="L85" s="28"/>
      <c r="M85" s="24"/>
      <c r="N85" s="29"/>
      <c r="O85" s="23"/>
      <c r="P85" s="26"/>
      <c r="Q85" s="24"/>
      <c r="R85" s="24"/>
      <c r="S85" s="23"/>
      <c r="T85" s="25"/>
      <c r="U85" s="25"/>
      <c r="V85" s="25"/>
    </row>
    <row r="86" spans="1:22" ht="15.75">
      <c r="A86" s="24"/>
      <c r="B86" s="29"/>
      <c r="C86" s="21"/>
      <c r="D86" s="20"/>
      <c r="E86" s="24"/>
      <c r="F86" s="24"/>
      <c r="G86" s="13"/>
      <c r="H86" s="27"/>
      <c r="I86" s="22"/>
      <c r="J86" s="22"/>
      <c r="K86" s="24"/>
      <c r="L86" s="28"/>
      <c r="M86" s="24"/>
      <c r="N86" s="29"/>
      <c r="O86" s="23"/>
      <c r="P86" s="26"/>
      <c r="Q86" s="24"/>
      <c r="R86" s="24"/>
      <c r="S86" s="23"/>
      <c r="T86" s="25"/>
      <c r="U86" s="25"/>
      <c r="V86" s="25"/>
    </row>
    <row r="87" spans="1:22" ht="15.75">
      <c r="A87" s="24"/>
      <c r="B87" s="29"/>
      <c r="C87" s="21"/>
      <c r="D87" s="20"/>
      <c r="E87" s="24"/>
      <c r="F87" s="24"/>
      <c r="G87" s="13"/>
      <c r="H87" s="27"/>
      <c r="I87" s="22"/>
      <c r="J87" s="22"/>
      <c r="K87" s="24"/>
      <c r="L87" s="28"/>
      <c r="M87" s="24"/>
      <c r="N87" s="29"/>
      <c r="O87" s="23"/>
      <c r="P87" s="26"/>
      <c r="Q87" s="24"/>
      <c r="R87" s="24"/>
      <c r="S87" s="23"/>
      <c r="T87" s="25"/>
      <c r="U87" s="25"/>
      <c r="V87" s="25"/>
    </row>
    <row r="88" spans="1:22" ht="15.75">
      <c r="A88" s="24"/>
      <c r="B88" s="29"/>
      <c r="C88" s="21"/>
      <c r="D88" s="20"/>
      <c r="E88" s="24"/>
      <c r="F88" s="24"/>
      <c r="G88" s="13"/>
      <c r="H88" s="27"/>
      <c r="I88" s="22"/>
      <c r="J88" s="22"/>
      <c r="K88" s="24"/>
      <c r="L88" s="28"/>
      <c r="M88" s="24"/>
      <c r="N88" s="29"/>
      <c r="O88" s="23"/>
      <c r="P88" s="26"/>
      <c r="Q88" s="24"/>
      <c r="R88" s="24"/>
      <c r="S88" s="23"/>
      <c r="T88" s="25"/>
      <c r="U88" s="25"/>
      <c r="V88" s="25"/>
    </row>
    <row r="89" spans="1:22" ht="15.75">
      <c r="A89" s="24"/>
      <c r="B89" s="29"/>
      <c r="C89" s="21"/>
      <c r="D89" s="20"/>
      <c r="E89" s="24"/>
      <c r="F89" s="24"/>
      <c r="G89" s="13"/>
      <c r="H89" s="27"/>
      <c r="I89" s="22"/>
      <c r="J89" s="22"/>
      <c r="K89" s="24"/>
      <c r="L89" s="28"/>
      <c r="M89" s="24"/>
      <c r="N89" s="29"/>
      <c r="O89" s="23"/>
      <c r="P89" s="26"/>
      <c r="Q89" s="24"/>
      <c r="R89" s="24"/>
      <c r="S89" s="23"/>
      <c r="T89" s="25"/>
      <c r="U89" s="25"/>
      <c r="V89" s="25"/>
    </row>
    <row r="90" spans="1:22" ht="15.75">
      <c r="A90" s="24"/>
      <c r="B90" s="29"/>
      <c r="C90" s="21"/>
      <c r="D90" s="20"/>
      <c r="E90" s="24"/>
      <c r="F90" s="24"/>
      <c r="G90" s="13"/>
      <c r="H90" s="27"/>
      <c r="I90" s="22"/>
      <c r="J90" s="22"/>
      <c r="K90" s="24"/>
      <c r="L90" s="28"/>
      <c r="M90" s="24"/>
      <c r="N90" s="29"/>
      <c r="O90" s="23"/>
      <c r="P90" s="26"/>
      <c r="Q90" s="24"/>
      <c r="R90" s="24"/>
      <c r="S90" s="23"/>
      <c r="T90" s="25"/>
      <c r="U90" s="25"/>
      <c r="V90" s="25"/>
    </row>
    <row r="91" spans="1:22" ht="15.75">
      <c r="A91" s="24"/>
      <c r="B91" s="29"/>
      <c r="C91" s="21"/>
      <c r="D91" s="20"/>
      <c r="E91" s="24"/>
      <c r="F91" s="24"/>
      <c r="G91" s="13"/>
      <c r="H91" s="27"/>
      <c r="I91" s="22"/>
      <c r="J91" s="22"/>
      <c r="K91" s="24"/>
      <c r="L91" s="28"/>
      <c r="M91" s="24"/>
      <c r="N91" s="29"/>
      <c r="O91" s="23"/>
      <c r="P91" s="26"/>
      <c r="Q91" s="24"/>
      <c r="R91" s="24"/>
      <c r="S91" s="23"/>
      <c r="T91" s="25"/>
      <c r="U91" s="25"/>
      <c r="V91" s="25"/>
    </row>
    <row r="92" spans="1:22" ht="15.75">
      <c r="A92" s="24"/>
      <c r="B92" s="29"/>
      <c r="C92" s="21"/>
      <c r="D92" s="20"/>
      <c r="E92" s="24"/>
      <c r="F92" s="24"/>
      <c r="G92" s="13"/>
      <c r="H92" s="27"/>
      <c r="I92" s="22"/>
      <c r="J92" s="22"/>
      <c r="K92" s="24"/>
      <c r="L92" s="28"/>
      <c r="M92" s="24"/>
      <c r="N92" s="29"/>
      <c r="O92" s="23"/>
      <c r="P92" s="26"/>
      <c r="Q92" s="24"/>
      <c r="R92" s="24"/>
      <c r="S92" s="23"/>
      <c r="T92" s="25"/>
      <c r="U92" s="25"/>
      <c r="V92" s="25"/>
    </row>
    <row r="93" spans="1:22" ht="15.75">
      <c r="A93" s="24"/>
      <c r="B93" s="29"/>
      <c r="C93" s="21"/>
      <c r="D93" s="20"/>
      <c r="E93" s="24"/>
      <c r="F93" s="24"/>
      <c r="G93" s="13"/>
      <c r="H93" s="27"/>
      <c r="I93" s="22"/>
      <c r="J93" s="22"/>
      <c r="K93" s="24"/>
      <c r="L93" s="28"/>
      <c r="M93" s="24"/>
      <c r="N93" s="29"/>
      <c r="O93" s="23"/>
      <c r="P93" s="26"/>
      <c r="Q93" s="24"/>
      <c r="R93" s="24"/>
      <c r="S93" s="23"/>
      <c r="T93" s="25"/>
      <c r="U93" s="25"/>
      <c r="V93" s="25"/>
    </row>
    <row r="94" spans="1:22" ht="15.75">
      <c r="A94" s="24"/>
      <c r="B94" s="29"/>
      <c r="C94" s="21"/>
      <c r="D94" s="20"/>
      <c r="E94" s="24"/>
      <c r="F94" s="24"/>
      <c r="G94" s="13"/>
      <c r="H94" s="27"/>
      <c r="I94" s="22"/>
      <c r="J94" s="22"/>
      <c r="K94" s="24"/>
      <c r="L94" s="28"/>
      <c r="M94" s="24"/>
      <c r="N94" s="29"/>
      <c r="O94" s="23"/>
      <c r="P94" s="26"/>
      <c r="Q94" s="24"/>
      <c r="R94" s="24"/>
      <c r="S94" s="23"/>
      <c r="T94" s="25"/>
      <c r="U94" s="25"/>
      <c r="V94" s="25"/>
    </row>
    <row r="95" spans="1:22" ht="15.75">
      <c r="A95" s="24"/>
      <c r="B95" s="29"/>
      <c r="C95" s="21"/>
      <c r="D95" s="20"/>
      <c r="E95" s="24"/>
      <c r="F95" s="24"/>
      <c r="G95" s="13"/>
      <c r="H95" s="27"/>
      <c r="I95" s="22"/>
      <c r="J95" s="22"/>
      <c r="K95" s="24"/>
      <c r="L95" s="28"/>
      <c r="M95" s="24"/>
      <c r="N95" s="29"/>
      <c r="O95" s="23"/>
      <c r="P95" s="26"/>
      <c r="Q95" s="24"/>
      <c r="R95" s="24"/>
      <c r="S95" s="23"/>
      <c r="T95" s="25"/>
      <c r="U95" s="25"/>
      <c r="V95" s="25"/>
    </row>
    <row r="96" spans="1:22" ht="15.75">
      <c r="A96" s="24"/>
      <c r="B96" s="29"/>
      <c r="C96" s="21"/>
      <c r="D96" s="20"/>
      <c r="E96" s="24"/>
      <c r="F96" s="24"/>
      <c r="G96" s="13"/>
      <c r="H96" s="27"/>
      <c r="I96" s="22"/>
      <c r="J96" s="22"/>
      <c r="K96" s="24"/>
      <c r="L96" s="28"/>
      <c r="M96" s="24"/>
      <c r="N96" s="29"/>
      <c r="O96" s="23"/>
      <c r="P96" s="26"/>
      <c r="Q96" s="24"/>
      <c r="R96" s="24"/>
      <c r="S96" s="23"/>
      <c r="T96" s="25"/>
      <c r="U96" s="25"/>
      <c r="V96" s="25"/>
    </row>
    <row r="97" spans="1:22" ht="15.75">
      <c r="A97" s="24"/>
      <c r="B97" s="29"/>
      <c r="C97" s="21"/>
      <c r="D97" s="20"/>
      <c r="E97" s="24"/>
      <c r="F97" s="24"/>
      <c r="G97" s="13"/>
      <c r="H97" s="27"/>
      <c r="I97" s="22"/>
      <c r="J97" s="22"/>
      <c r="K97" s="24"/>
      <c r="L97" s="28"/>
      <c r="M97" s="24"/>
      <c r="N97" s="29"/>
      <c r="O97" s="23"/>
      <c r="P97" s="26"/>
      <c r="Q97" s="24"/>
      <c r="R97" s="24"/>
      <c r="S97" s="23"/>
      <c r="T97" s="25"/>
      <c r="U97" s="25"/>
      <c r="V97" s="25"/>
    </row>
    <row r="98" spans="1:22" ht="15.75">
      <c r="A98" s="24"/>
      <c r="B98" s="29"/>
      <c r="C98" s="21"/>
      <c r="D98" s="20"/>
      <c r="E98" s="24"/>
      <c r="F98" s="24"/>
      <c r="G98" s="13"/>
      <c r="H98" s="27"/>
      <c r="I98" s="22"/>
      <c r="J98" s="22"/>
      <c r="K98" s="24"/>
      <c r="L98" s="28"/>
      <c r="M98" s="24"/>
      <c r="N98" s="29"/>
      <c r="O98" s="23"/>
      <c r="P98" s="26"/>
      <c r="Q98" s="24"/>
      <c r="R98" s="24"/>
      <c r="S98" s="23"/>
      <c r="T98" s="25"/>
      <c r="U98" s="25"/>
      <c r="V98" s="25"/>
    </row>
    <row r="99" spans="1:22" ht="15.75">
      <c r="A99" s="24"/>
      <c r="B99" s="29"/>
      <c r="C99" s="21"/>
      <c r="D99" s="20"/>
      <c r="E99" s="24"/>
      <c r="F99" s="24"/>
      <c r="G99" s="13"/>
      <c r="H99" s="27"/>
      <c r="I99" s="22"/>
      <c r="J99" s="22"/>
      <c r="K99" s="24"/>
      <c r="L99" s="28"/>
      <c r="M99" s="24"/>
      <c r="N99" s="29"/>
      <c r="O99" s="23"/>
      <c r="P99" s="26"/>
      <c r="Q99" s="24"/>
      <c r="R99" s="24"/>
      <c r="S99" s="23"/>
      <c r="T99" s="25"/>
      <c r="U99" s="25"/>
      <c r="V99" s="25"/>
    </row>
    <row r="100" spans="1:22" ht="15.75">
      <c r="A100" s="24"/>
      <c r="B100" s="29"/>
      <c r="C100" s="21"/>
      <c r="D100" s="20"/>
      <c r="E100" s="24"/>
      <c r="F100" s="24"/>
      <c r="G100" s="13"/>
      <c r="H100" s="27"/>
      <c r="I100" s="22"/>
      <c r="J100" s="22"/>
      <c r="K100" s="24"/>
      <c r="L100" s="28"/>
      <c r="M100" s="24"/>
      <c r="N100" s="29"/>
      <c r="O100" s="23"/>
      <c r="P100" s="26"/>
      <c r="Q100" s="24"/>
      <c r="R100" s="24"/>
      <c r="S100" s="23"/>
      <c r="T100" s="25"/>
      <c r="U100" s="25"/>
      <c r="V100" s="25"/>
    </row>
    <row r="101" spans="1:22" ht="15.75">
      <c r="A101" s="24"/>
      <c r="B101" s="29"/>
      <c r="C101" s="21"/>
      <c r="D101" s="20"/>
      <c r="E101" s="24"/>
      <c r="F101" s="24"/>
      <c r="G101" s="13"/>
      <c r="H101" s="27"/>
      <c r="I101" s="22"/>
      <c r="J101" s="22"/>
      <c r="K101" s="24"/>
      <c r="L101" s="28"/>
      <c r="M101" s="24"/>
      <c r="N101" s="29"/>
      <c r="O101" s="23"/>
      <c r="P101" s="26"/>
      <c r="Q101" s="24"/>
      <c r="R101" s="24"/>
      <c r="S101" s="23"/>
      <c r="T101" s="25"/>
      <c r="U101" s="25"/>
      <c r="V101" s="25"/>
    </row>
    <row r="102" spans="1:22" ht="15.75">
      <c r="A102" s="24"/>
      <c r="B102" s="29"/>
      <c r="C102" s="21"/>
      <c r="D102" s="20"/>
      <c r="E102" s="24"/>
      <c r="F102" s="24"/>
      <c r="G102" s="13"/>
      <c r="H102" s="27"/>
      <c r="I102" s="22"/>
      <c r="J102" s="22"/>
      <c r="K102" s="24"/>
      <c r="L102" s="28"/>
      <c r="M102" s="24"/>
      <c r="N102" s="29"/>
      <c r="O102" s="23"/>
      <c r="P102" s="26"/>
      <c r="Q102" s="24"/>
      <c r="R102" s="24"/>
      <c r="S102" s="23"/>
      <c r="T102" s="25"/>
      <c r="U102" s="25"/>
      <c r="V102" s="25"/>
    </row>
  </sheetData>
  <autoFilter ref="O6:Q38"/>
  <mergeCells count="22">
    <mergeCell ref="A2:H2"/>
    <mergeCell ref="A4:H4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R6:R7"/>
    <mergeCell ref="S6:S7"/>
    <mergeCell ref="T6:V6"/>
    <mergeCell ref="P6:P7"/>
    <mergeCell ref="Q6:Q7"/>
    <mergeCell ref="K6:K7"/>
    <mergeCell ref="L6:L7"/>
    <mergeCell ref="M6:M7"/>
    <mergeCell ref="N6:N7"/>
    <mergeCell ref="O6:O7"/>
  </mergeCells>
  <hyperlinks>
    <hyperlink ref="L13" r:id="rId1"/>
    <hyperlink ref="L8" r:id="rId2"/>
    <hyperlink ref="L18" r:id="rId3"/>
    <hyperlink ref="L27" r:id="rId4"/>
    <hyperlink ref="L20" r:id="rId5"/>
    <hyperlink ref="L25" r:id="rId6"/>
    <hyperlink ref="L22" r:id="rId7"/>
    <hyperlink ref="L24" r:id="rId8"/>
    <hyperlink ref="L30" r:id="rId9"/>
    <hyperlink ref="L15" r:id="rId10"/>
    <hyperlink ref="L17" r:id="rId11"/>
    <hyperlink ref="L11" r:id="rId12"/>
    <hyperlink ref="L12" r:id="rId13"/>
    <hyperlink ref="L19" r:id="rId14"/>
    <hyperlink ref="L29" r:id="rId15"/>
    <hyperlink ref="L10" r:id="rId16"/>
    <hyperlink ref="L21" r:id="rId17"/>
    <hyperlink ref="L23" r:id="rId18"/>
    <hyperlink ref="L26" r:id="rId19"/>
    <hyperlink ref="L16" r:id="rId20"/>
    <hyperlink ref="L14" r:id="rId21"/>
    <hyperlink ref="L9" r:id="rId22"/>
    <hyperlink ref="L35" r:id="rId23"/>
    <hyperlink ref="L38" r:id="rId24"/>
    <hyperlink ref="L31" r:id="rId25"/>
    <hyperlink ref="L32" r:id="rId26"/>
  </hyperlinks>
  <printOptions horizontalCentered="1"/>
  <pageMargins left="0.25" right="0.25" top="0.75" bottom="0.75" header="0.3" footer="0.3"/>
  <pageSetup paperSize="131" scale="30" fitToHeight="0" orientation="landscape" r:id="rId27"/>
  <headerFooter>
    <oddHeader>&amp;L&amp;"Nyala,Negrita"&amp;12&amp;K06-006     MINISTERIO DE INTERIOR Y POLICIA&amp;"Nyala,Normal" &amp;C&amp;"-,Negrita"&amp;12&amp;K06-002
&amp;"Nyala,Negrita"&amp;13&amp;K03-030INFORME MENSUAL 
INFORMACION ESTADISTICA  &amp;R&amp;"Nyala,Negrita"&amp;12&amp;KC00000 AÑO 2020</oddHeader>
    <oddFooter>&amp;C&amp;"-,Negrita"Dirección de Planificación y Desarrollo / Departamento de Estadísticas 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249977111117893"/>
    <pageSetUpPr fitToPage="1"/>
  </sheetPr>
  <dimension ref="A1:T40"/>
  <sheetViews>
    <sheetView tabSelected="1" topLeftCell="A4" zoomScale="86" zoomScaleNormal="86" zoomScalePageLayoutView="55" workbookViewId="0">
      <pane xSplit="1" ySplit="4" topLeftCell="B8" activePane="bottomRight" state="frozen"/>
      <selection pane="topRight" activeCell="B4" sqref="B4"/>
      <selection pane="bottomLeft" activeCell="A8" sqref="A8"/>
      <selection pane="bottomRight" activeCell="C5" sqref="C5"/>
    </sheetView>
  </sheetViews>
  <sheetFormatPr baseColWidth="10" defaultColWidth="11.42578125" defaultRowHeight="18.75"/>
  <cols>
    <col min="1" max="1" width="7.140625" style="39" customWidth="1"/>
    <col min="2" max="2" width="19.140625" style="40" customWidth="1"/>
    <col min="3" max="3" width="53.7109375" style="39" customWidth="1"/>
    <col min="4" max="4" width="31.85546875" style="39" customWidth="1"/>
    <col min="5" max="5" width="24.42578125" style="39" customWidth="1"/>
    <col min="6" max="6" width="28.5703125" style="39" customWidth="1"/>
    <col min="7" max="7" width="20.7109375" style="41" customWidth="1"/>
    <col min="8" max="8" width="18.85546875" style="39" customWidth="1"/>
    <col min="9" max="9" width="25.28515625" style="39" customWidth="1"/>
    <col min="10" max="10" width="21" style="39" customWidth="1"/>
    <col min="11" max="11" width="13.140625" style="39" customWidth="1"/>
    <col min="12" max="12" width="21.5703125" style="39" customWidth="1"/>
    <col min="13" max="13" width="14.7109375" style="39" customWidth="1"/>
    <col min="14" max="14" width="15" style="39" customWidth="1"/>
    <col min="15" max="15" width="45.28515625" style="39" customWidth="1"/>
    <col min="16" max="16" width="17.7109375" style="39" customWidth="1"/>
    <col min="17" max="17" width="35.5703125" style="39" customWidth="1"/>
    <col min="18" max="18" width="44.5703125" style="39" customWidth="1"/>
    <col min="19" max="19" width="43.42578125" style="39" customWidth="1"/>
  </cols>
  <sheetData>
    <row r="1" spans="1:19" ht="14.25" customHeight="1">
      <c r="A1" s="34"/>
      <c r="B1" s="34"/>
      <c r="C1" s="34"/>
      <c r="D1" s="34"/>
      <c r="E1" s="34"/>
      <c r="F1" s="34"/>
      <c r="G1" s="35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</row>
    <row r="2" spans="1:19">
      <c r="A2" s="139" t="s">
        <v>13</v>
      </c>
      <c r="B2" s="139"/>
      <c r="C2" s="139"/>
      <c r="D2" s="139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7"/>
      <c r="Q2" s="38"/>
      <c r="R2" s="38"/>
      <c r="S2" s="38"/>
    </row>
    <row r="3" spans="1:19" ht="6" customHeight="1"/>
    <row r="4" spans="1:19" ht="19.5" customHeight="1">
      <c r="A4" s="140" t="s">
        <v>42</v>
      </c>
      <c r="B4" s="140"/>
      <c r="C4" s="140"/>
      <c r="D4" s="140"/>
      <c r="E4" s="42"/>
      <c r="F4" s="43"/>
      <c r="G4" s="42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</row>
    <row r="5" spans="1:19">
      <c r="A5" s="44"/>
      <c r="B5" s="45"/>
    </row>
    <row r="6" spans="1:19" ht="33" customHeight="1">
      <c r="A6" s="141" t="s">
        <v>15</v>
      </c>
      <c r="B6" s="137" t="s">
        <v>16</v>
      </c>
      <c r="C6" s="137" t="s">
        <v>18</v>
      </c>
      <c r="D6" s="137" t="s">
        <v>22</v>
      </c>
      <c r="E6" s="137" t="s">
        <v>23</v>
      </c>
      <c r="F6" s="137" t="s">
        <v>24</v>
      </c>
      <c r="G6" s="143" t="s">
        <v>25</v>
      </c>
      <c r="H6" s="137" t="s">
        <v>26</v>
      </c>
      <c r="I6" s="137" t="s">
        <v>27</v>
      </c>
      <c r="J6" s="137" t="s">
        <v>28</v>
      </c>
      <c r="K6" s="135" t="s">
        <v>29</v>
      </c>
      <c r="L6" s="137" t="s">
        <v>43</v>
      </c>
      <c r="M6" s="137" t="s">
        <v>30</v>
      </c>
      <c r="N6" s="137" t="s">
        <v>31</v>
      </c>
      <c r="O6" s="137" t="s">
        <v>32</v>
      </c>
      <c r="P6" s="137" t="s">
        <v>33</v>
      </c>
      <c r="Q6" s="145" t="s">
        <v>34</v>
      </c>
      <c r="R6" s="146"/>
      <c r="S6" s="147"/>
    </row>
    <row r="7" spans="1:19" ht="27" customHeight="1">
      <c r="A7" s="142"/>
      <c r="B7" s="142"/>
      <c r="C7" s="142"/>
      <c r="D7" s="138"/>
      <c r="E7" s="138"/>
      <c r="F7" s="138"/>
      <c r="G7" s="144"/>
      <c r="H7" s="138"/>
      <c r="I7" s="138"/>
      <c r="J7" s="138"/>
      <c r="K7" s="136"/>
      <c r="L7" s="138"/>
      <c r="M7" s="138"/>
      <c r="N7" s="138"/>
      <c r="O7" s="138"/>
      <c r="P7" s="138"/>
      <c r="Q7" s="46" t="s">
        <v>35</v>
      </c>
      <c r="R7" s="46" t="s">
        <v>36</v>
      </c>
      <c r="S7" s="47" t="s">
        <v>37</v>
      </c>
    </row>
    <row r="8" spans="1:19" ht="24" customHeight="1">
      <c r="A8" s="53">
        <v>1</v>
      </c>
      <c r="B8" s="49">
        <v>45324</v>
      </c>
      <c r="C8" s="50" t="s">
        <v>44</v>
      </c>
      <c r="D8" s="51" t="s">
        <v>45</v>
      </c>
      <c r="E8" s="51" t="s">
        <v>46</v>
      </c>
      <c r="F8" s="51" t="s">
        <v>47</v>
      </c>
      <c r="G8" s="52" t="s">
        <v>48</v>
      </c>
      <c r="H8" s="28" t="s">
        <v>49</v>
      </c>
      <c r="I8" s="53" t="s">
        <v>50</v>
      </c>
      <c r="J8" s="56">
        <v>15415</v>
      </c>
      <c r="K8" s="54" t="s">
        <v>51</v>
      </c>
      <c r="L8" s="55" t="s">
        <v>52</v>
      </c>
      <c r="M8" s="48" t="s">
        <v>40</v>
      </c>
      <c r="N8" s="53" t="s">
        <v>41</v>
      </c>
      <c r="O8" s="54" t="s">
        <v>53</v>
      </c>
      <c r="P8" s="54" t="s">
        <v>54</v>
      </c>
      <c r="Q8" s="54" t="s">
        <v>55</v>
      </c>
      <c r="R8" s="54" t="s">
        <v>56</v>
      </c>
      <c r="S8" s="54" t="s">
        <v>57</v>
      </c>
    </row>
    <row r="9" spans="1:19" ht="21.75" customHeight="1">
      <c r="A9" s="53">
        <v>2</v>
      </c>
      <c r="B9" s="49">
        <v>45324</v>
      </c>
      <c r="C9" s="50" t="s">
        <v>58</v>
      </c>
      <c r="D9" s="51" t="s">
        <v>38</v>
      </c>
      <c r="E9" s="51" t="s">
        <v>59</v>
      </c>
      <c r="F9" s="51" t="s">
        <v>60</v>
      </c>
      <c r="G9" s="52">
        <v>296950254</v>
      </c>
      <c r="H9" s="28" t="s">
        <v>61</v>
      </c>
      <c r="I9" s="53" t="s">
        <v>62</v>
      </c>
      <c r="J9" s="56">
        <v>28560</v>
      </c>
      <c r="K9" s="54">
        <v>45</v>
      </c>
      <c r="L9" s="55" t="s">
        <v>63</v>
      </c>
      <c r="M9" s="48" t="s">
        <v>40</v>
      </c>
      <c r="N9" s="53" t="s">
        <v>41</v>
      </c>
      <c r="O9" s="54" t="s">
        <v>64</v>
      </c>
      <c r="P9" s="54" t="s">
        <v>65</v>
      </c>
      <c r="Q9" s="54" t="s">
        <v>55</v>
      </c>
      <c r="R9" s="54" t="s">
        <v>66</v>
      </c>
      <c r="S9" s="54" t="s">
        <v>67</v>
      </c>
    </row>
    <row r="10" spans="1:19" ht="22.5" customHeight="1">
      <c r="A10" s="53">
        <v>3</v>
      </c>
      <c r="B10" s="49">
        <v>45328</v>
      </c>
      <c r="C10" s="50" t="s">
        <v>68</v>
      </c>
      <c r="D10" s="51" t="s">
        <v>45</v>
      </c>
      <c r="E10" s="51" t="s">
        <v>69</v>
      </c>
      <c r="F10" s="51" t="s">
        <v>70</v>
      </c>
      <c r="G10" s="52">
        <v>562192956</v>
      </c>
      <c r="H10" s="28" t="s">
        <v>71</v>
      </c>
      <c r="I10" s="53" t="s">
        <v>72</v>
      </c>
      <c r="J10" s="56">
        <v>28675</v>
      </c>
      <c r="K10" s="54">
        <v>45</v>
      </c>
      <c r="L10" s="55" t="s">
        <v>73</v>
      </c>
      <c r="M10" s="48" t="s">
        <v>40</v>
      </c>
      <c r="N10" s="53" t="s">
        <v>41</v>
      </c>
      <c r="O10" s="54" t="s">
        <v>74</v>
      </c>
      <c r="P10" s="54" t="s">
        <v>75</v>
      </c>
      <c r="Q10" s="54" t="s">
        <v>76</v>
      </c>
      <c r="R10" s="54" t="s">
        <v>77</v>
      </c>
      <c r="S10" s="54" t="s">
        <v>78</v>
      </c>
    </row>
    <row r="11" spans="1:19" ht="23.25" customHeight="1">
      <c r="A11" s="53">
        <v>4</v>
      </c>
      <c r="B11" s="49">
        <v>45329</v>
      </c>
      <c r="C11" s="50" t="s">
        <v>79</v>
      </c>
      <c r="D11" s="51" t="s">
        <v>45</v>
      </c>
      <c r="E11" s="51" t="s">
        <v>80</v>
      </c>
      <c r="F11" s="51" t="s">
        <v>81</v>
      </c>
      <c r="G11" s="52" t="s">
        <v>82</v>
      </c>
      <c r="H11" s="28" t="s">
        <v>83</v>
      </c>
      <c r="I11" s="53" t="s">
        <v>84</v>
      </c>
      <c r="J11" s="56">
        <v>23127</v>
      </c>
      <c r="K11" s="54">
        <v>60</v>
      </c>
      <c r="L11" s="55" t="s">
        <v>85</v>
      </c>
      <c r="M11" s="48" t="s">
        <v>86</v>
      </c>
      <c r="N11" s="53" t="s">
        <v>87</v>
      </c>
      <c r="O11" s="54" t="s">
        <v>88</v>
      </c>
      <c r="P11" s="54" t="s">
        <v>89</v>
      </c>
      <c r="Q11" s="54" t="s">
        <v>90</v>
      </c>
      <c r="R11" s="54" t="s">
        <v>91</v>
      </c>
      <c r="S11" s="54" t="s">
        <v>92</v>
      </c>
    </row>
    <row r="12" spans="1:19" ht="25.5" customHeight="1">
      <c r="A12" s="53">
        <v>5</v>
      </c>
      <c r="B12" s="49">
        <v>45329</v>
      </c>
      <c r="C12" s="50" t="s">
        <v>93</v>
      </c>
      <c r="D12" s="51" t="s">
        <v>45</v>
      </c>
      <c r="E12" s="51" t="s">
        <v>80</v>
      </c>
      <c r="F12" s="51" t="s">
        <v>81</v>
      </c>
      <c r="G12" s="52" t="s">
        <v>94</v>
      </c>
      <c r="H12" s="28"/>
      <c r="I12" s="53" t="s">
        <v>95</v>
      </c>
      <c r="J12" s="56">
        <v>26924</v>
      </c>
      <c r="K12" s="54">
        <v>50</v>
      </c>
      <c r="L12" s="55" t="s">
        <v>96</v>
      </c>
      <c r="M12" s="48" t="s">
        <v>86</v>
      </c>
      <c r="N12" s="53" t="s">
        <v>87</v>
      </c>
      <c r="O12" s="54" t="s">
        <v>97</v>
      </c>
      <c r="P12" s="54" t="s">
        <v>98</v>
      </c>
      <c r="Q12" s="54" t="s">
        <v>90</v>
      </c>
      <c r="R12" s="54" t="s">
        <v>91</v>
      </c>
      <c r="S12" s="54" t="s">
        <v>92</v>
      </c>
    </row>
    <row r="13" spans="1:19" ht="25.5" customHeight="1">
      <c r="A13" s="53">
        <v>6</v>
      </c>
      <c r="B13" s="49">
        <v>45330</v>
      </c>
      <c r="C13" s="50" t="s">
        <v>99</v>
      </c>
      <c r="D13" s="51" t="s">
        <v>38</v>
      </c>
      <c r="E13" s="51" t="s">
        <v>100</v>
      </c>
      <c r="F13" s="51" t="s">
        <v>101</v>
      </c>
      <c r="G13" s="52">
        <v>168046865</v>
      </c>
      <c r="H13" s="28" t="s">
        <v>102</v>
      </c>
      <c r="I13" s="53" t="s">
        <v>103</v>
      </c>
      <c r="J13" s="56">
        <v>33452</v>
      </c>
      <c r="K13" s="54">
        <v>33</v>
      </c>
      <c r="L13" s="55" t="s">
        <v>104</v>
      </c>
      <c r="M13" s="48" t="s">
        <v>40</v>
      </c>
      <c r="N13" s="53" t="s">
        <v>41</v>
      </c>
      <c r="O13" s="54" t="s">
        <v>105</v>
      </c>
      <c r="P13" s="54" t="s">
        <v>106</v>
      </c>
      <c r="Q13" s="54" t="s">
        <v>90</v>
      </c>
      <c r="R13" s="54" t="s">
        <v>91</v>
      </c>
      <c r="S13" s="54" t="s">
        <v>107</v>
      </c>
    </row>
    <row r="14" spans="1:19" ht="25.5" customHeight="1">
      <c r="A14" s="53">
        <v>7</v>
      </c>
      <c r="B14" s="49">
        <v>45330</v>
      </c>
      <c r="C14" s="50" t="s">
        <v>108</v>
      </c>
      <c r="D14" s="51" t="s">
        <v>38</v>
      </c>
      <c r="E14" s="51" t="s">
        <v>100</v>
      </c>
      <c r="F14" s="51" t="s">
        <v>101</v>
      </c>
      <c r="G14" s="52">
        <v>178031983</v>
      </c>
      <c r="H14" s="28" t="s">
        <v>109</v>
      </c>
      <c r="I14" s="53" t="s">
        <v>110</v>
      </c>
      <c r="J14" s="56">
        <v>27152</v>
      </c>
      <c r="K14" s="54">
        <v>49</v>
      </c>
      <c r="L14" s="55" t="s">
        <v>111</v>
      </c>
      <c r="M14" s="48" t="s">
        <v>40</v>
      </c>
      <c r="N14" s="53" t="s">
        <v>41</v>
      </c>
      <c r="O14" s="54" t="s">
        <v>112</v>
      </c>
      <c r="P14" s="54" t="s">
        <v>113</v>
      </c>
      <c r="Q14" s="54" t="s">
        <v>114</v>
      </c>
      <c r="R14" s="54" t="s">
        <v>115</v>
      </c>
      <c r="S14" s="54" t="s">
        <v>116</v>
      </c>
    </row>
    <row r="15" spans="1:19" ht="24" customHeight="1">
      <c r="A15" s="53">
        <v>8</v>
      </c>
      <c r="B15" s="49">
        <v>45331</v>
      </c>
      <c r="C15" s="50" t="s">
        <v>118</v>
      </c>
      <c r="D15" s="51" t="s">
        <v>45</v>
      </c>
      <c r="E15" s="51" t="s">
        <v>80</v>
      </c>
      <c r="F15" s="51" t="s">
        <v>81</v>
      </c>
      <c r="G15" s="52" t="s">
        <v>119</v>
      </c>
      <c r="H15" s="28" t="s">
        <v>120</v>
      </c>
      <c r="I15" s="53" t="s">
        <v>121</v>
      </c>
      <c r="J15" s="56">
        <v>19951</v>
      </c>
      <c r="K15" s="54">
        <v>69</v>
      </c>
      <c r="L15" s="55" t="s">
        <v>122</v>
      </c>
      <c r="M15" s="48" t="s">
        <v>86</v>
      </c>
      <c r="N15" s="53" t="s">
        <v>87</v>
      </c>
      <c r="O15" s="54" t="s">
        <v>123</v>
      </c>
      <c r="P15" s="54" t="s">
        <v>124</v>
      </c>
      <c r="Q15" s="54" t="s">
        <v>90</v>
      </c>
      <c r="R15" s="54" t="s">
        <v>125</v>
      </c>
      <c r="S15" s="54" t="s">
        <v>126</v>
      </c>
    </row>
    <row r="16" spans="1:19" ht="27" customHeight="1">
      <c r="A16" s="53">
        <v>9</v>
      </c>
      <c r="B16" s="49">
        <v>45331</v>
      </c>
      <c r="C16" s="50" t="s">
        <v>127</v>
      </c>
      <c r="D16" s="51" t="s">
        <v>38</v>
      </c>
      <c r="E16" s="51" t="s">
        <v>80</v>
      </c>
      <c r="F16" s="51" t="s">
        <v>81</v>
      </c>
      <c r="G16" s="52" t="s">
        <v>128</v>
      </c>
      <c r="H16" s="28" t="s">
        <v>129</v>
      </c>
      <c r="I16" s="53" t="s">
        <v>130</v>
      </c>
      <c r="J16" s="56">
        <v>18616</v>
      </c>
      <c r="K16" s="54">
        <v>72</v>
      </c>
      <c r="L16" s="55" t="s">
        <v>131</v>
      </c>
      <c r="M16" s="48" t="s">
        <v>86</v>
      </c>
      <c r="N16" s="53" t="s">
        <v>132</v>
      </c>
      <c r="O16" s="54" t="s">
        <v>123</v>
      </c>
      <c r="P16" s="54" t="s">
        <v>133</v>
      </c>
      <c r="Q16" s="54" t="s">
        <v>55</v>
      </c>
      <c r="R16" s="54" t="s">
        <v>56</v>
      </c>
      <c r="S16" s="54" t="s">
        <v>134</v>
      </c>
    </row>
    <row r="17" spans="1:20" ht="23.25" customHeight="1">
      <c r="A17" s="53">
        <v>10</v>
      </c>
      <c r="B17" s="49">
        <v>45334</v>
      </c>
      <c r="C17" s="50" t="s">
        <v>135</v>
      </c>
      <c r="D17" s="51" t="s">
        <v>38</v>
      </c>
      <c r="E17" s="51" t="s">
        <v>136</v>
      </c>
      <c r="F17" s="51" t="s">
        <v>137</v>
      </c>
      <c r="G17" s="52" t="s">
        <v>138</v>
      </c>
      <c r="H17" s="28" t="s">
        <v>139</v>
      </c>
      <c r="I17" s="53" t="s">
        <v>140</v>
      </c>
      <c r="J17" s="56">
        <v>30828</v>
      </c>
      <c r="K17" s="54">
        <v>39</v>
      </c>
      <c r="L17" s="55" t="s">
        <v>141</v>
      </c>
      <c r="M17" s="48" t="s">
        <v>40</v>
      </c>
      <c r="N17" s="53" t="s">
        <v>41</v>
      </c>
      <c r="O17" s="54" t="s">
        <v>142</v>
      </c>
      <c r="P17" s="54" t="s">
        <v>143</v>
      </c>
      <c r="Q17" s="54" t="s">
        <v>55</v>
      </c>
      <c r="R17" s="54" t="s">
        <v>144</v>
      </c>
      <c r="S17" s="54" t="s">
        <v>145</v>
      </c>
    </row>
    <row r="18" spans="1:20" ht="27" customHeight="1">
      <c r="A18" s="53">
        <v>11</v>
      </c>
      <c r="B18" s="49">
        <v>45335</v>
      </c>
      <c r="C18" s="50" t="s">
        <v>146</v>
      </c>
      <c r="D18" s="51" t="s">
        <v>38</v>
      </c>
      <c r="E18" s="51" t="s">
        <v>147</v>
      </c>
      <c r="F18" s="51" t="s">
        <v>148</v>
      </c>
      <c r="G18" s="52" t="s">
        <v>149</v>
      </c>
      <c r="H18" s="28" t="s">
        <v>150</v>
      </c>
      <c r="I18" s="53" t="s">
        <v>151</v>
      </c>
      <c r="J18" s="56">
        <v>22944</v>
      </c>
      <c r="K18" s="54">
        <v>61</v>
      </c>
      <c r="L18" s="55" t="s">
        <v>152</v>
      </c>
      <c r="M18" s="48" t="s">
        <v>86</v>
      </c>
      <c r="N18" s="53" t="s">
        <v>153</v>
      </c>
      <c r="O18" s="54" t="s">
        <v>154</v>
      </c>
      <c r="P18" s="54" t="s">
        <v>155</v>
      </c>
      <c r="Q18" s="54" t="s">
        <v>156</v>
      </c>
      <c r="R18" s="54" t="s">
        <v>157</v>
      </c>
      <c r="S18" s="54" t="s">
        <v>158</v>
      </c>
    </row>
    <row r="19" spans="1:20" ht="27" customHeight="1">
      <c r="A19" s="53">
        <v>12</v>
      </c>
      <c r="B19" s="49">
        <v>45336</v>
      </c>
      <c r="C19" s="50" t="s">
        <v>159</v>
      </c>
      <c r="D19" s="51" t="s">
        <v>38</v>
      </c>
      <c r="E19" s="51" t="s">
        <v>136</v>
      </c>
      <c r="F19" s="51" t="s">
        <v>137</v>
      </c>
      <c r="G19" s="52" t="s">
        <v>160</v>
      </c>
      <c r="H19" s="28" t="s">
        <v>161</v>
      </c>
      <c r="I19" s="53" t="s">
        <v>162</v>
      </c>
      <c r="J19" s="56">
        <v>32947</v>
      </c>
      <c r="K19" s="54">
        <v>33</v>
      </c>
      <c r="L19" s="55" t="s">
        <v>163</v>
      </c>
      <c r="M19" s="48" t="s">
        <v>40</v>
      </c>
      <c r="N19" s="53" t="s">
        <v>41</v>
      </c>
      <c r="O19" s="54" t="s">
        <v>164</v>
      </c>
      <c r="P19" s="54" t="s">
        <v>106</v>
      </c>
      <c r="Q19" s="54" t="s">
        <v>55</v>
      </c>
      <c r="R19" s="54" t="s">
        <v>56</v>
      </c>
      <c r="S19" s="54" t="s">
        <v>165</v>
      </c>
    </row>
    <row r="20" spans="1:20" ht="27" customHeight="1">
      <c r="A20" s="53">
        <v>13</v>
      </c>
      <c r="B20" s="49">
        <v>45337</v>
      </c>
      <c r="C20" s="50" t="s">
        <v>166</v>
      </c>
      <c r="D20" s="51" t="s">
        <v>38</v>
      </c>
      <c r="E20" s="51" t="s">
        <v>167</v>
      </c>
      <c r="F20" s="51" t="s">
        <v>70</v>
      </c>
      <c r="G20" s="52">
        <v>545597693</v>
      </c>
      <c r="H20" s="28" t="s">
        <v>168</v>
      </c>
      <c r="I20" s="53" t="s">
        <v>169</v>
      </c>
      <c r="J20" s="56">
        <v>27309</v>
      </c>
      <c r="K20" s="54">
        <v>49</v>
      </c>
      <c r="L20" s="55" t="s">
        <v>170</v>
      </c>
      <c r="M20" s="48" t="s">
        <v>86</v>
      </c>
      <c r="N20" s="53" t="s">
        <v>153</v>
      </c>
      <c r="O20" s="54" t="s">
        <v>171</v>
      </c>
      <c r="P20" s="54" t="s">
        <v>172</v>
      </c>
      <c r="Q20" s="54" t="s">
        <v>173</v>
      </c>
      <c r="R20" s="54" t="s">
        <v>174</v>
      </c>
      <c r="S20" s="54" t="s">
        <v>175</v>
      </c>
    </row>
    <row r="21" spans="1:20" ht="27" customHeight="1">
      <c r="A21" s="53">
        <v>14</v>
      </c>
      <c r="B21" s="49">
        <v>45337</v>
      </c>
      <c r="C21" s="50" t="s">
        <v>176</v>
      </c>
      <c r="D21" s="51" t="s">
        <v>38</v>
      </c>
      <c r="E21" s="51" t="s">
        <v>177</v>
      </c>
      <c r="F21" s="51" t="s">
        <v>178</v>
      </c>
      <c r="G21" s="52">
        <v>897412339</v>
      </c>
      <c r="H21" s="28" t="s">
        <v>179</v>
      </c>
      <c r="I21" s="53" t="s">
        <v>180</v>
      </c>
      <c r="J21" s="78">
        <v>32287</v>
      </c>
      <c r="K21" s="54">
        <v>85</v>
      </c>
      <c r="L21" s="55" t="s">
        <v>181</v>
      </c>
      <c r="M21" s="48" t="s">
        <v>86</v>
      </c>
      <c r="N21" s="53" t="s">
        <v>132</v>
      </c>
      <c r="O21" s="54" t="s">
        <v>182</v>
      </c>
      <c r="P21" s="54" t="s">
        <v>183</v>
      </c>
      <c r="Q21" s="54" t="s">
        <v>55</v>
      </c>
      <c r="R21" s="54" t="s">
        <v>56</v>
      </c>
      <c r="S21" s="54" t="s">
        <v>184</v>
      </c>
    </row>
    <row r="22" spans="1:20" ht="27" customHeight="1">
      <c r="A22" s="53">
        <v>15</v>
      </c>
      <c r="B22" s="49">
        <v>45337</v>
      </c>
      <c r="C22" s="50" t="s">
        <v>185</v>
      </c>
      <c r="D22" s="51" t="s">
        <v>45</v>
      </c>
      <c r="E22" s="51" t="s">
        <v>186</v>
      </c>
      <c r="F22" s="51" t="s">
        <v>187</v>
      </c>
      <c r="G22" s="52" t="s">
        <v>188</v>
      </c>
      <c r="H22" s="28" t="s">
        <v>189</v>
      </c>
      <c r="I22" s="53" t="s">
        <v>190</v>
      </c>
      <c r="J22" s="78">
        <v>23172</v>
      </c>
      <c r="K22" s="54">
        <v>58</v>
      </c>
      <c r="L22" s="55" t="s">
        <v>191</v>
      </c>
      <c r="M22" s="48" t="s">
        <v>86</v>
      </c>
      <c r="N22" s="53" t="s">
        <v>153</v>
      </c>
      <c r="O22" s="54" t="s">
        <v>192</v>
      </c>
      <c r="P22" s="54" t="s">
        <v>193</v>
      </c>
      <c r="Q22" s="54" t="s">
        <v>55</v>
      </c>
      <c r="R22" s="54" t="s">
        <v>56</v>
      </c>
      <c r="S22" s="54" t="s">
        <v>194</v>
      </c>
    </row>
    <row r="23" spans="1:20" ht="27" customHeight="1">
      <c r="A23" s="53">
        <v>16</v>
      </c>
      <c r="B23" s="49">
        <v>45338</v>
      </c>
      <c r="C23" s="50" t="s">
        <v>195</v>
      </c>
      <c r="D23" s="51" t="s">
        <v>38</v>
      </c>
      <c r="E23" s="51" t="s">
        <v>196</v>
      </c>
      <c r="F23" s="51" t="s">
        <v>197</v>
      </c>
      <c r="G23" s="52" t="s">
        <v>198</v>
      </c>
      <c r="H23" s="28" t="s">
        <v>199</v>
      </c>
      <c r="I23" s="53" t="s">
        <v>200</v>
      </c>
      <c r="J23" s="78">
        <v>35831</v>
      </c>
      <c r="K23" s="54">
        <v>25</v>
      </c>
      <c r="L23" s="55" t="s">
        <v>201</v>
      </c>
      <c r="M23" s="48" t="s">
        <v>86</v>
      </c>
      <c r="N23" s="53" t="s">
        <v>41</v>
      </c>
      <c r="O23" s="54" t="s">
        <v>53</v>
      </c>
      <c r="P23" s="54" t="s">
        <v>183</v>
      </c>
      <c r="Q23" s="54" t="s">
        <v>202</v>
      </c>
      <c r="R23" s="54" t="s">
        <v>203</v>
      </c>
      <c r="S23" s="54" t="s">
        <v>204</v>
      </c>
    </row>
    <row r="24" spans="1:20" ht="27" customHeight="1">
      <c r="A24" s="53">
        <v>17</v>
      </c>
      <c r="B24" s="49">
        <v>45342</v>
      </c>
      <c r="C24" s="50" t="s">
        <v>205</v>
      </c>
      <c r="D24" s="51" t="s">
        <v>45</v>
      </c>
      <c r="E24" s="51" t="s">
        <v>206</v>
      </c>
      <c r="F24" s="51" t="s">
        <v>207</v>
      </c>
      <c r="G24" s="52" t="s">
        <v>208</v>
      </c>
      <c r="H24" s="28" t="s">
        <v>209</v>
      </c>
      <c r="I24" s="53" t="s">
        <v>210</v>
      </c>
      <c r="J24" s="78">
        <v>29493</v>
      </c>
      <c r="K24" s="54">
        <v>43</v>
      </c>
      <c r="L24" s="55" t="s">
        <v>211</v>
      </c>
      <c r="M24" s="48" t="s">
        <v>86</v>
      </c>
      <c r="N24" s="53" t="s">
        <v>87</v>
      </c>
      <c r="O24" s="54" t="s">
        <v>212</v>
      </c>
      <c r="P24" s="54" t="s">
        <v>143</v>
      </c>
      <c r="Q24" s="54" t="s">
        <v>55</v>
      </c>
      <c r="R24" s="54" t="s">
        <v>56</v>
      </c>
      <c r="S24" s="54" t="s">
        <v>213</v>
      </c>
    </row>
    <row r="25" spans="1:20" ht="27" customHeight="1">
      <c r="A25" s="53">
        <v>18</v>
      </c>
      <c r="B25" s="49">
        <v>45342</v>
      </c>
      <c r="C25" s="50" t="s">
        <v>214</v>
      </c>
      <c r="D25" s="51" t="s">
        <v>215</v>
      </c>
      <c r="E25" s="51" t="s">
        <v>216</v>
      </c>
      <c r="F25" s="51" t="s">
        <v>217</v>
      </c>
      <c r="G25" s="52" t="s">
        <v>218</v>
      </c>
      <c r="H25" s="59"/>
      <c r="I25" s="53" t="s">
        <v>219</v>
      </c>
      <c r="J25" s="78">
        <v>39737</v>
      </c>
      <c r="K25" s="54">
        <v>15</v>
      </c>
      <c r="L25" s="55" t="s">
        <v>220</v>
      </c>
      <c r="M25" s="48" t="s">
        <v>86</v>
      </c>
      <c r="N25" s="53" t="s">
        <v>87</v>
      </c>
      <c r="O25" s="54" t="s">
        <v>221</v>
      </c>
      <c r="P25" s="54" t="s">
        <v>113</v>
      </c>
      <c r="Q25" s="54" t="s">
        <v>90</v>
      </c>
      <c r="R25" s="54" t="s">
        <v>91</v>
      </c>
      <c r="S25" s="54" t="s">
        <v>222</v>
      </c>
    </row>
    <row r="26" spans="1:20" ht="27" customHeight="1">
      <c r="A26" s="53">
        <v>19</v>
      </c>
      <c r="B26" s="49">
        <v>45342</v>
      </c>
      <c r="C26" s="50" t="s">
        <v>223</v>
      </c>
      <c r="D26" s="51" t="s">
        <v>215</v>
      </c>
      <c r="E26" s="51" t="s">
        <v>216</v>
      </c>
      <c r="F26" s="51" t="s">
        <v>217</v>
      </c>
      <c r="G26" s="52" t="s">
        <v>224</v>
      </c>
      <c r="H26" s="28"/>
      <c r="I26" s="53" t="s">
        <v>225</v>
      </c>
      <c r="J26" s="78">
        <v>39241</v>
      </c>
      <c r="K26" s="54">
        <v>16</v>
      </c>
      <c r="L26" s="55" t="s">
        <v>220</v>
      </c>
      <c r="M26" s="48" t="s">
        <v>40</v>
      </c>
      <c r="N26" s="53" t="s">
        <v>87</v>
      </c>
      <c r="O26" s="54" t="s">
        <v>221</v>
      </c>
      <c r="P26" s="54" t="s">
        <v>113</v>
      </c>
      <c r="Q26" s="54" t="s">
        <v>90</v>
      </c>
      <c r="R26" s="54" t="s">
        <v>91</v>
      </c>
      <c r="S26" s="54" t="s">
        <v>222</v>
      </c>
      <c r="T26" s="77"/>
    </row>
    <row r="27" spans="1:20" ht="27" customHeight="1">
      <c r="A27" s="53">
        <v>20</v>
      </c>
      <c r="B27" s="49">
        <v>45343</v>
      </c>
      <c r="C27" s="50" t="s">
        <v>226</v>
      </c>
      <c r="D27" s="51" t="s">
        <v>38</v>
      </c>
      <c r="E27" s="51" t="s">
        <v>69</v>
      </c>
      <c r="F27" s="51" t="s">
        <v>70</v>
      </c>
      <c r="G27" s="52" t="s">
        <v>227</v>
      </c>
      <c r="H27" s="28" t="s">
        <v>228</v>
      </c>
      <c r="I27" s="53" t="s">
        <v>229</v>
      </c>
      <c r="J27" s="78">
        <v>27218</v>
      </c>
      <c r="K27" s="54">
        <v>50</v>
      </c>
      <c r="L27" s="55" t="s">
        <v>230</v>
      </c>
      <c r="M27" s="48" t="s">
        <v>86</v>
      </c>
      <c r="N27" s="53" t="s">
        <v>132</v>
      </c>
      <c r="O27" s="54" t="s">
        <v>212</v>
      </c>
      <c r="P27" s="54" t="s">
        <v>231</v>
      </c>
      <c r="Q27" s="54" t="s">
        <v>173</v>
      </c>
      <c r="R27" s="54" t="s">
        <v>232</v>
      </c>
      <c r="S27" s="54" t="s">
        <v>233</v>
      </c>
    </row>
    <row r="28" spans="1:20" ht="27" customHeight="1">
      <c r="A28" s="53">
        <v>21</v>
      </c>
      <c r="B28" s="49">
        <v>45345</v>
      </c>
      <c r="C28" s="50" t="s">
        <v>234</v>
      </c>
      <c r="D28" s="51" t="s">
        <v>38</v>
      </c>
      <c r="E28" s="51" t="s">
        <v>235</v>
      </c>
      <c r="F28" s="51" t="s">
        <v>236</v>
      </c>
      <c r="G28" s="52">
        <v>561194604</v>
      </c>
      <c r="H28" s="28" t="s">
        <v>237</v>
      </c>
      <c r="I28" s="53" t="s">
        <v>238</v>
      </c>
      <c r="J28" s="78">
        <v>33744</v>
      </c>
      <c r="K28" s="54">
        <v>31</v>
      </c>
      <c r="L28" s="55" t="s">
        <v>239</v>
      </c>
      <c r="M28" s="48" t="s">
        <v>40</v>
      </c>
      <c r="N28" s="53" t="s">
        <v>41</v>
      </c>
      <c r="O28" s="54" t="s">
        <v>53</v>
      </c>
      <c r="P28" s="54" t="s">
        <v>65</v>
      </c>
      <c r="Q28" s="54" t="s">
        <v>240</v>
      </c>
      <c r="R28" s="54" t="s">
        <v>241</v>
      </c>
      <c r="S28" s="54" t="s">
        <v>242</v>
      </c>
    </row>
    <row r="29" spans="1:20" ht="27" customHeight="1">
      <c r="A29" s="53">
        <v>22</v>
      </c>
      <c r="B29" s="49">
        <v>45345</v>
      </c>
      <c r="C29" s="50" t="s">
        <v>243</v>
      </c>
      <c r="D29" s="51" t="s">
        <v>38</v>
      </c>
      <c r="E29" s="51" t="s">
        <v>136</v>
      </c>
      <c r="F29" s="51" t="s">
        <v>137</v>
      </c>
      <c r="G29" s="52" t="s">
        <v>244</v>
      </c>
      <c r="H29" s="28" t="s">
        <v>245</v>
      </c>
      <c r="I29" s="53" t="s">
        <v>246</v>
      </c>
      <c r="J29" s="78">
        <v>31901</v>
      </c>
      <c r="K29" s="54">
        <v>36</v>
      </c>
      <c r="L29" s="55" t="s">
        <v>247</v>
      </c>
      <c r="M29" s="48" t="s">
        <v>40</v>
      </c>
      <c r="N29" s="53" t="s">
        <v>41</v>
      </c>
      <c r="O29" s="54" t="s">
        <v>248</v>
      </c>
      <c r="P29" s="54" t="s">
        <v>249</v>
      </c>
      <c r="Q29" s="54" t="s">
        <v>250</v>
      </c>
      <c r="R29" s="54" t="s">
        <v>251</v>
      </c>
      <c r="S29" s="54" t="s">
        <v>252</v>
      </c>
    </row>
    <row r="30" spans="1:20" ht="27" customHeight="1">
      <c r="A30" s="53">
        <v>23</v>
      </c>
      <c r="B30" s="49">
        <v>45345</v>
      </c>
      <c r="C30" s="50" t="s">
        <v>253</v>
      </c>
      <c r="D30" s="51" t="s">
        <v>38</v>
      </c>
      <c r="E30" s="51" t="s">
        <v>254</v>
      </c>
      <c r="F30" s="51" t="s">
        <v>255</v>
      </c>
      <c r="G30" s="52">
        <v>16637134</v>
      </c>
      <c r="H30" s="59" t="s">
        <v>256</v>
      </c>
      <c r="I30" s="53" t="s">
        <v>257</v>
      </c>
      <c r="J30" s="78">
        <v>33797</v>
      </c>
      <c r="K30" s="54">
        <v>30</v>
      </c>
      <c r="L30" s="55" t="s">
        <v>258</v>
      </c>
      <c r="M30" s="48" t="s">
        <v>86</v>
      </c>
      <c r="N30" s="53" t="s">
        <v>153</v>
      </c>
      <c r="O30" s="54" t="s">
        <v>259</v>
      </c>
      <c r="P30" s="54" t="s">
        <v>260</v>
      </c>
      <c r="Q30" s="54" t="s">
        <v>55</v>
      </c>
      <c r="R30" s="54" t="s">
        <v>56</v>
      </c>
      <c r="S30" s="54" t="s">
        <v>261</v>
      </c>
    </row>
    <row r="31" spans="1:20" ht="27" customHeight="1">
      <c r="A31" s="53">
        <v>24</v>
      </c>
      <c r="B31" s="49">
        <v>45348</v>
      </c>
      <c r="C31" s="50" t="s">
        <v>262</v>
      </c>
      <c r="D31" s="51" t="s">
        <v>38</v>
      </c>
      <c r="E31" s="51" t="s">
        <v>100</v>
      </c>
      <c r="F31" s="51" t="s">
        <v>101</v>
      </c>
      <c r="G31" s="52">
        <v>171337543</v>
      </c>
      <c r="H31" s="28" t="s">
        <v>263</v>
      </c>
      <c r="I31" s="53" t="s">
        <v>264</v>
      </c>
      <c r="J31" s="78">
        <v>30860</v>
      </c>
      <c r="K31" s="54">
        <v>39</v>
      </c>
      <c r="L31" s="55" t="s">
        <v>265</v>
      </c>
      <c r="M31" s="48" t="s">
        <v>40</v>
      </c>
      <c r="N31" s="53" t="s">
        <v>132</v>
      </c>
      <c r="O31" s="54" t="s">
        <v>105</v>
      </c>
      <c r="P31" s="54" t="s">
        <v>249</v>
      </c>
      <c r="Q31" s="54" t="s">
        <v>55</v>
      </c>
      <c r="R31" s="54" t="s">
        <v>56</v>
      </c>
      <c r="S31" s="54" t="s">
        <v>266</v>
      </c>
    </row>
    <row r="32" spans="1:20" ht="27" customHeight="1">
      <c r="A32" s="53">
        <v>25</v>
      </c>
      <c r="B32" s="49">
        <v>45348</v>
      </c>
      <c r="C32" s="50" t="s">
        <v>267</v>
      </c>
      <c r="D32" s="51" t="s">
        <v>268</v>
      </c>
      <c r="E32" s="51" t="s">
        <v>186</v>
      </c>
      <c r="F32" s="51" t="s">
        <v>187</v>
      </c>
      <c r="G32" s="52" t="s">
        <v>269</v>
      </c>
      <c r="H32" s="59" t="s">
        <v>267</v>
      </c>
      <c r="I32" s="53" t="s">
        <v>270</v>
      </c>
      <c r="J32" s="78">
        <v>28376</v>
      </c>
      <c r="K32" s="54">
        <v>26</v>
      </c>
      <c r="L32" s="55" t="s">
        <v>271</v>
      </c>
      <c r="M32" s="48" t="s">
        <v>40</v>
      </c>
      <c r="N32" s="53" t="s">
        <v>87</v>
      </c>
      <c r="O32" s="54" t="s">
        <v>272</v>
      </c>
      <c r="P32" s="54"/>
      <c r="Q32" s="54" t="s">
        <v>55</v>
      </c>
      <c r="R32" s="54" t="s">
        <v>56</v>
      </c>
      <c r="S32" s="54" t="s">
        <v>273</v>
      </c>
    </row>
    <row r="33" spans="1:19" ht="27" customHeight="1">
      <c r="A33" s="53">
        <v>26</v>
      </c>
      <c r="B33" s="49">
        <v>45351</v>
      </c>
      <c r="C33" s="50" t="s">
        <v>274</v>
      </c>
      <c r="D33" s="51" t="s">
        <v>45</v>
      </c>
      <c r="E33" s="51" t="s">
        <v>275</v>
      </c>
      <c r="F33" s="51" t="s">
        <v>276</v>
      </c>
      <c r="G33" s="52" t="s">
        <v>277</v>
      </c>
      <c r="H33" s="59" t="s">
        <v>274</v>
      </c>
      <c r="I33" s="53" t="s">
        <v>278</v>
      </c>
      <c r="J33" s="78">
        <v>29907</v>
      </c>
      <c r="K33" s="54">
        <v>43</v>
      </c>
      <c r="L33" s="55" t="s">
        <v>279</v>
      </c>
      <c r="M33" s="48" t="s">
        <v>40</v>
      </c>
      <c r="N33" s="53" t="s">
        <v>41</v>
      </c>
      <c r="O33" s="54" t="s">
        <v>280</v>
      </c>
      <c r="P33" s="54" t="s">
        <v>281</v>
      </c>
      <c r="Q33" s="54" t="s">
        <v>55</v>
      </c>
      <c r="R33" s="54" t="s">
        <v>282</v>
      </c>
      <c r="S33" s="54" t="s">
        <v>283</v>
      </c>
    </row>
    <row r="34" spans="1:19" ht="27" customHeight="1">
      <c r="A34" s="53">
        <v>27</v>
      </c>
      <c r="B34" s="49">
        <v>45351</v>
      </c>
      <c r="C34" s="50" t="s">
        <v>284</v>
      </c>
      <c r="D34" s="51" t="s">
        <v>45</v>
      </c>
      <c r="E34" s="51" t="s">
        <v>275</v>
      </c>
      <c r="F34" s="51" t="s">
        <v>276</v>
      </c>
      <c r="G34" s="52" t="s">
        <v>277</v>
      </c>
      <c r="H34" s="28" t="s">
        <v>285</v>
      </c>
      <c r="I34" s="53" t="s">
        <v>278</v>
      </c>
      <c r="J34" s="78">
        <v>26088</v>
      </c>
      <c r="K34" s="54">
        <v>53</v>
      </c>
      <c r="L34" s="55" t="s">
        <v>286</v>
      </c>
      <c r="M34" s="48" t="s">
        <v>86</v>
      </c>
      <c r="N34" s="53" t="s">
        <v>132</v>
      </c>
      <c r="O34" s="54" t="s">
        <v>280</v>
      </c>
      <c r="P34" s="54" t="s">
        <v>287</v>
      </c>
      <c r="Q34" s="54" t="s">
        <v>55</v>
      </c>
      <c r="R34" s="54" t="s">
        <v>66</v>
      </c>
      <c r="S34" s="54" t="s">
        <v>283</v>
      </c>
    </row>
    <row r="35" spans="1:19" ht="22.5" customHeight="1">
      <c r="A35" s="53">
        <v>28</v>
      </c>
      <c r="B35" s="49">
        <v>45351</v>
      </c>
      <c r="C35" s="50" t="s">
        <v>288</v>
      </c>
      <c r="D35" s="51" t="s">
        <v>45</v>
      </c>
      <c r="E35" s="51" t="s">
        <v>289</v>
      </c>
      <c r="F35" s="51" t="s">
        <v>290</v>
      </c>
      <c r="G35" s="52">
        <v>221011620</v>
      </c>
      <c r="H35" s="28" t="s">
        <v>291</v>
      </c>
      <c r="I35" s="53" t="s">
        <v>292</v>
      </c>
      <c r="J35" s="78">
        <v>26515</v>
      </c>
      <c r="K35" s="54">
        <v>51</v>
      </c>
      <c r="L35" s="55" t="s">
        <v>293</v>
      </c>
      <c r="M35" s="48" t="s">
        <v>86</v>
      </c>
      <c r="N35" s="53" t="s">
        <v>132</v>
      </c>
      <c r="O35" s="54" t="s">
        <v>294</v>
      </c>
      <c r="P35" s="54"/>
      <c r="Q35" s="54" t="s">
        <v>55</v>
      </c>
      <c r="R35" s="54" t="s">
        <v>56</v>
      </c>
      <c r="S35" s="54" t="s">
        <v>165</v>
      </c>
    </row>
    <row r="36" spans="1:19" ht="23.25" customHeight="1">
      <c r="A36" s="53">
        <v>29</v>
      </c>
      <c r="B36" s="49">
        <v>45351</v>
      </c>
      <c r="C36" s="50" t="s">
        <v>295</v>
      </c>
      <c r="D36" s="51" t="s">
        <v>38</v>
      </c>
      <c r="E36" s="51" t="s">
        <v>186</v>
      </c>
      <c r="F36" s="51" t="s">
        <v>296</v>
      </c>
      <c r="G36" s="52"/>
      <c r="H36" s="59"/>
      <c r="I36" s="53" t="s">
        <v>297</v>
      </c>
      <c r="J36" s="78">
        <v>19811</v>
      </c>
      <c r="K36" s="54">
        <v>69</v>
      </c>
      <c r="L36" s="55" t="s">
        <v>298</v>
      </c>
      <c r="M36" s="48" t="s">
        <v>40</v>
      </c>
      <c r="N36" s="53" t="s">
        <v>299</v>
      </c>
      <c r="O36" s="54" t="s">
        <v>74</v>
      </c>
      <c r="P36" s="54" t="s">
        <v>300</v>
      </c>
      <c r="Q36" s="54" t="s">
        <v>55</v>
      </c>
      <c r="R36" s="54" t="s">
        <v>56</v>
      </c>
      <c r="S36" s="54" t="s">
        <v>134</v>
      </c>
    </row>
    <row r="37" spans="1:19" ht="24.75" customHeight="1">
      <c r="A37" s="53">
        <v>30</v>
      </c>
      <c r="B37" s="49">
        <v>45351</v>
      </c>
      <c r="C37" s="50" t="s">
        <v>301</v>
      </c>
      <c r="D37" s="51" t="s">
        <v>45</v>
      </c>
      <c r="E37" s="51" t="s">
        <v>289</v>
      </c>
      <c r="F37" s="51" t="s">
        <v>290</v>
      </c>
      <c r="G37" s="52">
        <v>219039785</v>
      </c>
      <c r="H37" s="59"/>
      <c r="I37" s="53" t="s">
        <v>302</v>
      </c>
      <c r="J37" s="78"/>
      <c r="K37" s="54">
        <v>17</v>
      </c>
      <c r="L37" s="55"/>
      <c r="M37" s="48" t="s">
        <v>86</v>
      </c>
      <c r="N37" s="53" t="s">
        <v>303</v>
      </c>
      <c r="O37" s="54" t="s">
        <v>221</v>
      </c>
      <c r="P37" s="54" t="s">
        <v>300</v>
      </c>
      <c r="Q37" s="54" t="s">
        <v>55</v>
      </c>
      <c r="R37" s="54" t="s">
        <v>56</v>
      </c>
      <c r="S37" s="54" t="s">
        <v>165</v>
      </c>
    </row>
    <row r="38" spans="1:19">
      <c r="A38" s="53"/>
      <c r="B38" s="49"/>
      <c r="C38" s="50"/>
      <c r="D38" s="51"/>
      <c r="E38" s="51"/>
      <c r="F38" s="51"/>
      <c r="G38" s="52"/>
      <c r="H38" s="59"/>
      <c r="I38" s="53"/>
      <c r="J38" s="78"/>
      <c r="K38" s="54"/>
      <c r="L38" s="55"/>
      <c r="M38" s="48"/>
      <c r="N38" s="53"/>
      <c r="O38" s="54"/>
      <c r="P38" s="54"/>
      <c r="Q38" s="54"/>
      <c r="R38" s="54"/>
      <c r="S38" s="54"/>
    </row>
    <row r="39" spans="1:19">
      <c r="A39" s="53"/>
      <c r="B39" s="49"/>
      <c r="C39" s="50"/>
      <c r="D39" s="51"/>
      <c r="E39" s="51"/>
      <c r="F39" s="51"/>
      <c r="G39" s="52"/>
      <c r="H39" s="59"/>
      <c r="I39" s="53"/>
      <c r="J39" s="78"/>
      <c r="K39" s="54"/>
      <c r="L39" s="55"/>
      <c r="M39" s="48"/>
      <c r="N39" s="53"/>
      <c r="O39" s="54"/>
      <c r="P39" s="54"/>
      <c r="Q39" s="54"/>
      <c r="R39" s="54"/>
      <c r="S39" s="54"/>
    </row>
    <row r="40" spans="1:19">
      <c r="J40" s="79"/>
    </row>
  </sheetData>
  <mergeCells count="19">
    <mergeCell ref="M6:M7"/>
    <mergeCell ref="N6:N7"/>
    <mergeCell ref="O6:O7"/>
    <mergeCell ref="P6:P7"/>
    <mergeCell ref="Q6:S6"/>
    <mergeCell ref="K6:K7"/>
    <mergeCell ref="L6:L7"/>
    <mergeCell ref="J6:J7"/>
    <mergeCell ref="A2:D2"/>
    <mergeCell ref="A4:D4"/>
    <mergeCell ref="A6:A7"/>
    <mergeCell ref="B6:B7"/>
    <mergeCell ref="C6:C7"/>
    <mergeCell ref="D6:D7"/>
    <mergeCell ref="E6:E7"/>
    <mergeCell ref="F6:F7"/>
    <mergeCell ref="G6:G7"/>
    <mergeCell ref="H6:H7"/>
    <mergeCell ref="I6:I7"/>
  </mergeCells>
  <hyperlinks>
    <hyperlink ref="H8" r:id="rId1"/>
    <hyperlink ref="H9" r:id="rId2"/>
    <hyperlink ref="H10" r:id="rId3"/>
    <hyperlink ref="H11" r:id="rId4"/>
    <hyperlink ref="H13" r:id="rId5"/>
    <hyperlink ref="H15" r:id="rId6"/>
    <hyperlink ref="H16" r:id="rId7"/>
    <hyperlink ref="H17" r:id="rId8"/>
    <hyperlink ref="H18" r:id="rId9"/>
    <hyperlink ref="H19" r:id="rId10"/>
    <hyperlink ref="H20" r:id="rId11"/>
    <hyperlink ref="H22" r:id="rId12"/>
    <hyperlink ref="H24" r:id="rId13"/>
    <hyperlink ref="H27" r:id="rId14"/>
    <hyperlink ref="H28" r:id="rId15"/>
    <hyperlink ref="H29" r:id="rId16"/>
    <hyperlink ref="H31" r:id="rId17"/>
    <hyperlink ref="H34" r:id="rId18"/>
    <hyperlink ref="H35" r:id="rId19"/>
  </hyperlinks>
  <printOptions horizontalCentered="1"/>
  <pageMargins left="0.25" right="0.25" top="0.75" bottom="0.75" header="0.3" footer="0.3"/>
  <pageSetup paperSize="131" scale="23" fitToHeight="0" orientation="landscape" r:id="rId20"/>
  <headerFooter>
    <oddHeader>&amp;L&amp;"Nyala,Negrita"&amp;12&amp;K06-006     MINISTERIO DE INTERIOR Y POLICIA&amp;"Nyala,Normal" &amp;C&amp;"-,Negrita"&amp;12&amp;K06-002
&amp;"Nyala,Negrita"&amp;13&amp;K03-030INFORME MENSUAL 
INFORMACION ESTADISTICA  &amp;R&amp;"Nyala,Negrita"&amp;12&amp;KC00000 AÑO 2020</oddHeader>
    <oddFooter>&amp;C&amp;"-,Negrita"Dirección de Planificación y Desarrollo / Departamento de Estadísticas &amp;R&amp;P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249977111117893"/>
    <pageSetUpPr fitToPage="1"/>
  </sheetPr>
  <dimension ref="A1:R23440"/>
  <sheetViews>
    <sheetView zoomScaleNormal="100" zoomScalePageLayoutView="70" workbookViewId="0">
      <pane xSplit="1" ySplit="4" topLeftCell="B5" activePane="bottomRight" state="frozen"/>
      <selection pane="topRight" activeCell="B1" sqref="B1"/>
      <selection pane="bottomLeft" activeCell="A8" sqref="A8"/>
      <selection pane="bottomRight" activeCell="D2" sqref="D2"/>
    </sheetView>
  </sheetViews>
  <sheetFormatPr baseColWidth="10" defaultColWidth="11.42578125" defaultRowHeight="15"/>
  <cols>
    <col min="1" max="1" width="5.5703125" customWidth="1"/>
    <col min="2" max="2" width="14.85546875" customWidth="1"/>
    <col min="3" max="3" width="34.85546875" customWidth="1"/>
    <col min="4" max="4" width="55.7109375" customWidth="1"/>
    <col min="5" max="5" width="13.28515625" customWidth="1"/>
    <col min="6" max="6" width="22.28515625" customWidth="1"/>
    <col min="7" max="7" width="30.140625" customWidth="1"/>
    <col min="8" max="8" width="31.5703125" customWidth="1"/>
    <col min="9" max="9" width="31.7109375" customWidth="1"/>
    <col min="10" max="10" width="32.28515625" customWidth="1"/>
    <col min="11" max="11" width="34.140625" customWidth="1"/>
    <col min="12" max="12" width="40.5703125" customWidth="1"/>
  </cols>
  <sheetData>
    <row r="1" spans="1:18" ht="18.75">
      <c r="A1" s="140" t="s">
        <v>718</v>
      </c>
      <c r="B1" s="140"/>
      <c r="C1" s="140"/>
      <c r="D1" s="140"/>
    </row>
    <row r="3" spans="1:18" ht="32.25" customHeight="1">
      <c r="A3" s="133" t="s">
        <v>15</v>
      </c>
      <c r="B3" s="124" t="s">
        <v>16</v>
      </c>
      <c r="C3" s="148" t="s">
        <v>304</v>
      </c>
      <c r="D3" s="148"/>
      <c r="E3" s="124" t="s">
        <v>305</v>
      </c>
      <c r="F3" s="124" t="s">
        <v>306</v>
      </c>
      <c r="G3" s="124" t="s">
        <v>23</v>
      </c>
      <c r="H3" s="124" t="s">
        <v>24</v>
      </c>
      <c r="I3" s="124" t="s">
        <v>32</v>
      </c>
      <c r="J3" s="126" t="s">
        <v>34</v>
      </c>
      <c r="K3" s="127"/>
      <c r="L3" s="128"/>
    </row>
    <row r="4" spans="1:18" ht="27" customHeight="1" thickBot="1">
      <c r="A4" s="134"/>
      <c r="B4" s="134"/>
      <c r="C4" s="149"/>
      <c r="D4" s="150"/>
      <c r="E4" s="125"/>
      <c r="F4" s="125"/>
      <c r="G4" s="125"/>
      <c r="H4" s="125"/>
      <c r="I4" s="125"/>
      <c r="J4" s="10" t="s">
        <v>35</v>
      </c>
      <c r="K4" s="10" t="s">
        <v>36</v>
      </c>
      <c r="L4" s="11" t="s">
        <v>37</v>
      </c>
    </row>
    <row r="5" spans="1:18" s="69" customFormat="1" ht="16.5" thickBot="1">
      <c r="A5" s="71">
        <v>1</v>
      </c>
      <c r="B5" s="66">
        <v>45324</v>
      </c>
      <c r="C5" s="80" t="s">
        <v>307</v>
      </c>
      <c r="D5" s="60" t="s">
        <v>308</v>
      </c>
      <c r="E5" s="60" t="s">
        <v>86</v>
      </c>
      <c r="F5" s="62">
        <v>19713</v>
      </c>
      <c r="G5" s="60" t="s">
        <v>80</v>
      </c>
      <c r="H5" s="60" t="s">
        <v>81</v>
      </c>
      <c r="I5" s="60" t="s">
        <v>105</v>
      </c>
      <c r="J5" s="67" t="s">
        <v>309</v>
      </c>
      <c r="K5" s="67" t="s">
        <v>310</v>
      </c>
      <c r="L5" s="81" t="s">
        <v>311</v>
      </c>
      <c r="M5" s="70"/>
      <c r="Q5" s="24"/>
      <c r="R5" s="24"/>
    </row>
    <row r="6" spans="1:18" s="69" customFormat="1" ht="19.5" customHeight="1" thickBot="1">
      <c r="A6" s="71">
        <v>2</v>
      </c>
      <c r="B6" s="66">
        <v>45324</v>
      </c>
      <c r="C6" s="80" t="s">
        <v>307</v>
      </c>
      <c r="D6" s="60" t="s">
        <v>312</v>
      </c>
      <c r="E6" s="60" t="s">
        <v>86</v>
      </c>
      <c r="F6" s="62">
        <v>22988</v>
      </c>
      <c r="G6" s="60" t="s">
        <v>216</v>
      </c>
      <c r="H6" s="60" t="s">
        <v>313</v>
      </c>
      <c r="I6" s="60" t="s">
        <v>314</v>
      </c>
      <c r="J6" s="67" t="s">
        <v>309</v>
      </c>
      <c r="K6" s="67" t="s">
        <v>310</v>
      </c>
      <c r="L6" s="81" t="s">
        <v>315</v>
      </c>
      <c r="M6" s="70"/>
      <c r="Q6" s="24"/>
      <c r="R6" s="24"/>
    </row>
    <row r="7" spans="1:18" s="70" customFormat="1" ht="20.25" customHeight="1" thickBot="1">
      <c r="A7" s="71">
        <v>3</v>
      </c>
      <c r="B7" s="66">
        <v>45327</v>
      </c>
      <c r="C7" s="80" t="s">
        <v>307</v>
      </c>
      <c r="D7" s="60" t="s">
        <v>316</v>
      </c>
      <c r="E7" s="60" t="s">
        <v>86</v>
      </c>
      <c r="F7" s="62">
        <v>22662</v>
      </c>
      <c r="G7" s="60" t="s">
        <v>317</v>
      </c>
      <c r="H7" s="60" t="s">
        <v>318</v>
      </c>
      <c r="I7" s="66" t="s">
        <v>314</v>
      </c>
      <c r="J7" s="82" t="s">
        <v>309</v>
      </c>
      <c r="K7" s="67" t="s">
        <v>310</v>
      </c>
      <c r="L7" s="60" t="s">
        <v>319</v>
      </c>
      <c r="M7" s="60"/>
      <c r="N7" s="24"/>
      <c r="O7" s="24"/>
      <c r="P7" s="68"/>
      <c r="Q7" s="24"/>
      <c r="R7" s="24"/>
    </row>
    <row r="8" spans="1:18" s="69" customFormat="1" ht="18" customHeight="1" thickBot="1">
      <c r="A8" s="71">
        <v>4</v>
      </c>
      <c r="B8" s="66">
        <v>45327</v>
      </c>
      <c r="C8" s="80" t="s">
        <v>307</v>
      </c>
      <c r="D8" s="60" t="s">
        <v>320</v>
      </c>
      <c r="E8" s="60" t="s">
        <v>40</v>
      </c>
      <c r="F8" s="62">
        <v>21422</v>
      </c>
      <c r="G8" s="60" t="s">
        <v>80</v>
      </c>
      <c r="H8" s="60" t="s">
        <v>81</v>
      </c>
      <c r="I8" s="66" t="s">
        <v>321</v>
      </c>
      <c r="J8" s="82" t="s">
        <v>309</v>
      </c>
      <c r="K8" s="67" t="s">
        <v>310</v>
      </c>
      <c r="L8" s="60" t="s">
        <v>322</v>
      </c>
      <c r="M8" s="60"/>
      <c r="N8" s="24"/>
      <c r="O8" s="24"/>
      <c r="P8" s="68"/>
      <c r="Q8" s="24"/>
      <c r="R8" s="24"/>
    </row>
    <row r="9" spans="1:18" s="69" customFormat="1" ht="21" customHeight="1" thickBot="1">
      <c r="A9" s="71">
        <v>5</v>
      </c>
      <c r="B9" s="66">
        <v>45328</v>
      </c>
      <c r="C9" s="80" t="s">
        <v>307</v>
      </c>
      <c r="D9" s="60" t="s">
        <v>323</v>
      </c>
      <c r="E9" s="60" t="s">
        <v>40</v>
      </c>
      <c r="F9" s="62">
        <v>21510</v>
      </c>
      <c r="G9" s="60" t="s">
        <v>324</v>
      </c>
      <c r="H9" s="60" t="s">
        <v>324</v>
      </c>
      <c r="I9" s="66" t="s">
        <v>53</v>
      </c>
      <c r="J9" s="82" t="s">
        <v>309</v>
      </c>
      <c r="K9" s="67" t="s">
        <v>325</v>
      </c>
      <c r="L9" s="60" t="s">
        <v>326</v>
      </c>
      <c r="M9" s="60"/>
      <c r="N9" s="24"/>
      <c r="O9" s="24"/>
      <c r="P9" s="68"/>
      <c r="Q9" s="24"/>
      <c r="R9" s="24"/>
    </row>
    <row r="10" spans="1:18" s="69" customFormat="1" ht="18" customHeight="1" thickBot="1">
      <c r="A10" s="71">
        <v>6</v>
      </c>
      <c r="B10" s="66">
        <v>45328</v>
      </c>
      <c r="C10" s="80" t="s">
        <v>307</v>
      </c>
      <c r="D10" s="60" t="s">
        <v>327</v>
      </c>
      <c r="E10" s="60" t="s">
        <v>86</v>
      </c>
      <c r="F10" s="62">
        <v>23185</v>
      </c>
      <c r="G10" s="60" t="s">
        <v>328</v>
      </c>
      <c r="H10" s="60" t="s">
        <v>328</v>
      </c>
      <c r="I10" s="66" t="s">
        <v>97</v>
      </c>
      <c r="J10" s="82" t="s">
        <v>329</v>
      </c>
      <c r="K10" s="67" t="s">
        <v>330</v>
      </c>
      <c r="L10" s="60" t="s">
        <v>331</v>
      </c>
      <c r="M10" s="60"/>
      <c r="N10" s="24"/>
      <c r="O10" s="24"/>
      <c r="P10" s="68"/>
      <c r="Q10" s="24"/>
      <c r="R10" s="24"/>
    </row>
    <row r="11" spans="1:18" s="69" customFormat="1" ht="19.5" customHeight="1" thickBot="1">
      <c r="A11" s="71">
        <v>7</v>
      </c>
      <c r="B11" s="66">
        <v>45328</v>
      </c>
      <c r="C11" s="80" t="s">
        <v>332</v>
      </c>
      <c r="D11" s="60" t="s">
        <v>333</v>
      </c>
      <c r="E11" s="60" t="s">
        <v>40</v>
      </c>
      <c r="F11" s="62">
        <v>35733</v>
      </c>
      <c r="G11" s="60" t="s">
        <v>186</v>
      </c>
      <c r="H11" s="60" t="s">
        <v>334</v>
      </c>
      <c r="I11" s="66" t="s">
        <v>335</v>
      </c>
      <c r="J11" s="82" t="s">
        <v>309</v>
      </c>
      <c r="K11" s="67" t="s">
        <v>336</v>
      </c>
      <c r="L11" s="60" t="s">
        <v>337</v>
      </c>
      <c r="M11" s="70"/>
    </row>
    <row r="12" spans="1:18" s="69" customFormat="1" ht="16.5" thickBot="1">
      <c r="A12" s="71">
        <v>8</v>
      </c>
      <c r="B12" s="66">
        <v>45329</v>
      </c>
      <c r="C12" s="80" t="s">
        <v>307</v>
      </c>
      <c r="D12" s="60" t="s">
        <v>338</v>
      </c>
      <c r="E12" s="60" t="s">
        <v>86</v>
      </c>
      <c r="F12" s="62">
        <v>45579</v>
      </c>
      <c r="G12" s="60" t="s">
        <v>324</v>
      </c>
      <c r="H12" s="60" t="s">
        <v>324</v>
      </c>
      <c r="I12" s="66" t="s">
        <v>339</v>
      </c>
      <c r="J12" s="82" t="s">
        <v>309</v>
      </c>
      <c r="K12" s="67" t="s">
        <v>310</v>
      </c>
      <c r="L12" s="60" t="s">
        <v>340</v>
      </c>
      <c r="M12" s="70"/>
    </row>
    <row r="13" spans="1:18" s="69" customFormat="1" ht="16.5" thickBot="1">
      <c r="A13" s="71">
        <v>9</v>
      </c>
      <c r="B13" s="66">
        <v>45329</v>
      </c>
      <c r="C13" s="80" t="s">
        <v>307</v>
      </c>
      <c r="D13" s="60" t="s">
        <v>341</v>
      </c>
      <c r="E13" s="60" t="s">
        <v>40</v>
      </c>
      <c r="F13" s="62">
        <v>29892</v>
      </c>
      <c r="G13" s="60" t="s">
        <v>39</v>
      </c>
      <c r="H13" s="60" t="s">
        <v>342</v>
      </c>
      <c r="I13" s="60" t="s">
        <v>339</v>
      </c>
      <c r="J13" s="67" t="s">
        <v>343</v>
      </c>
      <c r="K13" s="67" t="s">
        <v>344</v>
      </c>
      <c r="L13" s="81" t="s">
        <v>345</v>
      </c>
      <c r="M13" s="70"/>
    </row>
    <row r="14" spans="1:18" s="69" customFormat="1" ht="16.5" thickBot="1">
      <c r="A14" s="71">
        <v>10</v>
      </c>
      <c r="B14" s="66">
        <v>45329</v>
      </c>
      <c r="C14" s="80" t="s">
        <v>307</v>
      </c>
      <c r="D14" s="60" t="s">
        <v>346</v>
      </c>
      <c r="E14" s="60" t="s">
        <v>86</v>
      </c>
      <c r="F14" s="83">
        <v>36966</v>
      </c>
      <c r="G14" s="60" t="s">
        <v>347</v>
      </c>
      <c r="H14" s="60" t="s">
        <v>70</v>
      </c>
      <c r="I14" s="60" t="s">
        <v>221</v>
      </c>
      <c r="J14" s="67" t="s">
        <v>343</v>
      </c>
      <c r="K14" s="67" t="s">
        <v>344</v>
      </c>
      <c r="L14" s="81" t="s">
        <v>345</v>
      </c>
      <c r="M14" s="70"/>
    </row>
    <row r="15" spans="1:18" s="69" customFormat="1" ht="16.5" thickBot="1">
      <c r="A15" s="71">
        <v>11</v>
      </c>
      <c r="B15" s="66">
        <v>45329</v>
      </c>
      <c r="C15" s="80" t="s">
        <v>307</v>
      </c>
      <c r="D15" s="60" t="s">
        <v>348</v>
      </c>
      <c r="E15" s="60" t="s">
        <v>40</v>
      </c>
      <c r="F15" s="83">
        <v>20734</v>
      </c>
      <c r="G15" s="60" t="s">
        <v>324</v>
      </c>
      <c r="H15" s="60" t="s">
        <v>324</v>
      </c>
      <c r="I15" s="60" t="s">
        <v>339</v>
      </c>
      <c r="J15" s="67" t="s">
        <v>309</v>
      </c>
      <c r="K15" s="67" t="s">
        <v>310</v>
      </c>
      <c r="L15" s="81"/>
      <c r="M15" s="70"/>
    </row>
    <row r="16" spans="1:18" s="69" customFormat="1" ht="16.5" thickBot="1">
      <c r="A16" s="71">
        <v>12</v>
      </c>
      <c r="B16" s="66">
        <v>45329</v>
      </c>
      <c r="C16" s="80" t="s">
        <v>307</v>
      </c>
      <c r="D16" s="60" t="s">
        <v>349</v>
      </c>
      <c r="E16" s="60" t="s">
        <v>40</v>
      </c>
      <c r="F16" s="62">
        <v>32708</v>
      </c>
      <c r="G16" s="60" t="s">
        <v>350</v>
      </c>
      <c r="H16" s="60" t="s">
        <v>351</v>
      </c>
      <c r="I16" s="60" t="s">
        <v>352</v>
      </c>
      <c r="J16" s="67" t="s">
        <v>250</v>
      </c>
      <c r="K16" s="67" t="s">
        <v>353</v>
      </c>
      <c r="L16" s="81" t="s">
        <v>354</v>
      </c>
      <c r="M16" s="70"/>
    </row>
    <row r="17" spans="1:13" s="69" customFormat="1" ht="16.5" thickBot="1">
      <c r="A17" s="71">
        <v>13</v>
      </c>
      <c r="B17" s="66">
        <v>45329</v>
      </c>
      <c r="C17" s="80" t="s">
        <v>307</v>
      </c>
      <c r="D17" s="60" t="s">
        <v>355</v>
      </c>
      <c r="E17" s="60" t="s">
        <v>86</v>
      </c>
      <c r="F17" s="62">
        <v>33095</v>
      </c>
      <c r="G17" s="60" t="s">
        <v>350</v>
      </c>
      <c r="H17" s="60" t="s">
        <v>351</v>
      </c>
      <c r="I17" s="60" t="s">
        <v>352</v>
      </c>
      <c r="J17" s="67" t="s">
        <v>250</v>
      </c>
      <c r="K17" s="67" t="s">
        <v>353</v>
      </c>
      <c r="L17" s="81" t="s">
        <v>356</v>
      </c>
      <c r="M17" s="70"/>
    </row>
    <row r="18" spans="1:13" s="69" customFormat="1" ht="16.5" customHeight="1" thickBot="1">
      <c r="A18" s="71">
        <v>14</v>
      </c>
      <c r="B18" s="66">
        <v>45330</v>
      </c>
      <c r="C18" s="80" t="s">
        <v>307</v>
      </c>
      <c r="D18" s="60" t="s">
        <v>357</v>
      </c>
      <c r="E18" s="60" t="s">
        <v>40</v>
      </c>
      <c r="F18" s="62">
        <v>28771</v>
      </c>
      <c r="G18" s="60" t="s">
        <v>358</v>
      </c>
      <c r="H18" s="60" t="s">
        <v>290</v>
      </c>
      <c r="I18" s="60" t="s">
        <v>359</v>
      </c>
      <c r="J18" s="67" t="s">
        <v>309</v>
      </c>
      <c r="K18" s="67" t="s">
        <v>310</v>
      </c>
      <c r="L18" s="81" t="s">
        <v>360</v>
      </c>
      <c r="M18" s="70"/>
    </row>
    <row r="19" spans="1:13" s="64" customFormat="1" ht="16.5" thickBot="1">
      <c r="A19" s="71">
        <v>15</v>
      </c>
      <c r="B19" s="66">
        <v>45330</v>
      </c>
      <c r="C19" s="80" t="s">
        <v>307</v>
      </c>
      <c r="D19" s="60" t="s">
        <v>361</v>
      </c>
      <c r="E19" s="60" t="s">
        <v>86</v>
      </c>
      <c r="F19" s="89">
        <v>23165</v>
      </c>
      <c r="G19" s="60" t="s">
        <v>167</v>
      </c>
      <c r="H19" s="60" t="s">
        <v>70</v>
      </c>
      <c r="I19" s="60" t="s">
        <v>362</v>
      </c>
      <c r="J19" s="67" t="s">
        <v>250</v>
      </c>
      <c r="K19" s="67" t="s">
        <v>353</v>
      </c>
      <c r="L19" s="81" t="s">
        <v>363</v>
      </c>
      <c r="M19" s="72"/>
    </row>
    <row r="20" spans="1:13" s="69" customFormat="1" ht="16.5" thickBot="1">
      <c r="A20" s="71">
        <v>16</v>
      </c>
      <c r="B20" s="66">
        <v>45330</v>
      </c>
      <c r="C20" s="80" t="s">
        <v>307</v>
      </c>
      <c r="D20" s="60" t="s">
        <v>364</v>
      </c>
      <c r="E20" s="60" t="s">
        <v>86</v>
      </c>
      <c r="F20" s="89">
        <v>30672</v>
      </c>
      <c r="G20" s="60" t="s">
        <v>317</v>
      </c>
      <c r="H20" s="60" t="s">
        <v>334</v>
      </c>
      <c r="I20" s="60" t="s">
        <v>365</v>
      </c>
      <c r="J20" s="67" t="s">
        <v>309</v>
      </c>
      <c r="K20" s="67" t="s">
        <v>310</v>
      </c>
      <c r="L20" s="81" t="s">
        <v>366</v>
      </c>
      <c r="M20" s="70"/>
    </row>
    <row r="21" spans="1:13" s="69" customFormat="1" ht="16.5" thickBot="1">
      <c r="A21" s="71">
        <v>17</v>
      </c>
      <c r="B21" s="66">
        <v>45330</v>
      </c>
      <c r="C21" s="80" t="s">
        <v>307</v>
      </c>
      <c r="D21" s="60" t="s">
        <v>367</v>
      </c>
      <c r="E21" s="60" t="s">
        <v>40</v>
      </c>
      <c r="F21" s="89">
        <v>30142</v>
      </c>
      <c r="G21" s="60" t="s">
        <v>350</v>
      </c>
      <c r="H21" s="60" t="s">
        <v>351</v>
      </c>
      <c r="I21" s="60" t="s">
        <v>352</v>
      </c>
      <c r="J21" s="67" t="s">
        <v>309</v>
      </c>
      <c r="K21" s="67" t="s">
        <v>310</v>
      </c>
      <c r="L21" s="81" t="s">
        <v>368</v>
      </c>
      <c r="M21" s="70"/>
    </row>
    <row r="22" spans="1:13" s="69" customFormat="1" ht="16.5" thickBot="1">
      <c r="A22" s="71">
        <v>18</v>
      </c>
      <c r="B22" s="66">
        <v>45331</v>
      </c>
      <c r="C22" s="80" t="s">
        <v>307</v>
      </c>
      <c r="D22" s="60" t="s">
        <v>369</v>
      </c>
      <c r="E22" s="60" t="s">
        <v>86</v>
      </c>
      <c r="F22" s="89">
        <v>29777</v>
      </c>
      <c r="G22" s="60" t="s">
        <v>370</v>
      </c>
      <c r="H22" s="60" t="s">
        <v>371</v>
      </c>
      <c r="I22" s="60" t="s">
        <v>352</v>
      </c>
      <c r="J22" s="67" t="s">
        <v>173</v>
      </c>
      <c r="K22" s="67" t="s">
        <v>173</v>
      </c>
      <c r="L22" s="81" t="s">
        <v>372</v>
      </c>
      <c r="M22" s="70"/>
    </row>
    <row r="23" spans="1:13" s="69" customFormat="1" ht="16.5" thickBot="1">
      <c r="A23" s="71">
        <v>19</v>
      </c>
      <c r="B23" s="66">
        <v>45334</v>
      </c>
      <c r="C23" s="80" t="s">
        <v>307</v>
      </c>
      <c r="D23" s="60" t="s">
        <v>373</v>
      </c>
      <c r="E23" s="60" t="s">
        <v>40</v>
      </c>
      <c r="F23" s="89">
        <v>27970</v>
      </c>
      <c r="G23" s="60" t="s">
        <v>374</v>
      </c>
      <c r="H23" s="60" t="s">
        <v>375</v>
      </c>
      <c r="I23" s="60" t="s">
        <v>376</v>
      </c>
      <c r="J23" s="67" t="s">
        <v>309</v>
      </c>
      <c r="K23" s="67" t="s">
        <v>310</v>
      </c>
      <c r="L23" s="81" t="s">
        <v>377</v>
      </c>
      <c r="M23" s="70"/>
    </row>
    <row r="24" spans="1:13" s="69" customFormat="1" ht="16.5" thickBot="1">
      <c r="A24" s="71">
        <v>20</v>
      </c>
      <c r="B24" s="66">
        <v>45334</v>
      </c>
      <c r="C24" s="80" t="s">
        <v>307</v>
      </c>
      <c r="D24" s="60" t="s">
        <v>378</v>
      </c>
      <c r="E24" s="60" t="s">
        <v>86</v>
      </c>
      <c r="F24" s="89">
        <v>24208</v>
      </c>
      <c r="G24" s="60" t="s">
        <v>374</v>
      </c>
      <c r="H24" s="60" t="s">
        <v>375</v>
      </c>
      <c r="I24" s="60" t="s">
        <v>321</v>
      </c>
      <c r="J24" s="67" t="s">
        <v>309</v>
      </c>
      <c r="K24" s="67" t="s">
        <v>310</v>
      </c>
      <c r="L24" s="81" t="s">
        <v>377</v>
      </c>
      <c r="M24" s="70"/>
    </row>
    <row r="25" spans="1:13" s="69" customFormat="1" ht="16.5" thickBot="1">
      <c r="A25" s="71">
        <v>21</v>
      </c>
      <c r="B25" s="66">
        <v>45334</v>
      </c>
      <c r="C25" s="80" t="s">
        <v>307</v>
      </c>
      <c r="D25" s="60" t="s">
        <v>379</v>
      </c>
      <c r="E25" s="60" t="s">
        <v>40</v>
      </c>
      <c r="F25" s="89">
        <v>28312</v>
      </c>
      <c r="G25" s="60" t="s">
        <v>39</v>
      </c>
      <c r="H25" s="60" t="s">
        <v>342</v>
      </c>
      <c r="I25" s="60" t="s">
        <v>352</v>
      </c>
      <c r="J25" s="67" t="s">
        <v>309</v>
      </c>
      <c r="K25" s="67" t="s">
        <v>310</v>
      </c>
      <c r="L25" s="81" t="s">
        <v>380</v>
      </c>
      <c r="M25" s="70"/>
    </row>
    <row r="26" spans="1:13" s="61" customFormat="1" ht="16.5" thickBot="1">
      <c r="A26" s="71">
        <v>22</v>
      </c>
      <c r="B26" s="66">
        <v>45335</v>
      </c>
      <c r="C26" s="80" t="s">
        <v>307</v>
      </c>
      <c r="D26" s="60" t="s">
        <v>381</v>
      </c>
      <c r="E26" s="60" t="s">
        <v>86</v>
      </c>
      <c r="F26" s="89">
        <v>28195</v>
      </c>
      <c r="G26" s="60" t="s">
        <v>382</v>
      </c>
      <c r="H26" s="60" t="s">
        <v>383</v>
      </c>
      <c r="I26" s="60" t="s">
        <v>384</v>
      </c>
      <c r="J26" s="67" t="s">
        <v>309</v>
      </c>
      <c r="K26" s="67" t="s">
        <v>310</v>
      </c>
      <c r="L26" s="81" t="s">
        <v>385</v>
      </c>
    </row>
    <row r="27" spans="1:13" s="69" customFormat="1" ht="16.5" customHeight="1" thickBot="1">
      <c r="A27" s="71">
        <v>23</v>
      </c>
      <c r="B27" s="66">
        <v>45336</v>
      </c>
      <c r="C27" s="80" t="s">
        <v>307</v>
      </c>
      <c r="D27" s="60" t="s">
        <v>386</v>
      </c>
      <c r="E27" s="60" t="s">
        <v>40</v>
      </c>
      <c r="F27" s="89">
        <v>20007</v>
      </c>
      <c r="G27" s="60" t="s">
        <v>350</v>
      </c>
      <c r="H27" s="60" t="s">
        <v>351</v>
      </c>
      <c r="I27" s="60" t="s">
        <v>339</v>
      </c>
      <c r="J27" s="67" t="s">
        <v>309</v>
      </c>
      <c r="K27" s="67" t="s">
        <v>325</v>
      </c>
      <c r="L27" s="81" t="s">
        <v>387</v>
      </c>
      <c r="M27" s="70"/>
    </row>
    <row r="28" spans="1:13" s="69" customFormat="1" ht="18.75" customHeight="1" thickBot="1">
      <c r="A28" s="71">
        <v>24</v>
      </c>
      <c r="B28" s="66">
        <v>45336</v>
      </c>
      <c r="C28" s="80" t="s">
        <v>307</v>
      </c>
      <c r="D28" s="60" t="s">
        <v>388</v>
      </c>
      <c r="E28" s="60" t="s">
        <v>86</v>
      </c>
      <c r="F28" s="89">
        <v>29632</v>
      </c>
      <c r="G28" s="60" t="s">
        <v>350</v>
      </c>
      <c r="H28" s="60" t="s">
        <v>351</v>
      </c>
      <c r="I28" s="60" t="s">
        <v>339</v>
      </c>
      <c r="J28" s="67" t="s">
        <v>309</v>
      </c>
      <c r="K28" s="67" t="s">
        <v>325</v>
      </c>
      <c r="L28" s="81" t="s">
        <v>387</v>
      </c>
      <c r="M28" s="70"/>
    </row>
    <row r="29" spans="1:13" s="69" customFormat="1" ht="18" customHeight="1" thickBot="1">
      <c r="A29" s="71">
        <v>25</v>
      </c>
      <c r="B29" s="66">
        <v>45336</v>
      </c>
      <c r="C29" s="80" t="s">
        <v>307</v>
      </c>
      <c r="D29" s="60" t="s">
        <v>389</v>
      </c>
      <c r="E29" s="60" t="s">
        <v>40</v>
      </c>
      <c r="F29" s="89">
        <v>23343</v>
      </c>
      <c r="G29" s="60" t="s">
        <v>136</v>
      </c>
      <c r="H29" s="60" t="s">
        <v>390</v>
      </c>
      <c r="I29" s="60" t="s">
        <v>391</v>
      </c>
      <c r="J29" s="67" t="s">
        <v>250</v>
      </c>
      <c r="K29" s="67" t="s">
        <v>353</v>
      </c>
      <c r="L29" s="81" t="s">
        <v>392</v>
      </c>
      <c r="M29" s="70"/>
    </row>
    <row r="30" spans="1:13" s="69" customFormat="1" ht="16.5" thickBot="1">
      <c r="A30" s="71">
        <v>26</v>
      </c>
      <c r="B30" s="66">
        <v>45336</v>
      </c>
      <c r="C30" s="80" t="s">
        <v>307</v>
      </c>
      <c r="D30" s="60" t="s">
        <v>393</v>
      </c>
      <c r="E30" s="60" t="s">
        <v>86</v>
      </c>
      <c r="F30" s="89">
        <v>22717</v>
      </c>
      <c r="G30" s="60" t="s">
        <v>80</v>
      </c>
      <c r="H30" s="60" t="s">
        <v>81</v>
      </c>
      <c r="I30" s="60" t="s">
        <v>339</v>
      </c>
      <c r="J30" s="67" t="s">
        <v>309</v>
      </c>
      <c r="K30" s="67" t="s">
        <v>336</v>
      </c>
      <c r="L30" s="81" t="s">
        <v>394</v>
      </c>
      <c r="M30" s="70"/>
    </row>
    <row r="31" spans="1:13" s="69" customFormat="1" ht="15.75">
      <c r="A31" s="71">
        <v>27</v>
      </c>
      <c r="B31" s="66">
        <v>45337</v>
      </c>
      <c r="C31" s="80" t="s">
        <v>395</v>
      </c>
      <c r="D31" s="60" t="s">
        <v>396</v>
      </c>
      <c r="E31" s="60" t="s">
        <v>86</v>
      </c>
      <c r="F31" s="89">
        <v>25354</v>
      </c>
      <c r="G31" s="60" t="s">
        <v>317</v>
      </c>
      <c r="H31" s="60" t="s">
        <v>334</v>
      </c>
      <c r="I31" s="60" t="s">
        <v>397</v>
      </c>
      <c r="J31" s="67" t="s">
        <v>309</v>
      </c>
      <c r="K31" s="67" t="s">
        <v>310</v>
      </c>
      <c r="L31" s="81" t="s">
        <v>360</v>
      </c>
      <c r="M31" s="70"/>
    </row>
    <row r="32" spans="1:13" ht="16.5" thickBot="1">
      <c r="A32" s="71">
        <v>28</v>
      </c>
      <c r="B32" s="66">
        <v>45337</v>
      </c>
      <c r="C32" s="88" t="s">
        <v>307</v>
      </c>
      <c r="D32" s="60" t="s">
        <v>398</v>
      </c>
      <c r="E32" s="60" t="s">
        <v>86</v>
      </c>
      <c r="F32" s="89">
        <v>24667</v>
      </c>
      <c r="G32" s="60" t="s">
        <v>399</v>
      </c>
      <c r="H32" s="60" t="s">
        <v>329</v>
      </c>
      <c r="I32" s="60" t="s">
        <v>400</v>
      </c>
      <c r="J32" s="67" t="s">
        <v>329</v>
      </c>
      <c r="K32" s="67" t="s">
        <v>401</v>
      </c>
      <c r="L32" s="81" t="s">
        <v>402</v>
      </c>
      <c r="M32" s="61"/>
    </row>
    <row r="33" spans="1:13" s="69" customFormat="1" ht="16.5" thickBot="1">
      <c r="A33" s="71">
        <v>29</v>
      </c>
      <c r="B33" s="66">
        <v>45337</v>
      </c>
      <c r="C33" s="80" t="s">
        <v>307</v>
      </c>
      <c r="D33" s="60" t="s">
        <v>403</v>
      </c>
      <c r="E33" s="60" t="s">
        <v>40</v>
      </c>
      <c r="F33" s="89">
        <v>31137</v>
      </c>
      <c r="G33" s="60" t="s">
        <v>374</v>
      </c>
      <c r="H33" s="60" t="s">
        <v>375</v>
      </c>
      <c r="I33" s="60" t="s">
        <v>352</v>
      </c>
      <c r="J33" s="67" t="s">
        <v>309</v>
      </c>
      <c r="K33" s="67" t="s">
        <v>310</v>
      </c>
      <c r="L33" s="81" t="s">
        <v>404</v>
      </c>
      <c r="M33" s="70"/>
    </row>
    <row r="34" spans="1:13" s="69" customFormat="1" ht="19.5" customHeight="1" thickBot="1">
      <c r="A34" s="71">
        <v>30</v>
      </c>
      <c r="B34" s="66">
        <v>45337</v>
      </c>
      <c r="C34" s="80" t="s">
        <v>307</v>
      </c>
      <c r="D34" s="60" t="s">
        <v>405</v>
      </c>
      <c r="E34" s="60" t="s">
        <v>86</v>
      </c>
      <c r="F34" s="89">
        <v>28687</v>
      </c>
      <c r="G34" s="60" t="s">
        <v>374</v>
      </c>
      <c r="H34" s="60" t="s">
        <v>375</v>
      </c>
      <c r="I34" s="60" t="s">
        <v>352</v>
      </c>
      <c r="J34" s="67" t="s">
        <v>309</v>
      </c>
      <c r="K34" s="67" t="s">
        <v>310</v>
      </c>
      <c r="L34" s="81" t="s">
        <v>404</v>
      </c>
      <c r="M34" s="70"/>
    </row>
    <row r="35" spans="1:13" s="70" customFormat="1" ht="18.75" customHeight="1" thickBot="1">
      <c r="A35" s="71">
        <v>31</v>
      </c>
      <c r="B35" s="66">
        <v>45337</v>
      </c>
      <c r="C35" s="80" t="s">
        <v>307</v>
      </c>
      <c r="D35" s="60" t="s">
        <v>406</v>
      </c>
      <c r="E35" s="60" t="s">
        <v>86</v>
      </c>
      <c r="F35" s="89">
        <v>43236</v>
      </c>
      <c r="G35" s="60" t="s">
        <v>374</v>
      </c>
      <c r="H35" s="60" t="s">
        <v>375</v>
      </c>
      <c r="I35" s="60" t="s">
        <v>221</v>
      </c>
      <c r="J35" s="67" t="s">
        <v>309</v>
      </c>
      <c r="K35" s="67" t="s">
        <v>310</v>
      </c>
      <c r="L35" s="81" t="s">
        <v>404</v>
      </c>
    </row>
    <row r="36" spans="1:13" s="70" customFormat="1" ht="16.5" thickBot="1">
      <c r="A36" s="71">
        <v>32</v>
      </c>
      <c r="B36" s="66">
        <v>45338</v>
      </c>
      <c r="C36" s="80" t="s">
        <v>307</v>
      </c>
      <c r="D36" s="60" t="s">
        <v>407</v>
      </c>
      <c r="E36" s="60" t="s">
        <v>40</v>
      </c>
      <c r="F36" s="89">
        <v>27004</v>
      </c>
      <c r="G36" s="60" t="s">
        <v>408</v>
      </c>
      <c r="H36" s="60" t="s">
        <v>409</v>
      </c>
      <c r="I36" s="60" t="s">
        <v>97</v>
      </c>
      <c r="J36" s="67" t="s">
        <v>309</v>
      </c>
      <c r="K36" s="67" t="s">
        <v>310</v>
      </c>
      <c r="L36" s="81" t="s">
        <v>377</v>
      </c>
    </row>
    <row r="37" spans="1:13" s="72" customFormat="1" ht="19.5" customHeight="1" thickBot="1">
      <c r="A37" s="71">
        <v>33</v>
      </c>
      <c r="B37" s="66">
        <v>45338</v>
      </c>
      <c r="C37" s="80" t="s">
        <v>307</v>
      </c>
      <c r="D37" s="60" t="s">
        <v>410</v>
      </c>
      <c r="E37" s="60" t="s">
        <v>86</v>
      </c>
      <c r="F37" s="89">
        <v>24980</v>
      </c>
      <c r="G37" s="60" t="s">
        <v>80</v>
      </c>
      <c r="H37" s="60" t="s">
        <v>81</v>
      </c>
      <c r="I37" s="60" t="s">
        <v>411</v>
      </c>
      <c r="J37" s="67" t="s">
        <v>309</v>
      </c>
      <c r="K37" s="67" t="s">
        <v>310</v>
      </c>
      <c r="L37" s="81" t="s">
        <v>412</v>
      </c>
    </row>
    <row r="38" spans="1:13" s="75" customFormat="1" ht="19.5" thickBot="1">
      <c r="A38" s="71">
        <v>34</v>
      </c>
      <c r="B38" s="66">
        <v>45338</v>
      </c>
      <c r="C38" s="80" t="s">
        <v>307</v>
      </c>
      <c r="D38" s="60" t="s">
        <v>413</v>
      </c>
      <c r="E38" s="60" t="s">
        <v>86</v>
      </c>
      <c r="F38" s="89">
        <v>21539</v>
      </c>
      <c r="G38" s="60" t="s">
        <v>216</v>
      </c>
      <c r="H38" s="60" t="s">
        <v>313</v>
      </c>
      <c r="I38" s="60" t="s">
        <v>339</v>
      </c>
      <c r="J38" s="67" t="s">
        <v>202</v>
      </c>
      <c r="K38" s="67" t="s">
        <v>414</v>
      </c>
      <c r="L38" s="81" t="s">
        <v>392</v>
      </c>
      <c r="M38" s="72"/>
    </row>
    <row r="39" spans="1:13" s="74" customFormat="1" ht="18" customHeight="1" thickBot="1">
      <c r="A39" s="71">
        <v>35</v>
      </c>
      <c r="B39" s="66">
        <v>45338</v>
      </c>
      <c r="C39" s="80" t="s">
        <v>307</v>
      </c>
      <c r="D39" s="60" t="s">
        <v>415</v>
      </c>
      <c r="E39" s="60" t="s">
        <v>86</v>
      </c>
      <c r="F39" s="89">
        <v>24029</v>
      </c>
      <c r="G39" s="60" t="s">
        <v>317</v>
      </c>
      <c r="H39" s="60" t="s">
        <v>334</v>
      </c>
      <c r="I39" s="60" t="s">
        <v>416</v>
      </c>
      <c r="J39" s="67" t="s">
        <v>309</v>
      </c>
      <c r="K39" s="67" t="s">
        <v>310</v>
      </c>
      <c r="L39" s="81" t="s">
        <v>322</v>
      </c>
      <c r="M39" s="70"/>
    </row>
    <row r="40" spans="1:13" s="74" customFormat="1" ht="21" customHeight="1" thickBot="1">
      <c r="A40" s="71">
        <v>36</v>
      </c>
      <c r="B40" s="66">
        <v>45338</v>
      </c>
      <c r="C40" s="80" t="s">
        <v>307</v>
      </c>
      <c r="D40" s="60" t="s">
        <v>417</v>
      </c>
      <c r="E40" s="60" t="s">
        <v>86</v>
      </c>
      <c r="F40" s="89">
        <v>13693</v>
      </c>
      <c r="G40" s="60" t="s">
        <v>317</v>
      </c>
      <c r="H40" s="60" t="s">
        <v>334</v>
      </c>
      <c r="I40" s="60" t="s">
        <v>97</v>
      </c>
      <c r="J40" s="67" t="s">
        <v>418</v>
      </c>
      <c r="K40" s="67" t="s">
        <v>419</v>
      </c>
      <c r="L40" s="81" t="s">
        <v>420</v>
      </c>
      <c r="M40" s="70"/>
    </row>
    <row r="41" spans="1:13" s="74" customFormat="1" ht="18.75" customHeight="1" thickBot="1">
      <c r="A41" s="71">
        <v>37</v>
      </c>
      <c r="B41" s="66">
        <v>45338</v>
      </c>
      <c r="C41" s="80" t="s">
        <v>307</v>
      </c>
      <c r="D41" s="60" t="s">
        <v>421</v>
      </c>
      <c r="E41" s="60" t="s">
        <v>40</v>
      </c>
      <c r="F41" s="89">
        <v>32937</v>
      </c>
      <c r="G41" s="60" t="s">
        <v>422</v>
      </c>
      <c r="H41" s="60" t="s">
        <v>423</v>
      </c>
      <c r="I41" s="60" t="s">
        <v>424</v>
      </c>
      <c r="J41" s="67" t="s">
        <v>309</v>
      </c>
      <c r="K41" s="67" t="s">
        <v>310</v>
      </c>
      <c r="L41" s="81" t="s">
        <v>360</v>
      </c>
      <c r="M41" s="70"/>
    </row>
    <row r="42" spans="1:13" s="69" customFormat="1" ht="16.5" thickBot="1">
      <c r="A42" s="71">
        <v>38</v>
      </c>
      <c r="B42" s="66">
        <v>45341</v>
      </c>
      <c r="C42" s="80" t="s">
        <v>307</v>
      </c>
      <c r="D42" s="60" t="s">
        <v>425</v>
      </c>
      <c r="E42" s="60" t="s">
        <v>86</v>
      </c>
      <c r="F42" s="89">
        <v>24919</v>
      </c>
      <c r="G42" s="60" t="s">
        <v>186</v>
      </c>
      <c r="H42" s="60" t="s">
        <v>296</v>
      </c>
      <c r="I42" s="60" t="s">
        <v>426</v>
      </c>
      <c r="J42" s="67" t="s">
        <v>427</v>
      </c>
      <c r="K42" s="67" t="s">
        <v>427</v>
      </c>
      <c r="L42" s="81" t="s">
        <v>428</v>
      </c>
      <c r="M42" s="70"/>
    </row>
    <row r="43" spans="1:13" s="69" customFormat="1" ht="16.5" thickBot="1">
      <c r="A43" s="71">
        <v>39</v>
      </c>
      <c r="B43" s="66">
        <v>45341</v>
      </c>
      <c r="C43" s="80" t="s">
        <v>307</v>
      </c>
      <c r="D43" s="60" t="s">
        <v>429</v>
      </c>
      <c r="E43" s="60" t="s">
        <v>86</v>
      </c>
      <c r="F43" s="89">
        <v>20731</v>
      </c>
      <c r="G43" s="60" t="s">
        <v>80</v>
      </c>
      <c r="H43" s="60" t="s">
        <v>81</v>
      </c>
      <c r="I43" s="60" t="s">
        <v>430</v>
      </c>
      <c r="J43" s="67" t="s">
        <v>431</v>
      </c>
      <c r="K43" s="67" t="s">
        <v>414</v>
      </c>
      <c r="L43" s="81" t="s">
        <v>392</v>
      </c>
      <c r="M43" s="70"/>
    </row>
    <row r="44" spans="1:13" ht="16.5" thickBot="1">
      <c r="A44" s="71">
        <v>40</v>
      </c>
      <c r="B44" s="66">
        <v>45341</v>
      </c>
      <c r="C44" s="80" t="s">
        <v>307</v>
      </c>
      <c r="D44" s="60" t="s">
        <v>432</v>
      </c>
      <c r="E44" s="60" t="s">
        <v>40</v>
      </c>
      <c r="F44" s="89">
        <v>20628</v>
      </c>
      <c r="G44" s="60" t="s">
        <v>324</v>
      </c>
      <c r="H44" s="60" t="s">
        <v>324</v>
      </c>
      <c r="I44" s="60" t="s">
        <v>339</v>
      </c>
      <c r="J44" s="60" t="s">
        <v>309</v>
      </c>
      <c r="K44" s="60" t="s">
        <v>144</v>
      </c>
      <c r="L44" s="81" t="s">
        <v>145</v>
      </c>
      <c r="M44" s="61"/>
    </row>
    <row r="45" spans="1:13" ht="16.5" thickBot="1">
      <c r="A45" s="71">
        <v>41</v>
      </c>
      <c r="B45" s="66">
        <v>45341</v>
      </c>
      <c r="C45" s="80" t="s">
        <v>220</v>
      </c>
      <c r="D45" s="60" t="s">
        <v>433</v>
      </c>
      <c r="E45" s="60" t="s">
        <v>86</v>
      </c>
      <c r="F45" s="89">
        <v>20047</v>
      </c>
      <c r="G45" s="60" t="s">
        <v>80</v>
      </c>
      <c r="H45" s="60" t="s">
        <v>81</v>
      </c>
      <c r="I45" s="60"/>
      <c r="J45" s="60"/>
      <c r="K45" s="60"/>
      <c r="L45" s="81"/>
      <c r="M45" s="61"/>
    </row>
    <row r="46" spans="1:13" ht="16.5" thickBot="1">
      <c r="A46" s="71">
        <v>42</v>
      </c>
      <c r="B46" s="66">
        <v>45341</v>
      </c>
      <c r="C46" s="80" t="s">
        <v>307</v>
      </c>
      <c r="D46" s="60" t="s">
        <v>434</v>
      </c>
      <c r="E46" s="60" t="s">
        <v>40</v>
      </c>
      <c r="F46" s="89">
        <v>24943</v>
      </c>
      <c r="G46" s="60" t="s">
        <v>408</v>
      </c>
      <c r="H46" s="60" t="s">
        <v>409</v>
      </c>
      <c r="I46" s="60" t="s">
        <v>339</v>
      </c>
      <c r="J46" s="67" t="s">
        <v>309</v>
      </c>
      <c r="K46" s="67" t="s">
        <v>325</v>
      </c>
      <c r="L46" s="81" t="s">
        <v>326</v>
      </c>
      <c r="M46" s="61"/>
    </row>
    <row r="47" spans="1:13" ht="16.5" thickBot="1">
      <c r="A47" s="71">
        <v>43</v>
      </c>
      <c r="B47" s="66">
        <v>45342</v>
      </c>
      <c r="C47" s="80" t="s">
        <v>307</v>
      </c>
      <c r="D47" s="60" t="s">
        <v>435</v>
      </c>
      <c r="E47" s="60" t="s">
        <v>86</v>
      </c>
      <c r="F47" s="89">
        <v>30591</v>
      </c>
      <c r="G47" s="60" t="s">
        <v>408</v>
      </c>
      <c r="H47" s="60" t="s">
        <v>409</v>
      </c>
      <c r="I47" s="60" t="s">
        <v>436</v>
      </c>
      <c r="J47" s="67" t="s">
        <v>309</v>
      </c>
      <c r="K47" s="67" t="s">
        <v>310</v>
      </c>
      <c r="L47" s="81" t="s">
        <v>340</v>
      </c>
      <c r="M47" s="61"/>
    </row>
    <row r="48" spans="1:13" ht="16.5" thickBot="1">
      <c r="A48" s="71">
        <v>44</v>
      </c>
      <c r="B48" s="66">
        <v>45342</v>
      </c>
      <c r="C48" s="80" t="s">
        <v>307</v>
      </c>
      <c r="D48" s="60" t="s">
        <v>437</v>
      </c>
      <c r="E48" s="60" t="s">
        <v>40</v>
      </c>
      <c r="F48" s="89">
        <v>34024</v>
      </c>
      <c r="G48" s="60" t="s">
        <v>438</v>
      </c>
      <c r="H48" s="60" t="s">
        <v>439</v>
      </c>
      <c r="I48" s="60" t="s">
        <v>53</v>
      </c>
      <c r="J48" s="67" t="s">
        <v>250</v>
      </c>
      <c r="K48" s="67" t="s">
        <v>353</v>
      </c>
      <c r="L48" s="81" t="s">
        <v>440</v>
      </c>
      <c r="M48" s="61"/>
    </row>
    <row r="49" spans="1:13" s="57" customFormat="1" ht="19.5" thickBot="1">
      <c r="A49" s="71">
        <v>45</v>
      </c>
      <c r="B49" s="66">
        <v>45342</v>
      </c>
      <c r="C49" s="80" t="s">
        <v>307</v>
      </c>
      <c r="D49" s="60" t="s">
        <v>441</v>
      </c>
      <c r="E49" s="60" t="s">
        <v>40</v>
      </c>
      <c r="F49" s="89">
        <v>24994</v>
      </c>
      <c r="G49" s="60" t="s">
        <v>186</v>
      </c>
      <c r="H49" s="60" t="s">
        <v>296</v>
      </c>
      <c r="I49" s="60" t="s">
        <v>442</v>
      </c>
      <c r="J49" s="67" t="s">
        <v>329</v>
      </c>
      <c r="K49" s="67" t="s">
        <v>401</v>
      </c>
      <c r="L49" s="81" t="s">
        <v>443</v>
      </c>
      <c r="M49" s="61"/>
    </row>
    <row r="50" spans="1:13" s="57" customFormat="1" ht="18.75" customHeight="1" thickBot="1">
      <c r="A50" s="71">
        <v>46</v>
      </c>
      <c r="B50" s="66">
        <v>45342</v>
      </c>
      <c r="C50" s="80" t="s">
        <v>307</v>
      </c>
      <c r="D50" s="60" t="s">
        <v>444</v>
      </c>
      <c r="E50" s="60" t="s">
        <v>40</v>
      </c>
      <c r="F50" s="89">
        <v>23380</v>
      </c>
      <c r="G50" s="60" t="s">
        <v>445</v>
      </c>
      <c r="H50" s="60" t="s">
        <v>383</v>
      </c>
      <c r="I50" s="60" t="s">
        <v>53</v>
      </c>
      <c r="J50" s="67" t="s">
        <v>329</v>
      </c>
      <c r="K50" s="67" t="s">
        <v>330</v>
      </c>
      <c r="L50" s="81" t="s">
        <v>446</v>
      </c>
      <c r="M50" s="61"/>
    </row>
    <row r="51" spans="1:13" s="61" customFormat="1" ht="16.5" thickBot="1">
      <c r="A51" s="71">
        <v>47</v>
      </c>
      <c r="B51" s="66">
        <v>45342</v>
      </c>
      <c r="C51" s="80" t="s">
        <v>307</v>
      </c>
      <c r="D51" s="60" t="s">
        <v>447</v>
      </c>
      <c r="E51" s="60" t="s">
        <v>86</v>
      </c>
      <c r="F51" s="89">
        <v>27818</v>
      </c>
      <c r="G51" s="60" t="s">
        <v>328</v>
      </c>
      <c r="H51" s="60" t="s">
        <v>328</v>
      </c>
      <c r="I51" s="60" t="s">
        <v>352</v>
      </c>
      <c r="J51" s="67" t="s">
        <v>329</v>
      </c>
      <c r="K51" s="67" t="s">
        <v>330</v>
      </c>
      <c r="L51" s="81" t="s">
        <v>446</v>
      </c>
    </row>
    <row r="52" spans="1:13" s="61" customFormat="1" ht="16.5" thickBot="1">
      <c r="A52" s="71">
        <v>48</v>
      </c>
      <c r="B52" s="66">
        <v>45343</v>
      </c>
      <c r="C52" s="80" t="s">
        <v>307</v>
      </c>
      <c r="D52" s="60" t="s">
        <v>448</v>
      </c>
      <c r="E52" s="60" t="s">
        <v>40</v>
      </c>
      <c r="F52" s="89">
        <v>27417</v>
      </c>
      <c r="G52" s="60" t="s">
        <v>317</v>
      </c>
      <c r="H52" s="60" t="s">
        <v>296</v>
      </c>
      <c r="I52" s="60" t="s">
        <v>449</v>
      </c>
      <c r="J52" s="67" t="s">
        <v>309</v>
      </c>
      <c r="K52" s="67" t="s">
        <v>310</v>
      </c>
      <c r="L52" s="81" t="s">
        <v>340</v>
      </c>
    </row>
    <row r="53" spans="1:13" ht="16.5" thickBot="1">
      <c r="A53" s="71">
        <v>49</v>
      </c>
      <c r="B53" s="66">
        <v>45343</v>
      </c>
      <c r="C53" s="80" t="s">
        <v>307</v>
      </c>
      <c r="D53" s="60" t="s">
        <v>450</v>
      </c>
      <c r="E53" s="60" t="s">
        <v>86</v>
      </c>
      <c r="F53" s="89">
        <v>23993</v>
      </c>
      <c r="G53" s="60" t="s">
        <v>80</v>
      </c>
      <c r="H53" s="60" t="s">
        <v>81</v>
      </c>
      <c r="I53" s="60" t="s">
        <v>97</v>
      </c>
      <c r="J53" s="67" t="s">
        <v>309</v>
      </c>
      <c r="K53" s="67" t="s">
        <v>310</v>
      </c>
      <c r="L53" s="81" t="s">
        <v>451</v>
      </c>
      <c r="M53" s="61"/>
    </row>
    <row r="54" spans="1:13" ht="16.5" thickBot="1">
      <c r="A54" s="71">
        <v>50</v>
      </c>
      <c r="B54" s="66">
        <v>45343</v>
      </c>
      <c r="C54" s="80" t="s">
        <v>307</v>
      </c>
      <c r="D54" s="60" t="s">
        <v>452</v>
      </c>
      <c r="E54" s="60" t="s">
        <v>40</v>
      </c>
      <c r="F54" s="89">
        <v>19830</v>
      </c>
      <c r="G54" s="60" t="s">
        <v>374</v>
      </c>
      <c r="H54" s="60" t="s">
        <v>375</v>
      </c>
      <c r="I54" s="60" t="s">
        <v>321</v>
      </c>
      <c r="J54" s="67" t="s">
        <v>250</v>
      </c>
      <c r="K54" s="67" t="s">
        <v>353</v>
      </c>
      <c r="L54" s="81" t="s">
        <v>453</v>
      </c>
      <c r="M54" s="61"/>
    </row>
    <row r="55" spans="1:13" ht="16.5" thickBot="1">
      <c r="A55" s="71">
        <v>51</v>
      </c>
      <c r="B55" s="66">
        <v>45344</v>
      </c>
      <c r="C55" s="80" t="s">
        <v>307</v>
      </c>
      <c r="D55" s="60" t="s">
        <v>454</v>
      </c>
      <c r="E55" s="60" t="s">
        <v>40</v>
      </c>
      <c r="F55" s="89">
        <v>29183</v>
      </c>
      <c r="G55" s="60" t="s">
        <v>408</v>
      </c>
      <c r="H55" s="60" t="s">
        <v>409</v>
      </c>
      <c r="I55" s="60" t="s">
        <v>455</v>
      </c>
      <c r="J55" s="67" t="s">
        <v>90</v>
      </c>
      <c r="K55" s="67" t="s">
        <v>456</v>
      </c>
      <c r="L55" s="81" t="s">
        <v>457</v>
      </c>
      <c r="M55" s="61"/>
    </row>
    <row r="56" spans="1:13" ht="16.5" thickBot="1">
      <c r="A56" s="71">
        <v>52</v>
      </c>
      <c r="B56" s="66">
        <v>45344</v>
      </c>
      <c r="C56" s="80" t="s">
        <v>307</v>
      </c>
      <c r="D56" s="60" t="s">
        <v>458</v>
      </c>
      <c r="E56" s="60" t="s">
        <v>40</v>
      </c>
      <c r="F56" s="89">
        <v>26571</v>
      </c>
      <c r="G56" s="60" t="s">
        <v>317</v>
      </c>
      <c r="H56" s="60" t="s">
        <v>334</v>
      </c>
      <c r="I56" s="60" t="s">
        <v>376</v>
      </c>
      <c r="J56" s="67" t="s">
        <v>309</v>
      </c>
      <c r="K56" s="67" t="s">
        <v>310</v>
      </c>
      <c r="L56" s="81" t="s">
        <v>266</v>
      </c>
      <c r="M56" s="61"/>
    </row>
    <row r="57" spans="1:13" ht="16.5" thickBot="1">
      <c r="A57" s="71">
        <v>53</v>
      </c>
      <c r="B57" s="66">
        <v>45344</v>
      </c>
      <c r="C57" s="80" t="s">
        <v>307</v>
      </c>
      <c r="D57" s="60" t="s">
        <v>459</v>
      </c>
      <c r="E57" s="60" t="s">
        <v>86</v>
      </c>
      <c r="F57" s="89">
        <v>12745</v>
      </c>
      <c r="G57" s="60" t="s">
        <v>317</v>
      </c>
      <c r="H57" s="60" t="s">
        <v>334</v>
      </c>
      <c r="I57" s="60" t="s">
        <v>460</v>
      </c>
      <c r="J57" s="67" t="s">
        <v>309</v>
      </c>
      <c r="K57" s="67" t="s">
        <v>310</v>
      </c>
      <c r="L57" s="81" t="s">
        <v>377</v>
      </c>
      <c r="M57" s="61"/>
    </row>
    <row r="58" spans="1:13" ht="16.5" thickBot="1">
      <c r="A58" s="71">
        <v>54</v>
      </c>
      <c r="B58" s="66">
        <v>45344</v>
      </c>
      <c r="C58" s="80" t="s">
        <v>307</v>
      </c>
      <c r="D58" s="60" t="s">
        <v>461</v>
      </c>
      <c r="E58" s="60" t="s">
        <v>86</v>
      </c>
      <c r="F58" s="89">
        <v>26490</v>
      </c>
      <c r="G58" s="60" t="s">
        <v>324</v>
      </c>
      <c r="H58" s="60" t="s">
        <v>324</v>
      </c>
      <c r="I58" s="60" t="s">
        <v>97</v>
      </c>
      <c r="J58" s="67" t="s">
        <v>309</v>
      </c>
      <c r="K58" s="67" t="s">
        <v>310</v>
      </c>
      <c r="L58" s="81" t="s">
        <v>462</v>
      </c>
      <c r="M58" s="61"/>
    </row>
    <row r="59" spans="1:13" ht="16.5" thickBot="1">
      <c r="A59" s="71">
        <v>55</v>
      </c>
      <c r="B59" s="66">
        <v>45344</v>
      </c>
      <c r="C59" s="80" t="s">
        <v>307</v>
      </c>
      <c r="D59" s="60" t="s">
        <v>463</v>
      </c>
      <c r="E59" s="60" t="s">
        <v>86</v>
      </c>
      <c r="F59" s="89">
        <v>31133</v>
      </c>
      <c r="G59" s="60" t="s">
        <v>324</v>
      </c>
      <c r="H59" s="60" t="s">
        <v>324</v>
      </c>
      <c r="I59" s="60" t="s">
        <v>221</v>
      </c>
      <c r="J59" s="67" t="s">
        <v>309</v>
      </c>
      <c r="K59" s="67" t="s">
        <v>310</v>
      </c>
      <c r="L59" s="81" t="s">
        <v>464</v>
      </c>
      <c r="M59" s="61"/>
    </row>
    <row r="60" spans="1:13" ht="16.5" thickBot="1">
      <c r="A60" s="71">
        <v>56</v>
      </c>
      <c r="B60" s="66">
        <v>45345</v>
      </c>
      <c r="C60" s="80" t="s">
        <v>307</v>
      </c>
      <c r="D60" s="60" t="s">
        <v>465</v>
      </c>
      <c r="E60" s="60" t="s">
        <v>40</v>
      </c>
      <c r="F60" s="89">
        <v>28497</v>
      </c>
      <c r="G60" s="60" t="s">
        <v>350</v>
      </c>
      <c r="H60" s="60" t="s">
        <v>351</v>
      </c>
      <c r="I60" s="60" t="s">
        <v>352</v>
      </c>
      <c r="J60" s="67" t="s">
        <v>250</v>
      </c>
      <c r="K60" s="67" t="s">
        <v>353</v>
      </c>
      <c r="L60" s="81" t="s">
        <v>466</v>
      </c>
      <c r="M60" s="61"/>
    </row>
    <row r="61" spans="1:13" ht="16.5" thickBot="1">
      <c r="A61" s="71">
        <v>57</v>
      </c>
      <c r="B61" s="66">
        <v>45345</v>
      </c>
      <c r="C61" s="80" t="s">
        <v>307</v>
      </c>
      <c r="D61" s="60" t="s">
        <v>467</v>
      </c>
      <c r="E61" s="60" t="s">
        <v>40</v>
      </c>
      <c r="F61" s="89">
        <v>21154</v>
      </c>
      <c r="G61" s="60" t="s">
        <v>350</v>
      </c>
      <c r="H61" s="60" t="s">
        <v>351</v>
      </c>
      <c r="I61" s="60" t="s">
        <v>53</v>
      </c>
      <c r="J61" s="67" t="s">
        <v>250</v>
      </c>
      <c r="K61" s="67" t="s">
        <v>353</v>
      </c>
      <c r="L61" s="81" t="s">
        <v>466</v>
      </c>
      <c r="M61" s="61"/>
    </row>
    <row r="62" spans="1:13" ht="16.5" thickBot="1">
      <c r="A62" s="71">
        <v>58</v>
      </c>
      <c r="B62" s="66">
        <v>45345</v>
      </c>
      <c r="C62" s="80" t="s">
        <v>307</v>
      </c>
      <c r="D62" s="60" t="s">
        <v>468</v>
      </c>
      <c r="E62" s="60" t="s">
        <v>40</v>
      </c>
      <c r="F62" s="89">
        <v>18181</v>
      </c>
      <c r="G62" s="60" t="s">
        <v>317</v>
      </c>
      <c r="H62" s="60" t="s">
        <v>334</v>
      </c>
      <c r="I62" s="60" t="s">
        <v>321</v>
      </c>
      <c r="J62" s="67" t="s">
        <v>90</v>
      </c>
      <c r="K62" s="67" t="s">
        <v>222</v>
      </c>
      <c r="L62" s="81" t="s">
        <v>469</v>
      </c>
      <c r="M62" s="61"/>
    </row>
    <row r="63" spans="1:13" ht="16.5" thickBot="1">
      <c r="A63" s="71">
        <v>59</v>
      </c>
      <c r="B63" s="66">
        <v>45348</v>
      </c>
      <c r="C63" s="80" t="s">
        <v>307</v>
      </c>
      <c r="D63" s="60" t="s">
        <v>470</v>
      </c>
      <c r="E63" s="60" t="s">
        <v>40</v>
      </c>
      <c r="F63" s="89">
        <v>27122</v>
      </c>
      <c r="G63" s="60" t="s">
        <v>39</v>
      </c>
      <c r="H63" s="60" t="s">
        <v>342</v>
      </c>
      <c r="I63" s="60" t="s">
        <v>430</v>
      </c>
      <c r="J63" s="67" t="s">
        <v>309</v>
      </c>
      <c r="K63" s="67" t="s">
        <v>310</v>
      </c>
      <c r="L63" s="81" t="s">
        <v>471</v>
      </c>
      <c r="M63" s="61"/>
    </row>
    <row r="64" spans="1:13" ht="16.5" thickBot="1">
      <c r="A64" s="71">
        <v>60</v>
      </c>
      <c r="B64" s="66">
        <v>45350</v>
      </c>
      <c r="C64" s="80" t="s">
        <v>307</v>
      </c>
      <c r="D64" s="60" t="s">
        <v>472</v>
      </c>
      <c r="E64" s="60" t="s">
        <v>40</v>
      </c>
      <c r="F64" s="89">
        <v>32690</v>
      </c>
      <c r="G64" s="60" t="s">
        <v>350</v>
      </c>
      <c r="H64" s="60" t="s">
        <v>351</v>
      </c>
      <c r="I64" s="60" t="s">
        <v>473</v>
      </c>
      <c r="J64" s="67" t="s">
        <v>173</v>
      </c>
      <c r="K64" s="67" t="s">
        <v>173</v>
      </c>
      <c r="L64" s="60" t="s">
        <v>392</v>
      </c>
      <c r="M64" s="61"/>
    </row>
    <row r="65" spans="1:13" ht="16.5" thickBot="1">
      <c r="A65" s="71">
        <v>61</v>
      </c>
      <c r="B65" s="66">
        <v>45350</v>
      </c>
      <c r="C65" s="80" t="s">
        <v>307</v>
      </c>
      <c r="D65" s="60" t="s">
        <v>474</v>
      </c>
      <c r="E65" s="60" t="s">
        <v>86</v>
      </c>
      <c r="F65" s="89">
        <v>27123</v>
      </c>
      <c r="G65" s="60" t="s">
        <v>39</v>
      </c>
      <c r="H65" s="60" t="s">
        <v>342</v>
      </c>
      <c r="I65" s="60" t="s">
        <v>475</v>
      </c>
      <c r="J65" s="67" t="s">
        <v>90</v>
      </c>
      <c r="K65" s="67" t="s">
        <v>476</v>
      </c>
      <c r="L65" s="81" t="s">
        <v>477</v>
      </c>
      <c r="M65" s="61"/>
    </row>
    <row r="66" spans="1:13" ht="16.5" thickBot="1">
      <c r="A66" s="71">
        <v>62</v>
      </c>
      <c r="B66" s="66">
        <v>45350</v>
      </c>
      <c r="C66" s="80" t="s">
        <v>307</v>
      </c>
      <c r="D66" s="60" t="s">
        <v>478</v>
      </c>
      <c r="E66" s="60" t="s">
        <v>40</v>
      </c>
      <c r="F66" s="89">
        <v>25500</v>
      </c>
      <c r="G66" s="60" t="s">
        <v>39</v>
      </c>
      <c r="H66" s="60" t="s">
        <v>342</v>
      </c>
      <c r="I66" s="60" t="s">
        <v>314</v>
      </c>
      <c r="J66" s="67" t="s">
        <v>90</v>
      </c>
      <c r="K66" s="67" t="s">
        <v>476</v>
      </c>
      <c r="L66" s="81" t="s">
        <v>477</v>
      </c>
      <c r="M66" s="61"/>
    </row>
    <row r="67" spans="1:13" ht="16.5" thickBot="1">
      <c r="A67" s="71">
        <v>63</v>
      </c>
      <c r="B67" s="66">
        <v>45350</v>
      </c>
      <c r="C67" s="80" t="s">
        <v>307</v>
      </c>
      <c r="D67" s="60" t="s">
        <v>479</v>
      </c>
      <c r="E67" s="60" t="s">
        <v>86</v>
      </c>
      <c r="F67" s="89">
        <v>29177</v>
      </c>
      <c r="G67" s="60" t="s">
        <v>358</v>
      </c>
      <c r="H67" s="60" t="s">
        <v>290</v>
      </c>
      <c r="I67" s="60" t="s">
        <v>352</v>
      </c>
      <c r="J67" s="67" t="s">
        <v>480</v>
      </c>
      <c r="K67" s="67" t="s">
        <v>481</v>
      </c>
      <c r="L67" s="81" t="s">
        <v>482</v>
      </c>
      <c r="M67" s="61"/>
    </row>
    <row r="68" spans="1:13" ht="16.5" thickBot="1">
      <c r="A68" s="71">
        <v>64</v>
      </c>
      <c r="B68" s="66">
        <v>45351</v>
      </c>
      <c r="C68" s="80" t="s">
        <v>307</v>
      </c>
      <c r="D68" s="60" t="s">
        <v>483</v>
      </c>
      <c r="E68" s="60" t="s">
        <v>86</v>
      </c>
      <c r="F68" s="89">
        <v>35889</v>
      </c>
      <c r="G68" s="60" t="s">
        <v>317</v>
      </c>
      <c r="H68" s="60" t="s">
        <v>318</v>
      </c>
      <c r="I68" s="60" t="s">
        <v>221</v>
      </c>
      <c r="J68" s="67" t="s">
        <v>309</v>
      </c>
      <c r="K68" s="67" t="s">
        <v>310</v>
      </c>
      <c r="L68" s="81" t="s">
        <v>484</v>
      </c>
      <c r="M68" s="61"/>
    </row>
    <row r="69" spans="1:13" ht="16.5" thickBot="1">
      <c r="A69" s="71">
        <v>65</v>
      </c>
      <c r="B69" s="66">
        <v>45351</v>
      </c>
      <c r="C69" s="80" t="s">
        <v>307</v>
      </c>
      <c r="D69" s="60" t="s">
        <v>485</v>
      </c>
      <c r="E69" s="60" t="s">
        <v>86</v>
      </c>
      <c r="F69" s="89">
        <v>19533</v>
      </c>
      <c r="G69" s="60" t="s">
        <v>197</v>
      </c>
      <c r="H69" s="60" t="s">
        <v>486</v>
      </c>
      <c r="I69" s="60" t="s">
        <v>460</v>
      </c>
      <c r="J69" s="67" t="s">
        <v>309</v>
      </c>
      <c r="K69" s="67" t="s">
        <v>310</v>
      </c>
      <c r="L69" s="81" t="s">
        <v>311</v>
      </c>
      <c r="M69" s="61"/>
    </row>
    <row r="70" spans="1:13" ht="16.5" thickBot="1">
      <c r="A70" s="73"/>
      <c r="B70" s="66"/>
      <c r="C70" s="80"/>
      <c r="D70" s="60"/>
      <c r="E70" s="60"/>
      <c r="F70" s="89"/>
      <c r="G70" s="60"/>
      <c r="H70" s="60"/>
      <c r="I70" s="60"/>
      <c r="J70" s="67"/>
      <c r="K70" s="67"/>
      <c r="L70" s="81"/>
      <c r="M70" s="61"/>
    </row>
    <row r="71" spans="1:13" ht="16.5" thickBot="1">
      <c r="A71" s="73"/>
      <c r="B71" s="66"/>
      <c r="C71" s="80"/>
      <c r="D71" s="60"/>
      <c r="E71" s="60"/>
      <c r="F71" s="89"/>
      <c r="G71" s="60"/>
      <c r="H71" s="60"/>
      <c r="I71" s="60"/>
      <c r="J71" s="67"/>
      <c r="K71" s="67"/>
      <c r="L71" s="81"/>
      <c r="M71" s="61"/>
    </row>
    <row r="72" spans="1:13" ht="16.5" thickBot="1">
      <c r="A72" s="73"/>
      <c r="B72" s="66"/>
      <c r="C72" s="80"/>
      <c r="D72" s="60"/>
      <c r="E72" s="60"/>
      <c r="F72" s="89"/>
      <c r="G72" s="60"/>
      <c r="H72" s="60"/>
      <c r="I72" s="60"/>
      <c r="J72" s="67"/>
      <c r="K72" s="67"/>
      <c r="L72" s="81"/>
      <c r="M72" s="61"/>
    </row>
    <row r="73" spans="1:13" ht="16.5" thickBot="1">
      <c r="A73" s="73"/>
      <c r="B73" s="66"/>
      <c r="C73" s="80"/>
      <c r="D73" s="60"/>
      <c r="E73" s="60"/>
      <c r="F73" s="89"/>
      <c r="G73" s="60"/>
      <c r="H73" s="60"/>
      <c r="I73" s="60"/>
      <c r="J73" s="67"/>
      <c r="K73" s="67"/>
      <c r="L73" s="81"/>
      <c r="M73" s="61"/>
    </row>
    <row r="74" spans="1:13" ht="16.5" thickBot="1">
      <c r="A74" s="73"/>
      <c r="B74" s="66"/>
      <c r="C74" s="80"/>
      <c r="D74" s="60"/>
      <c r="E74" s="60"/>
      <c r="F74" s="89"/>
      <c r="G74" s="60"/>
      <c r="H74" s="60"/>
      <c r="I74" s="60"/>
      <c r="J74" s="67"/>
      <c r="K74" s="67"/>
      <c r="L74" s="81"/>
      <c r="M74" s="61"/>
    </row>
    <row r="75" spans="1:13" ht="16.5" thickBot="1">
      <c r="A75" s="73"/>
      <c r="B75" s="66"/>
      <c r="C75" s="80"/>
      <c r="D75" s="60"/>
      <c r="E75" s="60"/>
      <c r="F75" s="89"/>
      <c r="G75" s="60"/>
      <c r="H75" s="60"/>
      <c r="I75" s="60"/>
      <c r="J75" s="67"/>
      <c r="K75" s="67"/>
      <c r="L75" s="81"/>
      <c r="M75" s="61"/>
    </row>
    <row r="76" spans="1:13" ht="16.5" thickBot="1">
      <c r="A76" s="73"/>
      <c r="B76" s="66"/>
      <c r="C76" s="80"/>
      <c r="D76" s="60"/>
      <c r="E76" s="60"/>
      <c r="F76" s="89"/>
      <c r="G76" s="60"/>
      <c r="H76" s="60"/>
      <c r="I76" s="60"/>
      <c r="J76" s="67"/>
      <c r="K76" s="67"/>
      <c r="L76" s="81"/>
      <c r="M76" s="61"/>
    </row>
    <row r="77" spans="1:13" ht="16.5" thickBot="1">
      <c r="A77" s="73"/>
      <c r="B77" s="66"/>
      <c r="C77" s="80"/>
      <c r="D77" s="60"/>
      <c r="E77" s="60"/>
      <c r="F77" s="89"/>
      <c r="G77" s="60"/>
      <c r="H77" s="60"/>
      <c r="I77" s="60"/>
      <c r="J77" s="67"/>
      <c r="K77" s="67"/>
      <c r="L77" s="81"/>
      <c r="M77" s="61"/>
    </row>
    <row r="78" spans="1:13" ht="16.5" thickBot="1">
      <c r="A78" s="73"/>
      <c r="B78" s="66"/>
      <c r="C78" s="80"/>
      <c r="D78" s="60"/>
      <c r="E78" s="60"/>
      <c r="F78" s="89"/>
      <c r="G78" s="60"/>
      <c r="H78" s="60"/>
      <c r="I78" s="60"/>
      <c r="J78" s="67"/>
      <c r="K78" s="67"/>
      <c r="L78" s="81"/>
      <c r="M78" s="61"/>
    </row>
    <row r="79" spans="1:13" ht="16.5" thickBot="1">
      <c r="A79" s="73"/>
      <c r="B79" s="66"/>
      <c r="C79" s="80"/>
      <c r="D79" s="60"/>
      <c r="E79" s="60"/>
      <c r="F79" s="89"/>
      <c r="G79" s="60"/>
      <c r="H79" s="60"/>
      <c r="I79" s="60"/>
      <c r="J79" s="67"/>
      <c r="K79" s="67"/>
      <c r="L79" s="81"/>
      <c r="M79" s="61"/>
    </row>
    <row r="80" spans="1:13" ht="16.5" thickBot="1">
      <c r="A80" s="73"/>
      <c r="B80" s="66"/>
      <c r="C80" s="80"/>
      <c r="D80" s="60"/>
      <c r="E80" s="60"/>
      <c r="F80" s="89"/>
      <c r="G80" s="60"/>
      <c r="H80" s="60"/>
      <c r="I80" s="60"/>
      <c r="J80" s="67"/>
      <c r="K80" s="67"/>
      <c r="L80" s="81"/>
      <c r="M80" s="61"/>
    </row>
    <row r="81" spans="1:13" ht="16.5" thickBot="1">
      <c r="A81" s="73"/>
      <c r="B81" s="66"/>
      <c r="C81" s="80"/>
      <c r="D81" s="60"/>
      <c r="E81" s="60"/>
      <c r="F81" s="89"/>
      <c r="G81" s="60"/>
      <c r="H81" s="60"/>
      <c r="I81" s="60"/>
      <c r="J81" s="67"/>
      <c r="K81" s="67"/>
      <c r="L81" s="81"/>
      <c r="M81" s="61"/>
    </row>
    <row r="82" spans="1:13" ht="16.5" thickBot="1">
      <c r="A82" s="73"/>
      <c r="B82" s="66"/>
      <c r="C82" s="80"/>
      <c r="D82" s="60"/>
      <c r="E82" s="60"/>
      <c r="F82" s="89"/>
      <c r="G82" s="60"/>
      <c r="H82" s="60"/>
      <c r="I82" s="60"/>
      <c r="J82" s="67"/>
      <c r="K82" s="67"/>
      <c r="L82" s="81"/>
      <c r="M82" s="61"/>
    </row>
    <row r="83" spans="1:13" ht="16.5" thickBot="1">
      <c r="B83" s="66"/>
      <c r="C83" s="80"/>
      <c r="D83" s="60"/>
      <c r="E83" s="60"/>
      <c r="F83" s="89"/>
      <c r="G83" s="60"/>
      <c r="H83" s="60"/>
      <c r="I83" s="60"/>
      <c r="J83" s="67"/>
      <c r="K83" s="67"/>
      <c r="L83" s="81"/>
      <c r="M83" s="61"/>
    </row>
    <row r="84" spans="1:13" ht="16.5" thickBot="1">
      <c r="B84" s="66"/>
      <c r="C84" s="80"/>
      <c r="D84" s="60"/>
      <c r="E84" s="60"/>
      <c r="F84" s="89"/>
      <c r="G84" s="60"/>
      <c r="H84" s="60"/>
      <c r="I84" s="60"/>
      <c r="J84" s="67"/>
      <c r="K84" s="67"/>
      <c r="L84" s="81"/>
      <c r="M84" s="61"/>
    </row>
    <row r="85" spans="1:13" ht="16.5" thickBot="1">
      <c r="B85" s="66"/>
      <c r="C85" s="80"/>
      <c r="D85" s="60"/>
      <c r="E85" s="60"/>
      <c r="F85" s="89"/>
      <c r="G85" s="60"/>
      <c r="H85" s="60"/>
      <c r="I85" s="60"/>
      <c r="J85" s="60"/>
      <c r="K85" s="60"/>
      <c r="L85" s="81"/>
      <c r="M85" s="61"/>
    </row>
    <row r="86" spans="1:13" ht="16.5" thickBot="1">
      <c r="B86" s="66"/>
      <c r="C86" s="80"/>
      <c r="D86" s="60"/>
      <c r="E86" s="60"/>
      <c r="F86" s="89"/>
      <c r="G86" s="60"/>
      <c r="H86" s="60"/>
      <c r="I86" s="60"/>
      <c r="J86" s="60"/>
      <c r="K86" s="60"/>
      <c r="L86" s="81"/>
      <c r="M86" s="61"/>
    </row>
    <row r="87" spans="1:13" ht="16.5" thickBot="1">
      <c r="B87" s="66"/>
      <c r="C87" s="80"/>
      <c r="D87" s="60"/>
      <c r="E87" s="60"/>
      <c r="F87" s="89"/>
      <c r="G87" s="60"/>
      <c r="H87" s="60"/>
      <c r="I87" s="60"/>
      <c r="J87" s="60"/>
      <c r="K87" s="60"/>
      <c r="L87" s="81"/>
      <c r="M87" s="61"/>
    </row>
    <row r="88" spans="1:13" ht="16.5" thickBot="1">
      <c r="B88" s="66"/>
      <c r="C88" s="80"/>
      <c r="D88" s="60"/>
      <c r="E88" s="60"/>
      <c r="F88" s="89"/>
      <c r="G88" s="60"/>
      <c r="H88" s="60"/>
      <c r="I88" s="60"/>
      <c r="J88" s="60"/>
      <c r="K88" s="60"/>
      <c r="L88" s="81"/>
      <c r="M88" s="61"/>
    </row>
    <row r="89" spans="1:13" ht="16.5" thickBot="1">
      <c r="B89" s="66"/>
      <c r="C89" s="80"/>
      <c r="D89" s="60"/>
      <c r="E89" s="60"/>
      <c r="F89" s="89"/>
      <c r="G89" s="60"/>
      <c r="H89" s="60"/>
      <c r="I89" s="60"/>
      <c r="J89" s="60"/>
      <c r="K89" s="60"/>
      <c r="L89" s="81"/>
      <c r="M89" s="61"/>
    </row>
    <row r="90" spans="1:13" ht="16.5" thickBot="1">
      <c r="B90" s="66"/>
      <c r="C90" s="80"/>
      <c r="D90" s="60"/>
      <c r="E90" s="60"/>
      <c r="F90" s="89"/>
      <c r="G90" s="60"/>
      <c r="H90" s="60"/>
      <c r="I90" s="60"/>
      <c r="J90" s="60"/>
      <c r="K90" s="60"/>
      <c r="L90" s="81"/>
      <c r="M90" s="61"/>
    </row>
    <row r="91" spans="1:13" ht="16.5" thickBot="1">
      <c r="B91" s="66"/>
      <c r="C91" s="80"/>
      <c r="D91" s="60"/>
      <c r="E91" s="60"/>
      <c r="F91" s="89"/>
      <c r="G91" s="60"/>
      <c r="H91" s="60"/>
      <c r="I91" s="60"/>
      <c r="J91" s="60"/>
      <c r="K91" s="60"/>
      <c r="L91" s="81"/>
      <c r="M91" s="61"/>
    </row>
    <row r="92" spans="1:13" ht="16.5" thickBot="1">
      <c r="B92" s="66"/>
      <c r="C92" s="80"/>
      <c r="D92" s="60"/>
      <c r="E92" s="60"/>
      <c r="F92" s="89"/>
      <c r="G92" s="60"/>
      <c r="H92" s="60"/>
      <c r="I92" s="60"/>
      <c r="J92" s="60"/>
      <c r="K92" s="60"/>
      <c r="L92" s="81"/>
      <c r="M92" s="61"/>
    </row>
    <row r="93" spans="1:13" ht="16.5" thickBot="1">
      <c r="B93" s="66"/>
      <c r="C93" s="80"/>
      <c r="D93" s="60"/>
      <c r="E93" s="60"/>
      <c r="F93" s="89"/>
      <c r="G93" s="60"/>
      <c r="H93" s="60"/>
      <c r="I93" s="60"/>
      <c r="J93" s="60"/>
      <c r="K93" s="60"/>
      <c r="L93" s="81"/>
      <c r="M93" s="61"/>
    </row>
    <row r="94" spans="1:13" ht="16.5" thickBot="1">
      <c r="B94" s="66"/>
      <c r="C94" s="80"/>
      <c r="D94" s="60"/>
      <c r="E94" s="60"/>
      <c r="F94" s="89"/>
      <c r="G94" s="60"/>
      <c r="H94" s="60"/>
      <c r="I94" s="60"/>
      <c r="J94" s="60"/>
      <c r="K94" s="60"/>
      <c r="L94" s="81"/>
      <c r="M94" s="61"/>
    </row>
    <row r="95" spans="1:13" ht="18.75" customHeight="1" thickBot="1">
      <c r="B95" s="66"/>
      <c r="C95" s="80"/>
      <c r="D95" s="60"/>
      <c r="E95" s="60"/>
      <c r="F95" s="89"/>
      <c r="G95" s="60"/>
      <c r="H95" s="60"/>
      <c r="I95" s="60"/>
      <c r="J95" s="60"/>
      <c r="K95" s="60"/>
      <c r="L95" s="81"/>
      <c r="M95" s="61"/>
    </row>
    <row r="96" spans="1:13" ht="23.25" customHeight="1" thickBot="1">
      <c r="B96" s="66"/>
      <c r="C96" s="80"/>
      <c r="D96" s="60"/>
      <c r="E96" s="60"/>
      <c r="F96" s="58"/>
      <c r="G96" s="60"/>
      <c r="H96" s="60"/>
      <c r="I96" s="60"/>
      <c r="J96" s="60"/>
      <c r="K96" s="60"/>
      <c r="L96" s="81"/>
      <c r="M96" s="61"/>
    </row>
    <row r="97" spans="2:13" ht="23.25" customHeight="1" thickBot="1">
      <c r="B97" s="66"/>
      <c r="C97" s="80"/>
      <c r="D97" s="60"/>
      <c r="E97" s="60"/>
      <c r="F97" s="58"/>
      <c r="G97" s="60"/>
      <c r="H97" s="60"/>
      <c r="I97" s="60"/>
      <c r="J97" s="60"/>
      <c r="K97" s="60"/>
      <c r="L97" s="81"/>
      <c r="M97" s="61"/>
    </row>
    <row r="98" spans="2:13" ht="26.25" customHeight="1" thickBot="1">
      <c r="B98" s="66"/>
      <c r="C98" s="80"/>
      <c r="D98" s="60"/>
      <c r="E98" s="60"/>
      <c r="F98" s="58"/>
      <c r="G98" s="60"/>
      <c r="H98" s="60"/>
      <c r="I98" s="60"/>
      <c r="J98" s="60"/>
      <c r="K98" s="60"/>
      <c r="L98" s="81"/>
      <c r="M98" s="61"/>
    </row>
    <row r="99" spans="2:13" ht="16.5" customHeight="1" thickBot="1">
      <c r="B99" s="66"/>
      <c r="C99" s="80"/>
      <c r="D99" s="60"/>
      <c r="E99" s="60"/>
      <c r="F99" s="58"/>
      <c r="G99" s="60"/>
      <c r="H99" s="60"/>
      <c r="I99" s="60"/>
      <c r="J99" s="60"/>
      <c r="K99" s="60"/>
      <c r="L99" s="81"/>
      <c r="M99" s="61"/>
    </row>
    <row r="100" spans="2:13" ht="16.5" customHeight="1" thickBot="1">
      <c r="B100" s="66"/>
      <c r="C100" s="80"/>
      <c r="D100" s="60"/>
      <c r="E100" s="60"/>
      <c r="F100" s="58"/>
      <c r="G100" s="60"/>
      <c r="H100" s="60"/>
      <c r="I100" s="60"/>
      <c r="J100" s="60"/>
      <c r="K100" s="60"/>
      <c r="L100" s="81"/>
      <c r="M100" s="61"/>
    </row>
    <row r="101" spans="2:13" ht="18" customHeight="1" thickBot="1">
      <c r="B101" s="66"/>
      <c r="C101" s="80"/>
      <c r="D101" s="60"/>
      <c r="E101" s="60"/>
      <c r="F101" s="58"/>
      <c r="G101" s="60"/>
      <c r="H101" s="60"/>
      <c r="I101" s="60"/>
      <c r="J101" s="60"/>
      <c r="K101" s="60"/>
      <c r="L101" s="81"/>
      <c r="M101" s="61"/>
    </row>
    <row r="102" spans="2:13" ht="16.5" customHeight="1" thickBot="1">
      <c r="B102" s="66"/>
      <c r="C102" s="80"/>
      <c r="D102" s="60"/>
      <c r="E102" s="60"/>
      <c r="F102" s="58"/>
      <c r="G102" s="60"/>
      <c r="H102" s="60"/>
      <c r="I102" s="60"/>
      <c r="J102" s="60"/>
      <c r="K102" s="60"/>
      <c r="L102" s="81"/>
      <c r="M102" s="61"/>
    </row>
    <row r="103" spans="2:13" ht="18.75" customHeight="1" thickBot="1">
      <c r="B103" s="66"/>
      <c r="C103" s="80"/>
      <c r="D103" s="60"/>
      <c r="E103" s="60"/>
      <c r="F103" s="58"/>
      <c r="G103" s="60"/>
      <c r="H103" s="60"/>
      <c r="I103" s="60"/>
      <c r="J103" s="60"/>
      <c r="K103" s="60"/>
      <c r="L103" s="81"/>
      <c r="M103" s="61"/>
    </row>
    <row r="104" spans="2:13" ht="16.5" customHeight="1" thickBot="1">
      <c r="B104" s="66"/>
      <c r="C104" s="80"/>
      <c r="D104" s="60"/>
      <c r="E104" s="60"/>
      <c r="F104" s="58"/>
      <c r="G104" s="60"/>
      <c r="H104" s="60"/>
      <c r="I104" s="60"/>
      <c r="J104" s="60"/>
      <c r="K104" s="60"/>
      <c r="L104" s="81"/>
      <c r="M104" s="61"/>
    </row>
    <row r="105" spans="2:13" ht="21" customHeight="1" thickBot="1">
      <c r="B105" s="66"/>
      <c r="C105" s="80"/>
      <c r="D105" s="60"/>
      <c r="E105" s="60"/>
      <c r="F105" s="58"/>
      <c r="G105" s="60"/>
      <c r="H105" s="60"/>
      <c r="I105" s="60"/>
      <c r="J105" s="60"/>
      <c r="K105" s="60"/>
      <c r="L105" s="81"/>
      <c r="M105" s="61"/>
    </row>
    <row r="106" spans="2:13" ht="21" customHeight="1" thickBot="1">
      <c r="B106" s="66"/>
      <c r="C106" s="80"/>
      <c r="D106" s="60"/>
      <c r="E106" s="60"/>
      <c r="F106" s="58"/>
      <c r="G106" s="60"/>
      <c r="H106" s="60"/>
      <c r="I106" s="60"/>
      <c r="J106" s="60"/>
      <c r="K106" s="60"/>
      <c r="L106" s="81"/>
      <c r="M106" s="61"/>
    </row>
    <row r="107" spans="2:13" ht="21" customHeight="1" thickBot="1">
      <c r="B107" s="66"/>
      <c r="C107" s="80"/>
      <c r="D107" s="60"/>
      <c r="E107" s="60"/>
      <c r="F107" s="58"/>
      <c r="G107" s="60"/>
      <c r="H107" s="60"/>
      <c r="I107" s="60"/>
      <c r="J107" s="60"/>
      <c r="K107" s="60"/>
      <c r="L107" s="81"/>
      <c r="M107" s="61"/>
    </row>
    <row r="108" spans="2:13" ht="21" customHeight="1" thickBot="1">
      <c r="B108" s="66"/>
      <c r="C108" s="80"/>
      <c r="D108" s="60"/>
      <c r="E108" s="60"/>
      <c r="F108" s="58"/>
      <c r="G108" s="60"/>
      <c r="H108" s="60"/>
      <c r="I108" s="60"/>
      <c r="J108" s="60"/>
      <c r="K108" s="60"/>
      <c r="L108" s="81"/>
      <c r="M108" s="61"/>
    </row>
    <row r="109" spans="2:13" ht="21" customHeight="1" thickBot="1">
      <c r="B109" s="66"/>
      <c r="C109" s="80"/>
      <c r="D109" s="60"/>
      <c r="E109" s="60"/>
      <c r="F109" s="58"/>
      <c r="G109" s="60"/>
      <c r="H109" s="60"/>
      <c r="I109" s="60"/>
      <c r="J109" s="60"/>
      <c r="K109" s="60"/>
      <c r="L109" s="81"/>
      <c r="M109" s="61"/>
    </row>
    <row r="110" spans="2:13" ht="21" customHeight="1" thickBot="1">
      <c r="B110" s="66"/>
      <c r="C110" s="80"/>
      <c r="D110" s="60"/>
      <c r="E110" s="60"/>
      <c r="F110" s="58"/>
      <c r="G110" s="60"/>
      <c r="H110" s="60"/>
      <c r="I110" s="60"/>
      <c r="J110" s="60"/>
      <c r="K110" s="60"/>
      <c r="L110" s="81"/>
      <c r="M110" s="61"/>
    </row>
    <row r="111" spans="2:13" ht="21" customHeight="1" thickBot="1">
      <c r="B111" s="66"/>
      <c r="C111" s="80"/>
      <c r="D111" s="60"/>
      <c r="E111" s="60"/>
      <c r="F111" s="58"/>
      <c r="G111" s="60"/>
      <c r="H111" s="60"/>
      <c r="I111" s="60"/>
      <c r="J111" s="60"/>
      <c r="K111" s="60"/>
      <c r="L111" s="81"/>
      <c r="M111" s="61"/>
    </row>
    <row r="112" spans="2:13" ht="15.75">
      <c r="B112" s="66"/>
      <c r="C112" s="80"/>
      <c r="D112" s="60"/>
      <c r="E112" s="60"/>
      <c r="F112" s="58"/>
      <c r="G112" s="60"/>
      <c r="H112" s="60"/>
      <c r="I112" s="60"/>
      <c r="J112" s="60"/>
      <c r="K112" s="60"/>
      <c r="L112" s="81"/>
      <c r="M112" s="61"/>
    </row>
    <row r="113" spans="2:13" ht="15.75">
      <c r="B113" s="61"/>
      <c r="C113" s="61"/>
      <c r="D113" s="61"/>
      <c r="E113" s="61"/>
      <c r="F113" s="90"/>
      <c r="G113" s="61"/>
      <c r="H113" s="61"/>
      <c r="I113" s="61"/>
      <c r="J113" s="61"/>
      <c r="K113" s="61"/>
      <c r="L113" s="61"/>
      <c r="M113" s="61"/>
    </row>
    <row r="114" spans="2:13" ht="15.75">
      <c r="B114" s="61"/>
      <c r="C114" s="61"/>
      <c r="D114" s="61"/>
      <c r="E114" s="61"/>
      <c r="F114" s="90"/>
      <c r="G114" s="61"/>
      <c r="H114" s="61"/>
      <c r="I114" s="61"/>
      <c r="J114" s="61"/>
      <c r="K114" s="61"/>
      <c r="L114" s="61"/>
      <c r="M114" s="61"/>
    </row>
    <row r="115" spans="2:13" ht="15.75">
      <c r="B115" s="61"/>
      <c r="C115" s="61"/>
      <c r="D115" s="61"/>
      <c r="E115" s="61"/>
      <c r="F115" s="90"/>
      <c r="G115" s="61"/>
      <c r="H115" s="61"/>
      <c r="I115" s="61"/>
      <c r="J115" s="61"/>
      <c r="K115" s="61"/>
      <c r="L115" s="61"/>
      <c r="M115" s="61"/>
    </row>
    <row r="116" spans="2:13" ht="15.75">
      <c r="B116" s="61"/>
      <c r="C116" s="61"/>
      <c r="D116" s="61"/>
      <c r="E116" s="61"/>
      <c r="F116" s="90"/>
      <c r="G116" s="61"/>
      <c r="H116" s="61"/>
      <c r="I116" s="61"/>
      <c r="J116" s="61"/>
      <c r="K116" s="61"/>
      <c r="L116" s="61"/>
      <c r="M116" s="61"/>
    </row>
    <row r="117" spans="2:13" ht="15.75">
      <c r="B117" s="61"/>
      <c r="C117" s="61"/>
      <c r="D117" s="61"/>
      <c r="E117" s="61"/>
      <c r="F117" s="90"/>
      <c r="G117" s="61"/>
      <c r="H117" s="61"/>
      <c r="I117" s="61"/>
      <c r="J117" s="61"/>
      <c r="K117" s="61"/>
      <c r="L117" s="61"/>
      <c r="M117" s="61"/>
    </row>
    <row r="118" spans="2:13" ht="15.75">
      <c r="B118" s="61"/>
      <c r="C118" s="61"/>
      <c r="D118" s="61"/>
      <c r="E118" s="61"/>
      <c r="F118" s="90"/>
      <c r="G118" s="61"/>
      <c r="H118" s="61"/>
      <c r="I118" s="61"/>
      <c r="J118" s="61"/>
      <c r="K118" s="61"/>
      <c r="L118" s="61"/>
      <c r="M118" s="61"/>
    </row>
    <row r="119" spans="2:13" ht="15.75">
      <c r="B119" s="61"/>
      <c r="C119" s="61"/>
      <c r="D119" s="61"/>
      <c r="E119" s="61"/>
      <c r="F119" s="90"/>
      <c r="G119" s="61"/>
      <c r="H119" s="61"/>
      <c r="I119" s="61"/>
      <c r="J119" s="61"/>
      <c r="K119" s="61"/>
      <c r="L119" s="61"/>
      <c r="M119" s="61"/>
    </row>
    <row r="120" spans="2:13" ht="15.75">
      <c r="B120" s="61"/>
      <c r="C120" s="61"/>
      <c r="D120" s="61"/>
      <c r="E120" s="61"/>
      <c r="F120" s="90"/>
      <c r="G120" s="61"/>
      <c r="H120" s="61"/>
      <c r="I120" s="61"/>
      <c r="J120" s="61"/>
      <c r="K120" s="61"/>
      <c r="L120" s="61"/>
      <c r="M120" s="61"/>
    </row>
    <row r="121" spans="2:13" ht="15.75">
      <c r="B121" s="61"/>
      <c r="C121" s="61"/>
      <c r="D121" s="61"/>
      <c r="E121" s="61"/>
      <c r="F121" s="90"/>
      <c r="G121" s="61"/>
      <c r="H121" s="61"/>
      <c r="I121" s="61"/>
      <c r="J121" s="61"/>
      <c r="K121" s="61"/>
      <c r="L121" s="61"/>
      <c r="M121" s="61"/>
    </row>
    <row r="122" spans="2:13" ht="15.75">
      <c r="B122" s="61"/>
      <c r="C122" s="61"/>
      <c r="D122" s="61"/>
      <c r="E122" s="61"/>
      <c r="F122" s="90"/>
      <c r="G122" s="61"/>
      <c r="H122" s="61"/>
      <c r="I122" s="61"/>
      <c r="J122" s="61"/>
      <c r="K122" s="61"/>
      <c r="L122" s="61"/>
      <c r="M122" s="61"/>
    </row>
    <row r="123" spans="2:13" ht="15.75">
      <c r="B123" s="61"/>
      <c r="C123" s="61"/>
      <c r="D123" s="61"/>
      <c r="E123" s="61"/>
      <c r="F123" s="90"/>
      <c r="G123" s="61"/>
      <c r="H123" s="61"/>
      <c r="I123" s="61"/>
      <c r="J123" s="61"/>
      <c r="K123" s="61"/>
      <c r="L123" s="61"/>
      <c r="M123" s="61"/>
    </row>
    <row r="124" spans="2:13" ht="15.75">
      <c r="B124" s="61"/>
      <c r="C124" s="61"/>
      <c r="D124" s="61"/>
      <c r="E124" s="61"/>
      <c r="F124" s="90"/>
      <c r="G124" s="61"/>
      <c r="H124" s="61"/>
      <c r="I124" s="61"/>
      <c r="J124" s="61"/>
      <c r="K124" s="61"/>
      <c r="L124" s="61"/>
      <c r="M124" s="61"/>
    </row>
    <row r="125" spans="2:13" ht="15.75">
      <c r="B125" s="61"/>
      <c r="C125" s="61"/>
      <c r="D125" s="61"/>
      <c r="E125" s="61"/>
      <c r="F125" s="90"/>
      <c r="G125" s="61"/>
      <c r="H125" s="61"/>
      <c r="I125" s="61"/>
      <c r="J125" s="61"/>
      <c r="K125" s="61"/>
      <c r="L125" s="61"/>
      <c r="M125" s="61"/>
    </row>
    <row r="126" spans="2:13" ht="15.75">
      <c r="B126" s="61"/>
      <c r="C126" s="61"/>
      <c r="D126" s="61"/>
      <c r="E126" s="61"/>
      <c r="F126" s="90"/>
      <c r="G126" s="61"/>
      <c r="H126" s="61"/>
      <c r="I126" s="61"/>
      <c r="J126" s="61"/>
      <c r="K126" s="61"/>
      <c r="L126" s="61"/>
      <c r="M126" s="61"/>
    </row>
    <row r="127" spans="2:13" ht="15.75">
      <c r="B127" s="61"/>
      <c r="C127" s="61"/>
      <c r="D127" s="61"/>
      <c r="E127" s="61"/>
      <c r="F127" s="90"/>
      <c r="G127" s="61"/>
      <c r="H127" s="61"/>
      <c r="I127" s="61"/>
      <c r="J127" s="61"/>
      <c r="K127" s="61"/>
      <c r="L127" s="61"/>
      <c r="M127" s="61"/>
    </row>
    <row r="128" spans="2:13" ht="15.75">
      <c r="B128" s="61"/>
      <c r="C128" s="61"/>
      <c r="D128" s="61"/>
      <c r="E128" s="61"/>
      <c r="F128" s="90"/>
      <c r="G128" s="61"/>
      <c r="H128" s="61"/>
      <c r="I128" s="61"/>
      <c r="J128" s="61"/>
      <c r="K128" s="61"/>
      <c r="L128" s="61"/>
      <c r="M128" s="61"/>
    </row>
    <row r="129" spans="2:13" ht="15.75">
      <c r="B129" s="61"/>
      <c r="C129" s="61"/>
      <c r="D129" s="61"/>
      <c r="E129" s="61"/>
      <c r="F129" s="90"/>
      <c r="G129" s="61"/>
      <c r="H129" s="61"/>
      <c r="I129" s="61"/>
      <c r="J129" s="61"/>
      <c r="K129" s="61"/>
      <c r="L129" s="61"/>
      <c r="M129" s="61"/>
    </row>
    <row r="130" spans="2:13" ht="15.75">
      <c r="B130" s="61"/>
      <c r="C130" s="61"/>
      <c r="D130" s="61"/>
      <c r="E130" s="61"/>
      <c r="F130" s="90"/>
      <c r="G130" s="61"/>
      <c r="H130" s="61"/>
      <c r="I130" s="61"/>
      <c r="J130" s="61"/>
      <c r="K130" s="61"/>
      <c r="L130" s="61"/>
      <c r="M130" s="61"/>
    </row>
    <row r="131" spans="2:13" ht="15.75">
      <c r="B131" s="61"/>
      <c r="C131" s="61"/>
      <c r="D131" s="61"/>
      <c r="E131" s="61"/>
      <c r="F131" s="90"/>
      <c r="G131" s="61"/>
      <c r="H131" s="61"/>
      <c r="I131" s="61"/>
      <c r="J131" s="61"/>
      <c r="K131" s="61"/>
      <c r="L131" s="61"/>
      <c r="M131" s="61"/>
    </row>
    <row r="132" spans="2:13" ht="15.75">
      <c r="B132" s="61"/>
      <c r="C132" s="61"/>
      <c r="D132" s="61"/>
      <c r="E132" s="61"/>
      <c r="F132" s="90"/>
      <c r="G132" s="61"/>
      <c r="H132" s="61"/>
      <c r="I132" s="61"/>
      <c r="J132" s="61"/>
      <c r="K132" s="61"/>
      <c r="L132" s="61"/>
      <c r="M132" s="61"/>
    </row>
    <row r="133" spans="2:13" ht="15.75">
      <c r="B133" s="61"/>
      <c r="C133" s="61"/>
      <c r="D133" s="61"/>
      <c r="E133" s="61"/>
      <c r="F133" s="90"/>
      <c r="G133" s="61"/>
      <c r="H133" s="61"/>
      <c r="I133" s="61"/>
      <c r="J133" s="61"/>
      <c r="K133" s="61"/>
      <c r="L133" s="61"/>
      <c r="M133" s="61"/>
    </row>
    <row r="134" spans="2:13" ht="15.75">
      <c r="B134" s="61"/>
      <c r="C134" s="61"/>
      <c r="D134" s="61"/>
      <c r="E134" s="61"/>
      <c r="F134" s="90"/>
      <c r="G134" s="61"/>
      <c r="H134" s="61"/>
      <c r="I134" s="61"/>
      <c r="J134" s="61"/>
      <c r="K134" s="61"/>
      <c r="L134" s="61"/>
      <c r="M134" s="61"/>
    </row>
    <row r="135" spans="2:13" ht="15.75">
      <c r="B135" s="61"/>
      <c r="C135" s="61"/>
      <c r="D135" s="61"/>
      <c r="E135" s="61"/>
      <c r="F135" s="90"/>
      <c r="G135" s="61"/>
      <c r="H135" s="61"/>
      <c r="I135" s="61"/>
      <c r="J135" s="61"/>
      <c r="K135" s="61"/>
      <c r="L135" s="61"/>
      <c r="M135" s="61"/>
    </row>
    <row r="136" spans="2:13" ht="15.75">
      <c r="B136" s="61"/>
      <c r="C136" s="61"/>
      <c r="D136" s="61"/>
      <c r="E136" s="61"/>
      <c r="F136" s="90"/>
      <c r="G136" s="61"/>
      <c r="H136" s="61"/>
      <c r="I136" s="61"/>
      <c r="J136" s="61"/>
      <c r="K136" s="61"/>
      <c r="L136" s="61"/>
      <c r="M136" s="61"/>
    </row>
    <row r="137" spans="2:13" ht="15.75">
      <c r="B137" s="61"/>
      <c r="C137" s="61"/>
      <c r="D137" s="61"/>
      <c r="E137" s="61"/>
      <c r="F137" s="90"/>
      <c r="G137" s="61"/>
      <c r="H137" s="61"/>
      <c r="I137" s="61"/>
      <c r="J137" s="61"/>
      <c r="K137" s="61"/>
      <c r="L137" s="61"/>
      <c r="M137" s="61"/>
    </row>
    <row r="138" spans="2:13" ht="15.75">
      <c r="B138" s="61"/>
      <c r="C138" s="61"/>
      <c r="D138" s="61"/>
      <c r="E138" s="61"/>
      <c r="F138" s="90"/>
      <c r="G138" s="61"/>
      <c r="H138" s="61"/>
      <c r="I138" s="61"/>
      <c r="J138" s="61"/>
      <c r="K138" s="61"/>
      <c r="L138" s="61"/>
      <c r="M138" s="61"/>
    </row>
    <row r="139" spans="2:13" ht="15.75">
      <c r="B139" s="61"/>
      <c r="C139" s="61"/>
      <c r="D139" s="61"/>
      <c r="E139" s="61"/>
      <c r="F139" s="90"/>
      <c r="G139" s="61"/>
      <c r="H139" s="61"/>
      <c r="I139" s="61"/>
      <c r="J139" s="61"/>
      <c r="K139" s="61"/>
      <c r="L139" s="61"/>
      <c r="M139" s="61"/>
    </row>
    <row r="140" spans="2:13" ht="15.75">
      <c r="B140" s="61"/>
      <c r="C140" s="61"/>
      <c r="D140" s="61"/>
      <c r="E140" s="61"/>
      <c r="F140" s="90"/>
      <c r="G140" s="61"/>
      <c r="H140" s="61"/>
      <c r="I140" s="61"/>
      <c r="J140" s="61"/>
      <c r="K140" s="61"/>
      <c r="L140" s="61"/>
      <c r="M140" s="61"/>
    </row>
    <row r="141" spans="2:13" ht="15.75">
      <c r="B141" s="61"/>
      <c r="C141" s="61"/>
      <c r="D141" s="61"/>
      <c r="E141" s="61"/>
      <c r="F141" s="90"/>
      <c r="G141" s="61"/>
      <c r="H141" s="61"/>
      <c r="I141" s="61"/>
      <c r="J141" s="61"/>
      <c r="K141" s="61"/>
      <c r="L141" s="61"/>
      <c r="M141" s="61"/>
    </row>
    <row r="142" spans="2:13" ht="15.75">
      <c r="B142" s="61"/>
      <c r="C142" s="61"/>
      <c r="D142" s="61"/>
      <c r="E142" s="61"/>
      <c r="F142" s="90"/>
      <c r="G142" s="61"/>
      <c r="H142" s="61"/>
      <c r="I142" s="61"/>
      <c r="J142" s="61"/>
      <c r="K142" s="61"/>
      <c r="L142" s="61"/>
      <c r="M142" s="61"/>
    </row>
    <row r="143" spans="2:13" ht="15.75">
      <c r="B143" s="61"/>
      <c r="C143" s="61"/>
      <c r="D143" s="61"/>
      <c r="E143" s="61"/>
      <c r="F143" s="90"/>
      <c r="G143" s="61"/>
      <c r="H143" s="61"/>
      <c r="I143" s="61"/>
      <c r="J143" s="61"/>
      <c r="K143" s="61"/>
      <c r="L143" s="61"/>
      <c r="M143" s="61"/>
    </row>
    <row r="144" spans="2:13" ht="15.75">
      <c r="B144" s="61"/>
      <c r="C144" s="61"/>
      <c r="D144" s="61"/>
      <c r="E144" s="61"/>
      <c r="F144" s="90"/>
      <c r="G144" s="61"/>
      <c r="H144" s="61"/>
      <c r="I144" s="61"/>
      <c r="J144" s="61"/>
      <c r="K144" s="61"/>
      <c r="L144" s="61"/>
      <c r="M144" s="61"/>
    </row>
    <row r="145" spans="2:13" ht="15.75">
      <c r="B145" s="61"/>
      <c r="C145" s="61"/>
      <c r="D145" s="61"/>
      <c r="E145" s="61"/>
      <c r="F145" s="90"/>
      <c r="G145" s="61"/>
      <c r="H145" s="61"/>
      <c r="I145" s="61"/>
      <c r="J145" s="61"/>
      <c r="K145" s="61"/>
      <c r="L145" s="61"/>
      <c r="M145" s="61"/>
    </row>
    <row r="146" spans="2:13" ht="15.75">
      <c r="B146" s="61"/>
      <c r="C146" s="61"/>
      <c r="D146" s="61"/>
      <c r="E146" s="61"/>
      <c r="F146" s="90"/>
      <c r="G146" s="61"/>
      <c r="H146" s="61"/>
      <c r="I146" s="61"/>
      <c r="J146" s="61"/>
      <c r="K146" s="61"/>
      <c r="L146" s="61"/>
      <c r="M146" s="61"/>
    </row>
    <row r="147" spans="2:13" ht="15.75">
      <c r="B147" s="61"/>
      <c r="C147" s="61"/>
      <c r="D147" s="61"/>
      <c r="E147" s="61"/>
      <c r="F147" s="90"/>
      <c r="G147" s="61"/>
      <c r="H147" s="61"/>
      <c r="I147" s="61"/>
      <c r="J147" s="61"/>
      <c r="K147" s="61"/>
      <c r="L147" s="61"/>
      <c r="M147" s="61"/>
    </row>
    <row r="148" spans="2:13" ht="15.75">
      <c r="B148" s="61"/>
      <c r="C148" s="61"/>
      <c r="D148" s="61"/>
      <c r="E148" s="61"/>
      <c r="F148" s="90"/>
      <c r="G148" s="61"/>
      <c r="H148" s="61"/>
      <c r="I148" s="61"/>
      <c r="J148" s="61"/>
      <c r="K148" s="61"/>
      <c r="L148" s="61"/>
      <c r="M148" s="61"/>
    </row>
    <row r="149" spans="2:13" ht="15.75">
      <c r="B149" s="61"/>
      <c r="C149" s="61"/>
      <c r="D149" s="61"/>
      <c r="E149" s="61"/>
      <c r="F149" s="90"/>
      <c r="G149" s="61"/>
      <c r="H149" s="61"/>
      <c r="I149" s="61"/>
      <c r="J149" s="61"/>
      <c r="K149" s="61"/>
      <c r="L149" s="61"/>
      <c r="M149" s="61"/>
    </row>
    <row r="150" spans="2:13" ht="15.75">
      <c r="B150" s="61"/>
      <c r="C150" s="61"/>
      <c r="D150" s="61"/>
      <c r="E150" s="61"/>
      <c r="F150" s="90"/>
      <c r="G150" s="61"/>
      <c r="H150" s="61"/>
      <c r="I150" s="61"/>
      <c r="J150" s="61"/>
      <c r="K150" s="61"/>
      <c r="L150" s="61"/>
      <c r="M150" s="61"/>
    </row>
    <row r="151" spans="2:13" ht="15.75">
      <c r="B151" s="61"/>
      <c r="C151" s="61"/>
      <c r="D151" s="61"/>
      <c r="E151" s="61"/>
      <c r="F151" s="90"/>
      <c r="G151" s="61"/>
      <c r="H151" s="61"/>
      <c r="I151" s="61"/>
      <c r="J151" s="61"/>
      <c r="K151" s="61"/>
      <c r="L151" s="61"/>
      <c r="M151" s="61"/>
    </row>
    <row r="152" spans="2:13" ht="15.75">
      <c r="B152" s="61"/>
      <c r="C152" s="61"/>
      <c r="D152" s="61"/>
      <c r="E152" s="61"/>
      <c r="F152" s="90"/>
      <c r="G152" s="61"/>
      <c r="H152" s="61"/>
      <c r="I152" s="61"/>
      <c r="J152" s="61"/>
      <c r="K152" s="61"/>
      <c r="L152" s="61"/>
      <c r="M152" s="61"/>
    </row>
    <row r="153" spans="2:13" ht="15.75">
      <c r="B153" s="61"/>
      <c r="C153" s="61"/>
      <c r="D153" s="61"/>
      <c r="E153" s="61"/>
      <c r="F153" s="90"/>
      <c r="G153" s="61"/>
      <c r="H153" s="61"/>
      <c r="I153" s="61"/>
      <c r="J153" s="61"/>
      <c r="K153" s="61"/>
      <c r="L153" s="61"/>
      <c r="M153" s="61"/>
    </row>
    <row r="154" spans="2:13" ht="15.75">
      <c r="B154" s="61"/>
      <c r="C154" s="61"/>
      <c r="D154" s="61"/>
      <c r="E154" s="61"/>
      <c r="F154" s="90"/>
      <c r="G154" s="61"/>
      <c r="H154" s="61"/>
      <c r="I154" s="61"/>
      <c r="J154" s="61"/>
      <c r="K154" s="61"/>
      <c r="L154" s="61"/>
      <c r="M154" s="61"/>
    </row>
    <row r="155" spans="2:13" ht="15.75">
      <c r="B155" s="61"/>
      <c r="C155" s="61"/>
      <c r="D155" s="61"/>
      <c r="E155" s="61"/>
      <c r="F155" s="90"/>
      <c r="G155" s="61"/>
      <c r="H155" s="61"/>
      <c r="I155" s="61"/>
      <c r="J155" s="61"/>
      <c r="K155" s="61"/>
      <c r="L155" s="61"/>
      <c r="M155" s="61"/>
    </row>
    <row r="156" spans="2:13" ht="15.75">
      <c r="B156" s="61"/>
      <c r="C156" s="61"/>
      <c r="D156" s="61"/>
      <c r="E156" s="61"/>
      <c r="F156" s="90"/>
      <c r="G156" s="61"/>
      <c r="H156" s="61"/>
      <c r="I156" s="61"/>
      <c r="J156" s="61"/>
      <c r="K156" s="61"/>
      <c r="L156" s="61"/>
      <c r="M156" s="61"/>
    </row>
    <row r="157" spans="2:13" ht="15.75">
      <c r="B157" s="61"/>
      <c r="C157" s="61"/>
      <c r="D157" s="61"/>
      <c r="E157" s="61"/>
      <c r="F157" s="90"/>
      <c r="G157" s="61"/>
      <c r="H157" s="61"/>
      <c r="I157" s="61"/>
      <c r="J157" s="61"/>
      <c r="K157" s="61"/>
      <c r="L157" s="61"/>
      <c r="M157" s="61"/>
    </row>
    <row r="158" spans="2:13" ht="15.75">
      <c r="B158" s="61"/>
      <c r="C158" s="61"/>
      <c r="D158" s="61"/>
      <c r="E158" s="61"/>
      <c r="F158" s="90"/>
      <c r="G158" s="61"/>
      <c r="H158" s="61"/>
      <c r="I158" s="61"/>
      <c r="J158" s="61"/>
      <c r="K158" s="61"/>
      <c r="L158" s="61"/>
      <c r="M158" s="61"/>
    </row>
    <row r="159" spans="2:13" ht="15.75">
      <c r="B159" s="61"/>
      <c r="C159" s="61"/>
      <c r="D159" s="61"/>
      <c r="E159" s="61"/>
      <c r="F159" s="90"/>
      <c r="G159" s="61"/>
      <c r="H159" s="61"/>
      <c r="I159" s="61"/>
      <c r="J159" s="61"/>
      <c r="K159" s="61"/>
      <c r="L159" s="61"/>
      <c r="M159" s="61"/>
    </row>
    <row r="160" spans="2:13" ht="15.75">
      <c r="B160" s="61"/>
      <c r="C160" s="61"/>
      <c r="D160" s="61"/>
      <c r="E160" s="61"/>
      <c r="F160" s="90"/>
      <c r="G160" s="61"/>
      <c r="H160" s="61"/>
      <c r="I160" s="61"/>
      <c r="J160" s="61"/>
      <c r="K160" s="61"/>
      <c r="L160" s="61"/>
      <c r="M160" s="61"/>
    </row>
    <row r="161" spans="2:13" ht="15.75">
      <c r="B161" s="61"/>
      <c r="C161" s="61"/>
      <c r="D161" s="61"/>
      <c r="E161" s="61"/>
      <c r="F161" s="90"/>
      <c r="G161" s="61"/>
      <c r="H161" s="61"/>
      <c r="I161" s="61"/>
      <c r="J161" s="61"/>
      <c r="K161" s="61"/>
      <c r="L161" s="61"/>
      <c r="M161" s="61"/>
    </row>
    <row r="162" spans="2:13" ht="15.75">
      <c r="B162" s="61"/>
      <c r="C162" s="61"/>
      <c r="D162" s="61"/>
      <c r="E162" s="61"/>
      <c r="F162" s="90"/>
      <c r="G162" s="61"/>
      <c r="H162" s="61"/>
      <c r="I162" s="61"/>
      <c r="J162" s="61"/>
      <c r="K162" s="61"/>
      <c r="L162" s="61"/>
      <c r="M162" s="61"/>
    </row>
    <row r="163" spans="2:13" ht="15.75">
      <c r="B163" s="61"/>
      <c r="C163" s="61"/>
      <c r="D163" s="61"/>
      <c r="E163" s="61"/>
      <c r="F163" s="90"/>
      <c r="G163" s="61"/>
      <c r="H163" s="61"/>
      <c r="I163" s="61"/>
      <c r="J163" s="61"/>
      <c r="K163" s="61"/>
      <c r="L163" s="61"/>
      <c r="M163" s="61"/>
    </row>
    <row r="164" spans="2:13" ht="15.75">
      <c r="B164" s="61"/>
      <c r="C164" s="61"/>
      <c r="D164" s="61"/>
      <c r="E164" s="61"/>
      <c r="F164" s="90"/>
      <c r="G164" s="61"/>
      <c r="H164" s="61"/>
      <c r="I164" s="61"/>
      <c r="J164" s="61"/>
      <c r="K164" s="61"/>
      <c r="L164" s="61"/>
      <c r="M164" s="61"/>
    </row>
    <row r="165" spans="2:13" ht="15.75">
      <c r="B165" s="61"/>
      <c r="C165" s="61"/>
      <c r="D165" s="61"/>
      <c r="E165" s="61"/>
      <c r="F165" s="90"/>
      <c r="G165" s="61"/>
      <c r="H165" s="61"/>
      <c r="I165" s="61"/>
      <c r="J165" s="61"/>
      <c r="K165" s="61"/>
      <c r="L165" s="61"/>
      <c r="M165" s="61"/>
    </row>
    <row r="166" spans="2:13" ht="15.75">
      <c r="B166" s="61"/>
      <c r="C166" s="61"/>
      <c r="D166" s="61"/>
      <c r="E166" s="61"/>
      <c r="F166" s="90"/>
      <c r="G166" s="61"/>
      <c r="H166" s="61"/>
      <c r="I166" s="61"/>
      <c r="J166" s="61"/>
      <c r="K166" s="61"/>
      <c r="L166" s="61"/>
      <c r="M166" s="61"/>
    </row>
    <row r="167" spans="2:13" ht="15.75">
      <c r="B167" s="61"/>
      <c r="C167" s="61"/>
      <c r="D167" s="61"/>
      <c r="E167" s="61"/>
      <c r="F167" s="90"/>
      <c r="G167" s="61"/>
      <c r="H167" s="61"/>
      <c r="I167" s="61"/>
      <c r="J167" s="61"/>
      <c r="K167" s="61"/>
      <c r="L167" s="61"/>
      <c r="M167" s="61"/>
    </row>
    <row r="168" spans="2:13" ht="15.75">
      <c r="B168" s="61"/>
      <c r="C168" s="61"/>
      <c r="D168" s="61"/>
      <c r="E168" s="61"/>
      <c r="F168" s="90"/>
      <c r="G168" s="61"/>
      <c r="H168" s="61"/>
      <c r="I168" s="61"/>
      <c r="J168" s="61"/>
      <c r="K168" s="61"/>
      <c r="L168" s="61"/>
      <c r="M168" s="61"/>
    </row>
    <row r="169" spans="2:13" ht="15.75">
      <c r="B169" s="61"/>
      <c r="C169" s="61"/>
      <c r="D169" s="61"/>
      <c r="E169" s="61"/>
      <c r="F169" s="90"/>
      <c r="G169" s="61"/>
      <c r="H169" s="61"/>
      <c r="I169" s="61"/>
      <c r="J169" s="61"/>
      <c r="K169" s="61"/>
      <c r="L169" s="61"/>
      <c r="M169" s="61"/>
    </row>
    <row r="170" spans="2:13" ht="15.75">
      <c r="B170" s="61"/>
      <c r="C170" s="61"/>
      <c r="D170" s="61"/>
      <c r="E170" s="61"/>
      <c r="F170" s="90"/>
      <c r="G170" s="61"/>
      <c r="H170" s="61"/>
      <c r="I170" s="61"/>
      <c r="J170" s="61"/>
      <c r="K170" s="61"/>
      <c r="L170" s="61"/>
      <c r="M170" s="61"/>
    </row>
    <row r="171" spans="2:13" ht="15.75">
      <c r="B171" s="61"/>
      <c r="C171" s="61"/>
      <c r="D171" s="61"/>
      <c r="E171" s="61"/>
      <c r="F171" s="90"/>
      <c r="G171" s="61"/>
      <c r="H171" s="61"/>
      <c r="I171" s="61"/>
      <c r="J171" s="61"/>
      <c r="K171" s="61"/>
      <c r="L171" s="61"/>
      <c r="M171" s="61"/>
    </row>
    <row r="172" spans="2:13" ht="15.75">
      <c r="B172" s="61"/>
      <c r="C172" s="61"/>
      <c r="D172" s="61"/>
      <c r="E172" s="61"/>
      <c r="F172" s="90"/>
      <c r="G172" s="61"/>
      <c r="H172" s="61"/>
      <c r="I172" s="61"/>
      <c r="J172" s="61"/>
      <c r="K172" s="61"/>
      <c r="L172" s="61"/>
      <c r="M172" s="61"/>
    </row>
    <row r="173" spans="2:13" ht="15.75">
      <c r="B173" s="61"/>
      <c r="C173" s="61"/>
      <c r="D173" s="61"/>
      <c r="E173" s="61"/>
      <c r="F173" s="90"/>
      <c r="G173" s="61"/>
      <c r="H173" s="61"/>
      <c r="I173" s="61"/>
      <c r="J173" s="61"/>
      <c r="K173" s="61"/>
      <c r="L173" s="61"/>
      <c r="M173" s="61"/>
    </row>
    <row r="174" spans="2:13" ht="15.75">
      <c r="B174" s="61"/>
      <c r="C174" s="61"/>
      <c r="D174" s="61"/>
      <c r="E174" s="61"/>
      <c r="F174" s="90"/>
      <c r="G174" s="61"/>
      <c r="H174" s="61"/>
      <c r="I174" s="61"/>
      <c r="J174" s="61"/>
      <c r="K174" s="61"/>
      <c r="L174" s="61"/>
      <c r="M174" s="61"/>
    </row>
    <row r="175" spans="2:13" ht="15.75">
      <c r="B175" s="61"/>
      <c r="C175" s="61"/>
      <c r="D175" s="61"/>
      <c r="E175" s="61"/>
      <c r="F175" s="90"/>
      <c r="G175" s="61"/>
      <c r="H175" s="61"/>
      <c r="I175" s="61"/>
      <c r="J175" s="61"/>
      <c r="K175" s="61"/>
      <c r="L175" s="61"/>
      <c r="M175" s="61"/>
    </row>
    <row r="176" spans="2:13" ht="15.75">
      <c r="B176" s="61"/>
      <c r="C176" s="61"/>
      <c r="D176" s="61"/>
      <c r="E176" s="61"/>
      <c r="F176" s="90"/>
      <c r="G176" s="61"/>
      <c r="H176" s="61"/>
      <c r="I176" s="61"/>
      <c r="J176" s="61"/>
      <c r="K176" s="61"/>
      <c r="L176" s="61"/>
      <c r="M176" s="61"/>
    </row>
    <row r="177" spans="2:13" ht="15.75">
      <c r="B177" s="61"/>
      <c r="C177" s="61"/>
      <c r="D177" s="61"/>
      <c r="E177" s="61"/>
      <c r="F177" s="90"/>
      <c r="G177" s="61"/>
      <c r="H177" s="61"/>
      <c r="I177" s="61"/>
      <c r="J177" s="61"/>
      <c r="K177" s="61"/>
      <c r="L177" s="61"/>
      <c r="M177" s="61"/>
    </row>
    <row r="178" spans="2:13" ht="15.75">
      <c r="B178" s="61"/>
      <c r="C178" s="61"/>
      <c r="D178" s="61"/>
      <c r="E178" s="61"/>
      <c r="F178" s="90"/>
      <c r="G178" s="61"/>
      <c r="H178" s="61"/>
      <c r="I178" s="61"/>
      <c r="J178" s="61"/>
      <c r="K178" s="61"/>
      <c r="L178" s="61"/>
      <c r="M178" s="61"/>
    </row>
    <row r="179" spans="2:13" ht="15.75">
      <c r="B179" s="61"/>
      <c r="C179" s="61"/>
      <c r="D179" s="61"/>
      <c r="E179" s="61"/>
      <c r="F179" s="90"/>
      <c r="G179" s="61"/>
      <c r="H179" s="61"/>
      <c r="I179" s="61"/>
      <c r="J179" s="61"/>
      <c r="K179" s="61"/>
      <c r="L179" s="61"/>
      <c r="M179" s="61"/>
    </row>
    <row r="180" spans="2:13" ht="15.75">
      <c r="B180" s="61"/>
      <c r="C180" s="61"/>
      <c r="D180" s="61"/>
      <c r="E180" s="61"/>
      <c r="F180" s="90"/>
      <c r="G180" s="61"/>
      <c r="H180" s="61"/>
      <c r="I180" s="61"/>
      <c r="J180" s="61"/>
      <c r="K180" s="61"/>
      <c r="L180" s="61"/>
      <c r="M180" s="61"/>
    </row>
    <row r="181" spans="2:13" ht="15.75">
      <c r="B181" s="61"/>
      <c r="C181" s="61"/>
      <c r="D181" s="61"/>
      <c r="E181" s="61"/>
      <c r="F181" s="90"/>
      <c r="G181" s="61"/>
      <c r="H181" s="61"/>
      <c r="I181" s="61"/>
      <c r="J181" s="61"/>
      <c r="K181" s="61"/>
      <c r="L181" s="61"/>
      <c r="M181" s="61"/>
    </row>
    <row r="182" spans="2:13" ht="15.75">
      <c r="B182" s="61"/>
      <c r="C182" s="61"/>
      <c r="D182" s="61"/>
      <c r="E182" s="61"/>
      <c r="F182" s="90"/>
      <c r="G182" s="61"/>
      <c r="H182" s="61"/>
      <c r="I182" s="61"/>
      <c r="J182" s="61"/>
      <c r="K182" s="61"/>
      <c r="L182" s="61"/>
      <c r="M182" s="61"/>
    </row>
    <row r="183" spans="2:13" ht="15.75">
      <c r="B183" s="61"/>
      <c r="C183" s="61"/>
      <c r="D183" s="61"/>
      <c r="E183" s="61"/>
      <c r="F183" s="90"/>
      <c r="G183" s="61"/>
      <c r="H183" s="61"/>
      <c r="I183" s="61"/>
      <c r="J183" s="61"/>
      <c r="K183" s="61"/>
      <c r="L183" s="61"/>
      <c r="M183" s="61"/>
    </row>
    <row r="184" spans="2:13" ht="15.75">
      <c r="B184" s="61"/>
      <c r="C184" s="61"/>
      <c r="D184" s="61"/>
      <c r="E184" s="61"/>
      <c r="F184" s="90"/>
      <c r="G184" s="61"/>
      <c r="H184" s="61"/>
      <c r="I184" s="61"/>
      <c r="J184" s="61"/>
      <c r="K184" s="61"/>
      <c r="L184" s="61"/>
      <c r="M184" s="61"/>
    </row>
    <row r="185" spans="2:13" ht="15.75">
      <c r="B185" s="61"/>
      <c r="C185" s="61"/>
      <c r="D185" s="61"/>
      <c r="E185" s="61"/>
      <c r="F185" s="90"/>
      <c r="G185" s="61"/>
      <c r="H185" s="61"/>
      <c r="I185" s="61"/>
      <c r="J185" s="61"/>
      <c r="K185" s="61"/>
      <c r="L185" s="61"/>
      <c r="M185" s="61"/>
    </row>
    <row r="186" spans="2:13" ht="15.75">
      <c r="B186" s="61"/>
      <c r="C186" s="61"/>
      <c r="D186" s="61"/>
      <c r="E186" s="61"/>
      <c r="F186" s="90"/>
      <c r="G186" s="61"/>
      <c r="H186" s="61"/>
      <c r="I186" s="61"/>
      <c r="J186" s="61"/>
      <c r="K186" s="61"/>
      <c r="L186" s="61"/>
      <c r="M186" s="61"/>
    </row>
    <row r="187" spans="2:13" ht="15.75">
      <c r="B187" s="61"/>
      <c r="C187" s="61"/>
      <c r="D187" s="61"/>
      <c r="E187" s="61"/>
      <c r="F187" s="90"/>
      <c r="G187" s="61"/>
      <c r="H187" s="61"/>
      <c r="I187" s="61"/>
      <c r="J187" s="61"/>
      <c r="K187" s="61"/>
      <c r="L187" s="61"/>
      <c r="M187" s="61"/>
    </row>
    <row r="188" spans="2:13" ht="15.75">
      <c r="B188" s="61"/>
      <c r="C188" s="61"/>
      <c r="D188" s="61"/>
      <c r="E188" s="61"/>
      <c r="F188" s="90"/>
      <c r="G188" s="61"/>
      <c r="H188" s="61"/>
      <c r="I188" s="61"/>
      <c r="J188" s="61"/>
      <c r="K188" s="61"/>
      <c r="L188" s="61"/>
      <c r="M188" s="61"/>
    </row>
    <row r="189" spans="2:13" ht="15.75">
      <c r="B189" s="61"/>
      <c r="C189" s="61"/>
      <c r="D189" s="61"/>
      <c r="E189" s="61"/>
      <c r="F189" s="90"/>
      <c r="G189" s="61"/>
      <c r="H189" s="61"/>
      <c r="I189" s="61"/>
      <c r="J189" s="61"/>
      <c r="K189" s="61"/>
      <c r="L189" s="61"/>
      <c r="M189" s="61"/>
    </row>
    <row r="190" spans="2:13" ht="15.75">
      <c r="B190" s="61"/>
      <c r="C190" s="61"/>
      <c r="D190" s="61"/>
      <c r="E190" s="61"/>
      <c r="F190" s="90"/>
      <c r="G190" s="61"/>
      <c r="H190" s="61"/>
      <c r="I190" s="61"/>
      <c r="J190" s="61"/>
      <c r="K190" s="61"/>
      <c r="L190" s="61"/>
      <c r="M190" s="61"/>
    </row>
    <row r="191" spans="2:13" ht="15.75">
      <c r="B191" s="61"/>
      <c r="C191" s="61"/>
      <c r="D191" s="61"/>
      <c r="E191" s="61"/>
      <c r="F191" s="90"/>
      <c r="G191" s="61"/>
      <c r="H191" s="61"/>
      <c r="I191" s="61"/>
      <c r="J191" s="61"/>
      <c r="K191" s="61"/>
      <c r="L191" s="61"/>
      <c r="M191" s="61"/>
    </row>
    <row r="192" spans="2:13" ht="15.75">
      <c r="B192" s="61"/>
      <c r="C192" s="61"/>
      <c r="D192" s="61"/>
      <c r="E192" s="61"/>
      <c r="F192" s="90"/>
      <c r="G192" s="61"/>
      <c r="H192" s="61"/>
      <c r="I192" s="61"/>
      <c r="J192" s="61"/>
      <c r="K192" s="61"/>
      <c r="L192" s="61"/>
      <c r="M192" s="61"/>
    </row>
    <row r="193" spans="2:13" ht="15.75">
      <c r="B193" s="61"/>
      <c r="C193" s="61"/>
      <c r="D193" s="61"/>
      <c r="E193" s="61"/>
      <c r="F193" s="90"/>
      <c r="G193" s="61"/>
      <c r="H193" s="61"/>
      <c r="I193" s="61"/>
      <c r="J193" s="61"/>
      <c r="K193" s="61"/>
      <c r="L193" s="61"/>
      <c r="M193" s="61"/>
    </row>
    <row r="194" spans="2:13" ht="15.75">
      <c r="B194" s="61"/>
      <c r="C194" s="61"/>
      <c r="D194" s="61"/>
      <c r="E194" s="61"/>
      <c r="F194" s="90"/>
      <c r="G194" s="61"/>
      <c r="H194" s="61"/>
      <c r="I194" s="61"/>
      <c r="J194" s="61"/>
      <c r="K194" s="61"/>
      <c r="L194" s="61"/>
      <c r="M194" s="61"/>
    </row>
    <row r="195" spans="2:13" ht="15.75">
      <c r="B195" s="61"/>
      <c r="C195" s="61"/>
      <c r="D195" s="61"/>
      <c r="E195" s="61"/>
      <c r="F195" s="90"/>
      <c r="G195" s="61"/>
      <c r="H195" s="61"/>
      <c r="I195" s="61"/>
      <c r="J195" s="61"/>
      <c r="K195" s="61"/>
      <c r="L195" s="61"/>
      <c r="M195" s="61"/>
    </row>
    <row r="196" spans="2:13" ht="15.75">
      <c r="B196" s="61"/>
      <c r="C196" s="61"/>
      <c r="D196" s="61"/>
      <c r="E196" s="61"/>
      <c r="F196" s="90"/>
      <c r="G196" s="61"/>
      <c r="H196" s="61"/>
      <c r="I196" s="61"/>
      <c r="J196" s="61"/>
      <c r="K196" s="61"/>
      <c r="L196" s="61"/>
      <c r="M196" s="61"/>
    </row>
    <row r="197" spans="2:13" ht="15.75">
      <c r="B197" s="61"/>
      <c r="C197" s="61"/>
      <c r="D197" s="61"/>
      <c r="E197" s="61"/>
      <c r="F197" s="90"/>
      <c r="G197" s="61"/>
      <c r="H197" s="61"/>
      <c r="I197" s="61"/>
      <c r="J197" s="61"/>
      <c r="K197" s="61"/>
      <c r="L197" s="61"/>
      <c r="M197" s="61"/>
    </row>
    <row r="198" spans="2:13" ht="15.75">
      <c r="B198" s="61"/>
      <c r="C198" s="61"/>
      <c r="D198" s="61"/>
      <c r="E198" s="61"/>
      <c r="F198" s="90"/>
      <c r="G198" s="61"/>
      <c r="H198" s="61"/>
      <c r="I198" s="61"/>
      <c r="J198" s="61"/>
      <c r="K198" s="61"/>
      <c r="L198" s="61"/>
      <c r="M198" s="61"/>
    </row>
    <row r="199" spans="2:13" ht="15.75">
      <c r="B199" s="61"/>
      <c r="C199" s="61"/>
      <c r="D199" s="61"/>
      <c r="E199" s="61"/>
      <c r="F199" s="90"/>
      <c r="G199" s="61"/>
      <c r="H199" s="61"/>
      <c r="I199" s="61"/>
      <c r="J199" s="61"/>
      <c r="K199" s="61"/>
      <c r="L199" s="61"/>
      <c r="M199" s="61"/>
    </row>
    <row r="200" spans="2:13" ht="15.75">
      <c r="B200" s="61"/>
      <c r="C200" s="61"/>
      <c r="D200" s="61"/>
      <c r="E200" s="61"/>
      <c r="F200" s="90"/>
      <c r="G200" s="61"/>
      <c r="H200" s="61"/>
      <c r="I200" s="61"/>
      <c r="J200" s="61"/>
      <c r="K200" s="61"/>
      <c r="L200" s="61"/>
      <c r="M200" s="61"/>
    </row>
    <row r="201" spans="2:13" ht="15.75">
      <c r="B201" s="61"/>
      <c r="C201" s="61"/>
      <c r="D201" s="61"/>
      <c r="E201" s="61"/>
      <c r="F201" s="90"/>
      <c r="G201" s="61"/>
      <c r="H201" s="61"/>
      <c r="I201" s="61"/>
      <c r="J201" s="61"/>
      <c r="K201" s="61"/>
      <c r="L201" s="61"/>
      <c r="M201" s="61"/>
    </row>
    <row r="202" spans="2:13" ht="15.75">
      <c r="B202" s="61"/>
      <c r="C202" s="61"/>
      <c r="D202" s="61"/>
      <c r="E202" s="61"/>
      <c r="F202" s="90"/>
      <c r="G202" s="61"/>
      <c r="H202" s="61"/>
      <c r="I202" s="61"/>
      <c r="J202" s="61"/>
      <c r="K202" s="61"/>
      <c r="L202" s="61"/>
      <c r="M202" s="61"/>
    </row>
    <row r="203" spans="2:13" ht="15.75">
      <c r="B203" s="61"/>
      <c r="C203" s="61"/>
      <c r="D203" s="61"/>
      <c r="E203" s="61"/>
      <c r="F203" s="90"/>
      <c r="G203" s="61"/>
      <c r="H203" s="61"/>
      <c r="I203" s="61"/>
      <c r="J203" s="61"/>
      <c r="K203" s="61"/>
      <c r="L203" s="61"/>
      <c r="M203" s="61"/>
    </row>
    <row r="204" spans="2:13" ht="15.75">
      <c r="B204" s="61"/>
      <c r="C204" s="61"/>
      <c r="D204" s="61"/>
      <c r="E204" s="61"/>
      <c r="F204" s="90"/>
      <c r="G204" s="61"/>
      <c r="H204" s="61"/>
      <c r="I204" s="61"/>
      <c r="J204" s="61"/>
      <c r="K204" s="61"/>
      <c r="L204" s="61"/>
      <c r="M204" s="61"/>
    </row>
    <row r="205" spans="2:13" ht="15.75">
      <c r="B205" s="61"/>
      <c r="C205" s="61"/>
      <c r="D205" s="61"/>
      <c r="E205" s="61"/>
      <c r="F205" s="90"/>
      <c r="G205" s="61"/>
      <c r="H205" s="61"/>
      <c r="I205" s="61"/>
      <c r="J205" s="61"/>
      <c r="K205" s="61"/>
      <c r="L205" s="61"/>
      <c r="M205" s="61"/>
    </row>
    <row r="206" spans="2:13" ht="15.75">
      <c r="B206" s="61"/>
      <c r="C206" s="61"/>
      <c r="D206" s="61"/>
      <c r="E206" s="61"/>
      <c r="F206" s="90"/>
      <c r="G206" s="61"/>
      <c r="H206" s="61"/>
      <c r="I206" s="61"/>
      <c r="J206" s="61"/>
      <c r="K206" s="61"/>
      <c r="L206" s="61"/>
      <c r="M206" s="61"/>
    </row>
    <row r="207" spans="2:13" ht="15.75">
      <c r="B207" s="61"/>
      <c r="C207" s="61"/>
      <c r="D207" s="61"/>
      <c r="E207" s="61"/>
      <c r="F207" s="90"/>
      <c r="G207" s="61"/>
      <c r="H207" s="61"/>
      <c r="I207" s="61"/>
      <c r="J207" s="61"/>
      <c r="K207" s="61"/>
      <c r="L207" s="61"/>
      <c r="M207" s="61"/>
    </row>
    <row r="208" spans="2:13" ht="15.75">
      <c r="B208" s="61"/>
      <c r="C208" s="61"/>
      <c r="D208" s="61"/>
      <c r="E208" s="61"/>
      <c r="F208" s="90"/>
      <c r="G208" s="61"/>
      <c r="H208" s="61"/>
      <c r="I208" s="61"/>
      <c r="J208" s="61"/>
      <c r="K208" s="61"/>
      <c r="L208" s="61"/>
      <c r="M208" s="61"/>
    </row>
    <row r="209" spans="2:13" ht="15.75">
      <c r="B209" s="61"/>
      <c r="C209" s="61"/>
      <c r="D209" s="61"/>
      <c r="E209" s="61"/>
      <c r="F209" s="90"/>
      <c r="G209" s="61"/>
      <c r="H209" s="61"/>
      <c r="I209" s="61"/>
      <c r="J209" s="61"/>
      <c r="K209" s="61"/>
      <c r="L209" s="61"/>
      <c r="M209" s="61"/>
    </row>
    <row r="210" spans="2:13" ht="15.75">
      <c r="B210" s="61"/>
      <c r="C210" s="61"/>
      <c r="D210" s="61"/>
      <c r="E210" s="61"/>
      <c r="F210" s="90"/>
      <c r="G210" s="61"/>
      <c r="H210" s="61"/>
      <c r="I210" s="61"/>
      <c r="J210" s="61"/>
      <c r="K210" s="61"/>
      <c r="L210" s="61"/>
      <c r="M210" s="61"/>
    </row>
    <row r="211" spans="2:13" ht="15.75">
      <c r="B211" s="61"/>
      <c r="C211" s="61"/>
      <c r="D211" s="61"/>
      <c r="E211" s="61"/>
      <c r="F211" s="90"/>
      <c r="G211" s="61"/>
      <c r="H211" s="61"/>
      <c r="I211" s="61"/>
      <c r="J211" s="61"/>
      <c r="K211" s="61"/>
      <c r="L211" s="61"/>
      <c r="M211" s="61"/>
    </row>
    <row r="212" spans="2:13" ht="15.75">
      <c r="B212" s="61"/>
      <c r="C212" s="61"/>
      <c r="D212" s="61"/>
      <c r="E212" s="61"/>
      <c r="F212" s="90"/>
      <c r="G212" s="61"/>
      <c r="H212" s="61"/>
      <c r="I212" s="61"/>
      <c r="J212" s="61"/>
      <c r="K212" s="61"/>
      <c r="L212" s="61"/>
      <c r="M212" s="61"/>
    </row>
    <row r="213" spans="2:13" ht="15.75">
      <c r="B213" s="61"/>
      <c r="C213" s="61"/>
      <c r="D213" s="61"/>
      <c r="E213" s="61"/>
      <c r="F213" s="90"/>
      <c r="G213" s="61"/>
      <c r="H213" s="61"/>
      <c r="I213" s="61"/>
      <c r="J213" s="61"/>
      <c r="K213" s="61"/>
      <c r="L213" s="61"/>
      <c r="M213" s="61"/>
    </row>
    <row r="214" spans="2:13" ht="15.75">
      <c r="B214" s="61"/>
      <c r="C214" s="61"/>
      <c r="D214" s="61"/>
      <c r="E214" s="61"/>
      <c r="F214" s="90"/>
      <c r="G214" s="61"/>
      <c r="H214" s="61"/>
      <c r="I214" s="61"/>
      <c r="J214" s="61"/>
      <c r="K214" s="61"/>
      <c r="L214" s="61"/>
      <c r="M214" s="61"/>
    </row>
    <row r="215" spans="2:13" ht="15.75">
      <c r="B215" s="61"/>
      <c r="C215" s="61"/>
      <c r="D215" s="61"/>
      <c r="E215" s="61"/>
      <c r="F215" s="90"/>
      <c r="G215" s="61"/>
      <c r="H215" s="61"/>
      <c r="I215" s="61"/>
      <c r="J215" s="61"/>
      <c r="K215" s="61"/>
      <c r="L215" s="61"/>
      <c r="M215" s="61"/>
    </row>
    <row r="216" spans="2:13" ht="15.75">
      <c r="B216" s="61"/>
      <c r="C216" s="61"/>
      <c r="D216" s="61"/>
      <c r="E216" s="61"/>
      <c r="F216" s="90"/>
      <c r="G216" s="61"/>
      <c r="H216" s="61"/>
      <c r="I216" s="61"/>
      <c r="J216" s="61"/>
      <c r="K216" s="61"/>
      <c r="L216" s="61"/>
      <c r="M216" s="61"/>
    </row>
    <row r="217" spans="2:13" ht="15.75">
      <c r="B217" s="61"/>
      <c r="C217" s="61"/>
      <c r="D217" s="61"/>
      <c r="E217" s="61"/>
      <c r="F217" s="90"/>
      <c r="G217" s="61"/>
      <c r="H217" s="61"/>
      <c r="I217" s="61"/>
      <c r="J217" s="61"/>
      <c r="K217" s="61"/>
      <c r="L217" s="61"/>
      <c r="M217" s="61"/>
    </row>
    <row r="218" spans="2:13" ht="15.75">
      <c r="B218" s="61"/>
      <c r="C218" s="61"/>
      <c r="D218" s="61"/>
      <c r="E218" s="61"/>
      <c r="F218" s="90"/>
      <c r="G218" s="61"/>
      <c r="H218" s="61"/>
      <c r="I218" s="61"/>
      <c r="J218" s="61"/>
      <c r="K218" s="61"/>
      <c r="L218" s="61"/>
      <c r="M218" s="61"/>
    </row>
    <row r="219" spans="2:13" ht="15.75">
      <c r="B219" s="61"/>
      <c r="C219" s="61"/>
      <c r="D219" s="61"/>
      <c r="E219" s="61"/>
      <c r="F219" s="90"/>
      <c r="G219" s="61"/>
      <c r="H219" s="61"/>
      <c r="I219" s="61"/>
      <c r="J219" s="61"/>
      <c r="K219" s="61"/>
      <c r="L219" s="61"/>
      <c r="M219" s="61"/>
    </row>
    <row r="220" spans="2:13" ht="15.75">
      <c r="B220" s="61"/>
      <c r="C220" s="61"/>
      <c r="D220" s="61"/>
      <c r="E220" s="61"/>
      <c r="F220" s="90"/>
      <c r="G220" s="61"/>
      <c r="H220" s="61"/>
      <c r="I220" s="61"/>
      <c r="J220" s="61"/>
      <c r="K220" s="61"/>
      <c r="L220" s="61"/>
      <c r="M220" s="61"/>
    </row>
    <row r="221" spans="2:13" ht="15.75">
      <c r="B221" s="61"/>
      <c r="C221" s="61"/>
      <c r="D221" s="61"/>
      <c r="E221" s="61"/>
      <c r="F221" s="90"/>
      <c r="G221" s="61"/>
      <c r="H221" s="61"/>
      <c r="I221" s="61"/>
      <c r="J221" s="61"/>
      <c r="K221" s="61"/>
      <c r="L221" s="61"/>
      <c r="M221" s="61"/>
    </row>
    <row r="222" spans="2:13" ht="15.75">
      <c r="B222" s="61"/>
      <c r="C222" s="61"/>
      <c r="D222" s="61"/>
      <c r="E222" s="61"/>
      <c r="F222" s="90"/>
      <c r="G222" s="61"/>
      <c r="H222" s="61"/>
      <c r="I222" s="61"/>
      <c r="J222" s="61"/>
      <c r="K222" s="61"/>
      <c r="L222" s="61"/>
      <c r="M222" s="61"/>
    </row>
    <row r="223" spans="2:13" ht="15.75">
      <c r="B223" s="61"/>
      <c r="C223" s="61"/>
      <c r="D223" s="61"/>
      <c r="E223" s="61"/>
      <c r="F223" s="90"/>
      <c r="G223" s="61"/>
      <c r="H223" s="61"/>
      <c r="I223" s="61"/>
      <c r="J223" s="61"/>
      <c r="K223" s="61"/>
      <c r="L223" s="61"/>
      <c r="M223" s="61"/>
    </row>
    <row r="224" spans="2:13" ht="15.75">
      <c r="B224" s="61"/>
      <c r="C224" s="61"/>
      <c r="D224" s="61"/>
      <c r="E224" s="61"/>
      <c r="F224" s="90"/>
      <c r="G224" s="61"/>
      <c r="H224" s="61"/>
      <c r="I224" s="61"/>
      <c r="J224" s="61"/>
      <c r="K224" s="61"/>
      <c r="L224" s="61"/>
      <c r="M224" s="61"/>
    </row>
    <row r="225" spans="2:13" ht="15.75">
      <c r="B225" s="61"/>
      <c r="C225" s="61"/>
      <c r="D225" s="61"/>
      <c r="E225" s="61"/>
      <c r="F225" s="90"/>
      <c r="G225" s="61"/>
      <c r="H225" s="61"/>
      <c r="I225" s="61"/>
      <c r="J225" s="61"/>
      <c r="K225" s="61"/>
      <c r="L225" s="61"/>
      <c r="M225" s="61"/>
    </row>
    <row r="226" spans="2:13" ht="15.75">
      <c r="B226" s="61"/>
      <c r="C226" s="61"/>
      <c r="D226" s="61"/>
      <c r="E226" s="61"/>
      <c r="F226" s="90"/>
      <c r="G226" s="61"/>
      <c r="H226" s="61"/>
      <c r="I226" s="61"/>
      <c r="J226" s="61"/>
      <c r="K226" s="61"/>
      <c r="L226" s="61"/>
      <c r="M226" s="61"/>
    </row>
    <row r="227" spans="2:13" ht="15.75">
      <c r="B227" s="61"/>
      <c r="C227" s="61"/>
      <c r="D227" s="61"/>
      <c r="E227" s="61"/>
      <c r="F227" s="90"/>
      <c r="G227" s="61"/>
      <c r="H227" s="61"/>
      <c r="I227" s="61"/>
      <c r="J227" s="61"/>
      <c r="K227" s="61"/>
      <c r="L227" s="61"/>
      <c r="M227" s="61"/>
    </row>
    <row r="228" spans="2:13" ht="15.75">
      <c r="B228" s="61"/>
      <c r="C228" s="61"/>
      <c r="D228" s="61"/>
      <c r="E228" s="61"/>
      <c r="F228" s="90"/>
      <c r="G228" s="61"/>
      <c r="H228" s="61"/>
      <c r="I228" s="61"/>
      <c r="J228" s="61"/>
      <c r="K228" s="61"/>
      <c r="L228" s="61"/>
      <c r="M228" s="61"/>
    </row>
    <row r="229" spans="2:13" ht="15.75">
      <c r="B229" s="61"/>
      <c r="C229" s="61"/>
      <c r="D229" s="61"/>
      <c r="E229" s="61"/>
      <c r="F229" s="90"/>
      <c r="G229" s="61"/>
      <c r="H229" s="61"/>
      <c r="I229" s="61"/>
      <c r="J229" s="61"/>
      <c r="K229" s="61"/>
      <c r="L229" s="61"/>
      <c r="M229" s="61"/>
    </row>
    <row r="230" spans="2:13" ht="15.75">
      <c r="B230" s="61"/>
      <c r="C230" s="61"/>
      <c r="D230" s="61"/>
      <c r="E230" s="61"/>
      <c r="F230" s="90"/>
      <c r="G230" s="61"/>
      <c r="H230" s="61"/>
      <c r="I230" s="61"/>
      <c r="J230" s="61"/>
      <c r="K230" s="61"/>
      <c r="L230" s="61"/>
      <c r="M230" s="61"/>
    </row>
    <row r="231" spans="2:13" ht="15.75">
      <c r="B231" s="61"/>
      <c r="C231" s="61"/>
      <c r="D231" s="61"/>
      <c r="E231" s="61"/>
      <c r="F231" s="90"/>
      <c r="G231" s="61"/>
      <c r="H231" s="61"/>
      <c r="I231" s="61"/>
      <c r="J231" s="61"/>
      <c r="K231" s="61"/>
      <c r="L231" s="61"/>
      <c r="M231" s="61"/>
    </row>
    <row r="232" spans="2:13" ht="15.75">
      <c r="B232" s="61"/>
      <c r="C232" s="61"/>
      <c r="D232" s="61"/>
      <c r="E232" s="61"/>
      <c r="F232" s="90"/>
      <c r="G232" s="61"/>
      <c r="H232" s="61"/>
      <c r="I232" s="61"/>
      <c r="J232" s="61"/>
      <c r="K232" s="61"/>
      <c r="L232" s="61"/>
      <c r="M232" s="61"/>
    </row>
    <row r="233" spans="2:13" ht="15.75">
      <c r="B233" s="61"/>
      <c r="C233" s="61"/>
      <c r="D233" s="61"/>
      <c r="E233" s="61"/>
      <c r="F233" s="90"/>
      <c r="G233" s="61"/>
      <c r="H233" s="61"/>
      <c r="I233" s="61"/>
      <c r="J233" s="61"/>
      <c r="K233" s="61"/>
      <c r="L233" s="61"/>
      <c r="M233" s="61"/>
    </row>
    <row r="234" spans="2:13" ht="15.75">
      <c r="B234" s="61"/>
      <c r="C234" s="61"/>
      <c r="D234" s="61"/>
      <c r="E234" s="61"/>
      <c r="F234" s="90"/>
      <c r="G234" s="61"/>
      <c r="H234" s="61"/>
      <c r="I234" s="61"/>
      <c r="J234" s="61"/>
      <c r="K234" s="61"/>
      <c r="L234" s="61"/>
      <c r="M234" s="61"/>
    </row>
    <row r="235" spans="2:13" ht="15.75">
      <c r="B235" s="61"/>
      <c r="C235" s="61"/>
      <c r="D235" s="61"/>
      <c r="E235" s="61"/>
      <c r="F235" s="90"/>
      <c r="G235" s="61"/>
      <c r="H235" s="61"/>
      <c r="I235" s="61"/>
      <c r="J235" s="61"/>
      <c r="K235" s="61"/>
      <c r="L235" s="61"/>
      <c r="M235" s="61"/>
    </row>
    <row r="236" spans="2:13" ht="15.75">
      <c r="B236" s="61"/>
      <c r="C236" s="61"/>
      <c r="D236" s="61"/>
      <c r="E236" s="61"/>
      <c r="F236" s="90"/>
      <c r="G236" s="61"/>
      <c r="H236" s="61"/>
      <c r="I236" s="61"/>
      <c r="J236" s="61"/>
      <c r="K236" s="61"/>
      <c r="L236" s="61"/>
      <c r="M236" s="61"/>
    </row>
    <row r="237" spans="2:13" ht="15.75">
      <c r="B237" s="61"/>
      <c r="C237" s="61"/>
      <c r="D237" s="61"/>
      <c r="E237" s="61"/>
      <c r="F237" s="90"/>
      <c r="G237" s="61"/>
      <c r="H237" s="61"/>
      <c r="I237" s="61"/>
      <c r="J237" s="61"/>
      <c r="K237" s="61"/>
      <c r="L237" s="61"/>
      <c r="M237" s="61"/>
    </row>
    <row r="238" spans="2:13" ht="15.75">
      <c r="B238" s="61"/>
      <c r="C238" s="61"/>
      <c r="D238" s="61"/>
      <c r="E238" s="61"/>
      <c r="F238" s="90"/>
      <c r="G238" s="61"/>
      <c r="H238" s="61"/>
      <c r="I238" s="61"/>
      <c r="J238" s="61"/>
      <c r="K238" s="61"/>
      <c r="L238" s="61"/>
      <c r="M238" s="61"/>
    </row>
    <row r="239" spans="2:13" ht="15.75">
      <c r="B239" s="61"/>
      <c r="C239" s="61"/>
      <c r="D239" s="61"/>
      <c r="E239" s="61"/>
      <c r="F239" s="90"/>
      <c r="G239" s="61"/>
      <c r="H239" s="61"/>
      <c r="I239" s="61"/>
      <c r="J239" s="61"/>
      <c r="K239" s="61"/>
      <c r="L239" s="61"/>
      <c r="M239" s="61"/>
    </row>
    <row r="240" spans="2:13" ht="15.75">
      <c r="B240" s="61"/>
      <c r="C240" s="61"/>
      <c r="D240" s="61"/>
      <c r="E240" s="61"/>
      <c r="F240" s="90"/>
      <c r="G240" s="61"/>
      <c r="H240" s="61"/>
      <c r="I240" s="61"/>
      <c r="J240" s="61"/>
      <c r="K240" s="61"/>
      <c r="L240" s="61"/>
      <c r="M240" s="61"/>
    </row>
    <row r="241" spans="2:13" ht="15.75">
      <c r="B241" s="61"/>
      <c r="C241" s="61"/>
      <c r="D241" s="61"/>
      <c r="E241" s="61"/>
      <c r="F241" s="90"/>
      <c r="G241" s="61"/>
      <c r="H241" s="61"/>
      <c r="I241" s="61"/>
      <c r="J241" s="61"/>
      <c r="K241" s="61"/>
      <c r="L241" s="61"/>
      <c r="M241" s="61"/>
    </row>
    <row r="242" spans="2:13" ht="15.75">
      <c r="B242" s="61"/>
      <c r="C242" s="61"/>
      <c r="D242" s="61"/>
      <c r="E242" s="61"/>
      <c r="F242" s="90"/>
      <c r="G242" s="61"/>
      <c r="H242" s="61"/>
      <c r="I242" s="61"/>
      <c r="J242" s="61"/>
      <c r="K242" s="61"/>
      <c r="L242" s="61"/>
      <c r="M242" s="61"/>
    </row>
    <row r="243" spans="2:13" ht="15.75">
      <c r="B243" s="61"/>
      <c r="C243" s="61"/>
      <c r="D243" s="61"/>
      <c r="E243" s="61"/>
      <c r="F243" s="90"/>
      <c r="G243" s="61"/>
      <c r="H243" s="61"/>
      <c r="I243" s="61"/>
      <c r="J243" s="61"/>
      <c r="K243" s="61"/>
      <c r="L243" s="61"/>
      <c r="M243" s="61"/>
    </row>
    <row r="244" spans="2:13" ht="15.75">
      <c r="B244" s="61"/>
      <c r="C244" s="61"/>
      <c r="D244" s="61"/>
      <c r="E244" s="61"/>
      <c r="F244" s="90"/>
      <c r="G244" s="61"/>
      <c r="H244" s="61"/>
      <c r="I244" s="61"/>
      <c r="J244" s="61"/>
      <c r="K244" s="61"/>
      <c r="L244" s="61"/>
      <c r="M244" s="61"/>
    </row>
    <row r="245" spans="2:13" ht="15.75">
      <c r="B245" s="61"/>
      <c r="C245" s="61"/>
      <c r="D245" s="61"/>
      <c r="E245" s="61"/>
      <c r="F245" s="90"/>
      <c r="G245" s="61"/>
      <c r="H245" s="61"/>
      <c r="I245" s="61"/>
      <c r="J245" s="61"/>
      <c r="K245" s="61"/>
      <c r="L245" s="61"/>
      <c r="M245" s="61"/>
    </row>
    <row r="246" spans="2:13" ht="15.75">
      <c r="B246" s="61"/>
      <c r="C246" s="61"/>
      <c r="D246" s="61"/>
      <c r="E246" s="61"/>
      <c r="F246" s="90"/>
      <c r="G246" s="61"/>
      <c r="H246" s="61"/>
      <c r="I246" s="61"/>
      <c r="J246" s="61"/>
      <c r="K246" s="61"/>
      <c r="L246" s="61"/>
      <c r="M246" s="61"/>
    </row>
    <row r="247" spans="2:13" ht="15.75">
      <c r="B247" s="61"/>
      <c r="C247" s="61"/>
      <c r="D247" s="61"/>
      <c r="E247" s="61"/>
      <c r="F247" s="90"/>
      <c r="G247" s="61"/>
      <c r="H247" s="61"/>
      <c r="I247" s="61"/>
      <c r="J247" s="61"/>
      <c r="K247" s="61"/>
      <c r="L247" s="61"/>
      <c r="M247" s="61"/>
    </row>
    <row r="248" spans="2:13" ht="15.75">
      <c r="B248" s="61"/>
      <c r="C248" s="61"/>
      <c r="D248" s="61"/>
      <c r="E248" s="61"/>
      <c r="F248" s="90"/>
      <c r="G248" s="61"/>
      <c r="H248" s="61"/>
      <c r="I248" s="61"/>
      <c r="J248" s="61"/>
      <c r="K248" s="61"/>
      <c r="L248" s="61"/>
      <c r="M248" s="61"/>
    </row>
    <row r="249" spans="2:13" ht="15.75">
      <c r="B249" s="61"/>
      <c r="C249" s="61"/>
      <c r="D249" s="61"/>
      <c r="E249" s="61"/>
      <c r="F249" s="90"/>
      <c r="G249" s="61"/>
      <c r="H249" s="61"/>
      <c r="I249" s="61"/>
      <c r="J249" s="61"/>
      <c r="K249" s="61"/>
      <c r="L249" s="61"/>
      <c r="M249" s="61"/>
    </row>
    <row r="250" spans="2:13" ht="15.75">
      <c r="B250" s="61"/>
      <c r="C250" s="61"/>
      <c r="D250" s="61"/>
      <c r="E250" s="61"/>
      <c r="F250" s="90"/>
      <c r="G250" s="61"/>
      <c r="H250" s="61"/>
      <c r="I250" s="61"/>
      <c r="J250" s="61"/>
      <c r="K250" s="61"/>
      <c r="L250" s="61"/>
      <c r="M250" s="61"/>
    </row>
    <row r="251" spans="2:13" ht="15.75">
      <c r="B251" s="61"/>
      <c r="C251" s="61"/>
      <c r="D251" s="61"/>
      <c r="E251" s="61"/>
      <c r="F251" s="90"/>
      <c r="G251" s="61"/>
      <c r="H251" s="61"/>
      <c r="I251" s="61"/>
      <c r="J251" s="61"/>
      <c r="K251" s="61"/>
      <c r="L251" s="61"/>
      <c r="M251" s="61"/>
    </row>
    <row r="252" spans="2:13" ht="15.75">
      <c r="B252" s="61"/>
      <c r="C252" s="61"/>
      <c r="D252" s="61"/>
      <c r="E252" s="61"/>
      <c r="F252" s="90"/>
      <c r="G252" s="61"/>
      <c r="H252" s="61"/>
      <c r="I252" s="61"/>
      <c r="J252" s="61"/>
      <c r="K252" s="61"/>
      <c r="L252" s="61"/>
      <c r="M252" s="61"/>
    </row>
    <row r="253" spans="2:13" ht="15.75">
      <c r="B253" s="61"/>
      <c r="C253" s="61"/>
      <c r="D253" s="61"/>
      <c r="E253" s="61"/>
      <c r="F253" s="90"/>
      <c r="G253" s="61"/>
      <c r="H253" s="61"/>
      <c r="I253" s="61"/>
      <c r="J253" s="61"/>
      <c r="K253" s="61"/>
      <c r="L253" s="61"/>
      <c r="M253" s="61"/>
    </row>
    <row r="254" spans="2:13" ht="15.75">
      <c r="B254" s="61"/>
      <c r="C254" s="61"/>
      <c r="D254" s="61"/>
      <c r="E254" s="61"/>
      <c r="F254" s="90"/>
      <c r="G254" s="61"/>
      <c r="H254" s="61"/>
      <c r="I254" s="61"/>
      <c r="J254" s="61"/>
      <c r="K254" s="61"/>
      <c r="L254" s="61"/>
      <c r="M254" s="61"/>
    </row>
    <row r="255" spans="2:13" ht="15.75">
      <c r="B255" s="61"/>
      <c r="C255" s="61"/>
      <c r="D255" s="61"/>
      <c r="E255" s="61"/>
      <c r="F255" s="90"/>
      <c r="G255" s="61"/>
      <c r="H255" s="61"/>
      <c r="I255" s="61"/>
      <c r="J255" s="61"/>
      <c r="K255" s="61"/>
      <c r="L255" s="61"/>
      <c r="M255" s="61"/>
    </row>
    <row r="256" spans="2:13" ht="15.75">
      <c r="B256" s="61"/>
      <c r="C256" s="61"/>
      <c r="D256" s="61"/>
      <c r="E256" s="61"/>
      <c r="F256" s="90"/>
      <c r="G256" s="61"/>
      <c r="H256" s="61"/>
      <c r="I256" s="61"/>
      <c r="J256" s="61"/>
      <c r="K256" s="61"/>
      <c r="L256" s="61"/>
      <c r="M256" s="61"/>
    </row>
    <row r="257" spans="2:13" ht="15.75">
      <c r="B257" s="61"/>
      <c r="C257" s="61"/>
      <c r="D257" s="61"/>
      <c r="E257" s="61"/>
      <c r="F257" s="61"/>
      <c r="G257" s="61"/>
      <c r="H257" s="61"/>
      <c r="I257" s="61"/>
      <c r="J257" s="61"/>
      <c r="K257" s="61"/>
      <c r="L257" s="61"/>
      <c r="M257" s="61"/>
    </row>
    <row r="258" spans="2:13" ht="15.75">
      <c r="B258" s="61"/>
      <c r="C258" s="61"/>
      <c r="D258" s="61"/>
      <c r="E258" s="61"/>
      <c r="F258" s="61"/>
      <c r="G258" s="61"/>
      <c r="H258" s="61"/>
      <c r="I258" s="61"/>
      <c r="J258" s="61"/>
      <c r="K258" s="61"/>
      <c r="L258" s="61"/>
      <c r="M258" s="61"/>
    </row>
    <row r="259" spans="2:13" ht="15.75">
      <c r="B259" s="61"/>
      <c r="C259" s="61"/>
      <c r="D259" s="61"/>
      <c r="E259" s="61"/>
      <c r="F259" s="61"/>
      <c r="G259" s="61"/>
      <c r="H259" s="61"/>
      <c r="I259" s="61"/>
      <c r="J259" s="61"/>
      <c r="K259" s="61"/>
      <c r="L259" s="61"/>
      <c r="M259" s="61"/>
    </row>
    <row r="260" spans="2:13" ht="15.75">
      <c r="B260" s="61"/>
      <c r="C260" s="61"/>
      <c r="D260" s="61"/>
      <c r="E260" s="61"/>
      <c r="F260" s="61"/>
      <c r="G260" s="61"/>
      <c r="H260" s="61"/>
      <c r="I260" s="61"/>
      <c r="J260" s="61"/>
      <c r="K260" s="61"/>
      <c r="L260" s="61"/>
      <c r="M260" s="61"/>
    </row>
    <row r="261" spans="2:13" ht="15.75">
      <c r="B261" s="61"/>
      <c r="C261" s="61"/>
      <c r="D261" s="61"/>
      <c r="E261" s="61"/>
      <c r="F261" s="61"/>
      <c r="G261" s="61"/>
      <c r="H261" s="61"/>
      <c r="I261" s="61"/>
      <c r="J261" s="61"/>
      <c r="K261" s="61"/>
      <c r="L261" s="61"/>
      <c r="M261" s="61"/>
    </row>
    <row r="262" spans="2:13" ht="15.75">
      <c r="B262" s="61"/>
      <c r="C262" s="61"/>
      <c r="D262" s="61"/>
      <c r="E262" s="61"/>
      <c r="F262" s="61"/>
      <c r="G262" s="61"/>
      <c r="H262" s="61"/>
      <c r="I262" s="61"/>
      <c r="J262" s="61"/>
      <c r="K262" s="61"/>
      <c r="L262" s="61"/>
      <c r="M262" s="61"/>
    </row>
    <row r="263" spans="2:13" ht="15.75">
      <c r="B263" s="61"/>
      <c r="C263" s="61"/>
      <c r="D263" s="61"/>
      <c r="E263" s="61"/>
      <c r="F263" s="61"/>
      <c r="G263" s="61"/>
      <c r="H263" s="61"/>
      <c r="I263" s="61"/>
      <c r="J263" s="61"/>
      <c r="K263" s="61"/>
      <c r="L263" s="61"/>
      <c r="M263" s="61"/>
    </row>
    <row r="264" spans="2:13" ht="15.75">
      <c r="B264" s="61"/>
      <c r="C264" s="61"/>
      <c r="D264" s="61"/>
      <c r="E264" s="61"/>
      <c r="F264" s="61"/>
      <c r="G264" s="61"/>
      <c r="H264" s="61"/>
      <c r="I264" s="61"/>
      <c r="J264" s="61"/>
      <c r="K264" s="61"/>
      <c r="L264" s="61"/>
      <c r="M264" s="61"/>
    </row>
    <row r="265" spans="2:13" ht="15.75">
      <c r="B265" s="61"/>
      <c r="C265" s="61"/>
      <c r="D265" s="61"/>
      <c r="E265" s="61"/>
      <c r="F265" s="61"/>
      <c r="G265" s="61"/>
      <c r="H265" s="61"/>
      <c r="I265" s="61"/>
      <c r="J265" s="61"/>
      <c r="K265" s="61"/>
      <c r="L265" s="61"/>
      <c r="M265" s="61"/>
    </row>
    <row r="266" spans="2:13" ht="15.75">
      <c r="B266" s="61"/>
      <c r="C266" s="61"/>
      <c r="D266" s="61"/>
      <c r="E266" s="61"/>
      <c r="F266" s="61"/>
      <c r="G266" s="61"/>
      <c r="H266" s="61"/>
      <c r="I266" s="61"/>
      <c r="J266" s="61"/>
      <c r="K266" s="61"/>
      <c r="L266" s="61"/>
      <c r="M266" s="61"/>
    </row>
    <row r="267" spans="2:13" ht="15.75">
      <c r="B267" s="61"/>
      <c r="C267" s="61"/>
      <c r="D267" s="61"/>
      <c r="E267" s="61"/>
      <c r="F267" s="61"/>
      <c r="G267" s="61"/>
      <c r="H267" s="61"/>
      <c r="I267" s="61"/>
      <c r="J267" s="61"/>
      <c r="K267" s="61"/>
      <c r="L267" s="61"/>
      <c r="M267" s="61"/>
    </row>
    <row r="268" spans="2:13" ht="15.75">
      <c r="B268" s="61"/>
      <c r="C268" s="61"/>
      <c r="D268" s="61"/>
      <c r="E268" s="61"/>
      <c r="F268" s="61"/>
      <c r="G268" s="61"/>
      <c r="H268" s="61"/>
      <c r="I268" s="61"/>
      <c r="J268" s="61"/>
      <c r="K268" s="61"/>
      <c r="L268" s="61"/>
      <c r="M268" s="61"/>
    </row>
    <row r="269" spans="2:13" ht="15.75">
      <c r="B269" s="61"/>
      <c r="C269" s="61"/>
      <c r="D269" s="61"/>
      <c r="E269" s="61"/>
      <c r="F269" s="61"/>
      <c r="G269" s="61"/>
      <c r="H269" s="61"/>
      <c r="I269" s="61"/>
      <c r="J269" s="61"/>
      <c r="K269" s="61"/>
      <c r="L269" s="61"/>
      <c r="M269" s="61"/>
    </row>
    <row r="270" spans="2:13" ht="15.75">
      <c r="B270" s="61"/>
      <c r="C270" s="61"/>
      <c r="D270" s="61"/>
      <c r="E270" s="61"/>
      <c r="F270" s="61"/>
      <c r="G270" s="61"/>
      <c r="H270" s="61"/>
      <c r="I270" s="61"/>
      <c r="J270" s="61"/>
      <c r="K270" s="61"/>
      <c r="L270" s="61"/>
      <c r="M270" s="61"/>
    </row>
    <row r="271" spans="2:13" ht="15.75">
      <c r="B271" s="61"/>
      <c r="C271" s="61"/>
      <c r="D271" s="61"/>
      <c r="E271" s="61"/>
      <c r="F271" s="61"/>
      <c r="G271" s="61"/>
      <c r="H271" s="61"/>
      <c r="I271" s="61"/>
      <c r="J271" s="61"/>
      <c r="K271" s="61"/>
      <c r="L271" s="61"/>
      <c r="M271" s="61"/>
    </row>
    <row r="272" spans="2:13" ht="15.75">
      <c r="B272" s="61"/>
      <c r="C272" s="61"/>
      <c r="D272" s="61"/>
      <c r="E272" s="61"/>
      <c r="F272" s="61"/>
      <c r="G272" s="61"/>
      <c r="H272" s="61"/>
      <c r="I272" s="61"/>
      <c r="J272" s="61"/>
      <c r="K272" s="61"/>
      <c r="L272" s="61"/>
      <c r="M272" s="61"/>
    </row>
    <row r="273" spans="2:13" ht="15.75">
      <c r="B273" s="61"/>
      <c r="C273" s="61"/>
      <c r="D273" s="61"/>
      <c r="E273" s="61"/>
      <c r="F273" s="61"/>
      <c r="G273" s="61"/>
      <c r="H273" s="61"/>
      <c r="I273" s="61"/>
      <c r="J273" s="61"/>
      <c r="K273" s="61"/>
      <c r="L273" s="61"/>
      <c r="M273" s="61"/>
    </row>
    <row r="274" spans="2:13" ht="15.75">
      <c r="B274" s="61"/>
      <c r="C274" s="61"/>
      <c r="D274" s="61"/>
      <c r="E274" s="61"/>
      <c r="F274" s="61"/>
      <c r="G274" s="61"/>
      <c r="H274" s="61"/>
      <c r="I274" s="61"/>
      <c r="J274" s="61"/>
      <c r="K274" s="61"/>
      <c r="L274" s="61"/>
      <c r="M274" s="61"/>
    </row>
    <row r="275" spans="2:13" ht="15.75">
      <c r="B275" s="61"/>
      <c r="C275" s="61"/>
      <c r="D275" s="61"/>
      <c r="E275" s="61"/>
      <c r="F275" s="61"/>
      <c r="G275" s="61"/>
      <c r="H275" s="61"/>
      <c r="I275" s="61"/>
      <c r="J275" s="61"/>
      <c r="K275" s="61"/>
      <c r="L275" s="61"/>
      <c r="M275" s="61"/>
    </row>
    <row r="276" spans="2:13" ht="15.75">
      <c r="B276" s="61"/>
      <c r="C276" s="61"/>
      <c r="D276" s="61"/>
      <c r="E276" s="61"/>
      <c r="F276" s="61"/>
      <c r="G276" s="61"/>
      <c r="H276" s="61"/>
      <c r="I276" s="61"/>
      <c r="J276" s="61"/>
      <c r="K276" s="61"/>
      <c r="L276" s="61"/>
      <c r="M276" s="61"/>
    </row>
    <row r="277" spans="2:13" ht="15.75">
      <c r="B277" s="61"/>
      <c r="C277" s="61"/>
      <c r="D277" s="61"/>
      <c r="E277" s="61"/>
      <c r="F277" s="61"/>
      <c r="G277" s="61"/>
      <c r="H277" s="61"/>
      <c r="I277" s="61"/>
      <c r="J277" s="61"/>
      <c r="K277" s="61"/>
      <c r="L277" s="61"/>
      <c r="M277" s="61"/>
    </row>
    <row r="278" spans="2:13" ht="15.75">
      <c r="B278" s="61"/>
      <c r="C278" s="61"/>
      <c r="D278" s="61"/>
      <c r="E278" s="61"/>
      <c r="F278" s="61"/>
      <c r="G278" s="61"/>
      <c r="H278" s="61"/>
      <c r="I278" s="61"/>
      <c r="J278" s="61"/>
      <c r="K278" s="61"/>
      <c r="L278" s="61"/>
      <c r="M278" s="61"/>
    </row>
    <row r="279" spans="2:13" ht="15.75">
      <c r="B279" s="61"/>
      <c r="C279" s="61"/>
      <c r="D279" s="61"/>
      <c r="E279" s="61"/>
      <c r="F279" s="61"/>
      <c r="G279" s="61"/>
      <c r="H279" s="61"/>
      <c r="I279" s="61"/>
      <c r="J279" s="61"/>
      <c r="K279" s="61"/>
      <c r="L279" s="61"/>
      <c r="M279" s="61"/>
    </row>
    <row r="280" spans="2:13" ht="15.75">
      <c r="B280" s="61"/>
      <c r="C280" s="61"/>
      <c r="D280" s="61"/>
      <c r="E280" s="61"/>
      <c r="F280" s="61"/>
      <c r="G280" s="61"/>
      <c r="H280" s="61"/>
      <c r="I280" s="61"/>
      <c r="J280" s="61"/>
      <c r="K280" s="61"/>
      <c r="L280" s="61"/>
      <c r="M280" s="61"/>
    </row>
    <row r="281" spans="2:13" ht="15.75">
      <c r="B281" s="61"/>
      <c r="C281" s="61"/>
      <c r="D281" s="61"/>
      <c r="E281" s="61"/>
      <c r="F281" s="61"/>
      <c r="G281" s="61"/>
      <c r="H281" s="61"/>
      <c r="I281" s="61"/>
      <c r="J281" s="61"/>
      <c r="K281" s="61"/>
      <c r="L281" s="61"/>
      <c r="M281" s="61"/>
    </row>
    <row r="282" spans="2:13" ht="15.75">
      <c r="B282" s="61"/>
      <c r="C282" s="61"/>
      <c r="D282" s="61"/>
      <c r="E282" s="61"/>
      <c r="F282" s="61"/>
      <c r="G282" s="61"/>
      <c r="H282" s="61"/>
      <c r="I282" s="61"/>
      <c r="J282" s="61"/>
      <c r="K282" s="61"/>
      <c r="L282" s="61"/>
      <c r="M282" s="61"/>
    </row>
    <row r="283" spans="2:13" ht="15.75">
      <c r="B283" s="61"/>
      <c r="C283" s="61"/>
      <c r="D283" s="61"/>
      <c r="E283" s="61"/>
      <c r="F283" s="61"/>
      <c r="G283" s="61"/>
      <c r="H283" s="61"/>
      <c r="I283" s="61"/>
      <c r="J283" s="61"/>
      <c r="K283" s="61"/>
      <c r="L283" s="61"/>
      <c r="M283" s="61"/>
    </row>
    <row r="284" spans="2:13" ht="15.75">
      <c r="B284" s="61"/>
      <c r="C284" s="61"/>
      <c r="D284" s="61"/>
      <c r="E284" s="61"/>
      <c r="F284" s="61"/>
      <c r="G284" s="61"/>
      <c r="H284" s="61"/>
      <c r="I284" s="61"/>
      <c r="J284" s="61"/>
      <c r="K284" s="61"/>
      <c r="L284" s="61"/>
      <c r="M284" s="61"/>
    </row>
    <row r="285" spans="2:13" ht="15.75">
      <c r="B285" s="61"/>
      <c r="C285" s="61"/>
      <c r="D285" s="61"/>
      <c r="E285" s="61"/>
      <c r="F285" s="61"/>
      <c r="G285" s="61"/>
      <c r="H285" s="61"/>
      <c r="I285" s="61"/>
      <c r="J285" s="61"/>
      <c r="K285" s="61"/>
      <c r="L285" s="61"/>
      <c r="M285" s="61"/>
    </row>
    <row r="286" spans="2:13" ht="15.75">
      <c r="B286" s="61"/>
      <c r="C286" s="61"/>
      <c r="D286" s="61"/>
      <c r="E286" s="61"/>
      <c r="F286" s="61"/>
      <c r="G286" s="61"/>
      <c r="H286" s="61"/>
      <c r="I286" s="61"/>
      <c r="J286" s="61"/>
      <c r="K286" s="61"/>
      <c r="L286" s="61"/>
      <c r="M286" s="61"/>
    </row>
    <row r="287" spans="2:13" ht="15.75">
      <c r="B287" s="61"/>
      <c r="C287" s="61"/>
      <c r="D287" s="61"/>
      <c r="E287" s="61"/>
      <c r="F287" s="61"/>
      <c r="G287" s="61"/>
      <c r="H287" s="61"/>
      <c r="I287" s="61"/>
      <c r="J287" s="61"/>
      <c r="K287" s="61"/>
      <c r="L287" s="61"/>
      <c r="M287" s="61"/>
    </row>
    <row r="288" spans="2:13" ht="15.75">
      <c r="B288" s="61"/>
      <c r="C288" s="61"/>
      <c r="D288" s="61"/>
      <c r="E288" s="61"/>
      <c r="F288" s="61"/>
      <c r="G288" s="61"/>
      <c r="H288" s="61"/>
      <c r="I288" s="61"/>
      <c r="J288" s="61"/>
      <c r="K288" s="61"/>
      <c r="L288" s="61"/>
      <c r="M288" s="61"/>
    </row>
    <row r="289" spans="2:13" ht="15.75">
      <c r="B289" s="61"/>
      <c r="C289" s="61"/>
      <c r="D289" s="61"/>
      <c r="E289" s="61"/>
      <c r="F289" s="61"/>
      <c r="G289" s="61"/>
      <c r="H289" s="61"/>
      <c r="I289" s="61"/>
      <c r="J289" s="61"/>
      <c r="K289" s="61"/>
      <c r="L289" s="61"/>
      <c r="M289" s="61"/>
    </row>
    <row r="290" spans="2:13" ht="15.75">
      <c r="B290" s="61"/>
      <c r="C290" s="61"/>
      <c r="D290" s="61"/>
      <c r="E290" s="61"/>
      <c r="F290" s="61"/>
      <c r="G290" s="61"/>
      <c r="H290" s="61"/>
      <c r="I290" s="61"/>
      <c r="J290" s="61"/>
      <c r="K290" s="61"/>
      <c r="L290" s="61"/>
      <c r="M290" s="61"/>
    </row>
    <row r="291" spans="2:13" ht="15.75">
      <c r="B291" s="61"/>
      <c r="C291" s="61"/>
      <c r="D291" s="61"/>
      <c r="E291" s="61"/>
      <c r="F291" s="61"/>
      <c r="G291" s="61"/>
      <c r="H291" s="61"/>
      <c r="I291" s="61"/>
      <c r="J291" s="61"/>
      <c r="K291" s="61"/>
      <c r="L291" s="61"/>
      <c r="M291" s="61"/>
    </row>
    <row r="292" spans="2:13" ht="15.75">
      <c r="B292" s="61"/>
      <c r="C292" s="61"/>
      <c r="D292" s="61"/>
      <c r="E292" s="61"/>
      <c r="F292" s="61"/>
      <c r="G292" s="61"/>
      <c r="H292" s="61"/>
      <c r="I292" s="61"/>
      <c r="J292" s="61"/>
      <c r="K292" s="61"/>
      <c r="L292" s="61"/>
      <c r="M292" s="61"/>
    </row>
    <row r="293" spans="2:13" ht="15.75">
      <c r="B293" s="61"/>
      <c r="C293" s="61"/>
      <c r="D293" s="61"/>
      <c r="E293" s="61"/>
      <c r="F293" s="61"/>
      <c r="G293" s="61"/>
      <c r="H293" s="61"/>
      <c r="I293" s="61"/>
      <c r="J293" s="61"/>
      <c r="K293" s="61"/>
      <c r="L293" s="61"/>
      <c r="M293" s="61"/>
    </row>
    <row r="294" spans="2:13" ht="15.75">
      <c r="B294" s="61"/>
      <c r="C294" s="61"/>
      <c r="D294" s="61"/>
      <c r="E294" s="61"/>
      <c r="F294" s="61"/>
      <c r="G294" s="61"/>
      <c r="H294" s="61"/>
      <c r="I294" s="61"/>
      <c r="J294" s="61"/>
      <c r="K294" s="61"/>
      <c r="L294" s="61"/>
      <c r="M294" s="61"/>
    </row>
    <row r="295" spans="2:13" ht="15.75">
      <c r="B295" s="61"/>
      <c r="C295" s="61"/>
      <c r="D295" s="61"/>
      <c r="E295" s="61"/>
      <c r="F295" s="61"/>
      <c r="G295" s="61"/>
      <c r="H295" s="61"/>
      <c r="I295" s="61"/>
      <c r="J295" s="61"/>
      <c r="K295" s="61"/>
      <c r="L295" s="61"/>
      <c r="M295" s="61"/>
    </row>
    <row r="296" spans="2:13" ht="15.75">
      <c r="B296" s="61"/>
      <c r="C296" s="61"/>
      <c r="D296" s="61"/>
      <c r="E296" s="61"/>
      <c r="F296" s="61"/>
      <c r="G296" s="61"/>
      <c r="H296" s="61"/>
      <c r="I296" s="61"/>
      <c r="J296" s="61"/>
      <c r="K296" s="61"/>
      <c r="L296" s="61"/>
      <c r="M296" s="61"/>
    </row>
    <row r="297" spans="2:13" ht="15.75">
      <c r="B297" s="61"/>
      <c r="C297" s="61"/>
      <c r="D297" s="61"/>
      <c r="E297" s="61"/>
      <c r="F297" s="61"/>
      <c r="G297" s="61"/>
      <c r="H297" s="61"/>
      <c r="I297" s="61"/>
      <c r="J297" s="61"/>
      <c r="K297" s="61"/>
      <c r="L297" s="61"/>
      <c r="M297" s="61"/>
    </row>
    <row r="298" spans="2:13" ht="15.75">
      <c r="B298" s="61"/>
      <c r="C298" s="61"/>
      <c r="D298" s="61"/>
      <c r="E298" s="61"/>
      <c r="F298" s="61"/>
      <c r="G298" s="61"/>
      <c r="H298" s="61"/>
      <c r="I298" s="61"/>
      <c r="J298" s="61"/>
      <c r="K298" s="61"/>
      <c r="L298" s="61"/>
      <c r="M298" s="61"/>
    </row>
    <row r="299" spans="2:13" ht="15.75">
      <c r="B299" s="61"/>
      <c r="C299" s="61"/>
      <c r="D299" s="61"/>
      <c r="E299" s="61"/>
      <c r="F299" s="61"/>
      <c r="G299" s="61"/>
      <c r="H299" s="61"/>
      <c r="I299" s="61"/>
      <c r="J299" s="61"/>
      <c r="K299" s="61"/>
      <c r="L299" s="61"/>
      <c r="M299" s="61"/>
    </row>
    <row r="300" spans="2:13" ht="15.75">
      <c r="B300" s="61"/>
      <c r="C300" s="61"/>
      <c r="D300" s="61"/>
      <c r="E300" s="61"/>
      <c r="F300" s="61"/>
      <c r="G300" s="61"/>
      <c r="H300" s="61"/>
      <c r="I300" s="61"/>
      <c r="J300" s="61"/>
      <c r="K300" s="61"/>
      <c r="L300" s="61"/>
      <c r="M300" s="61"/>
    </row>
    <row r="301" spans="2:13" ht="15.75">
      <c r="B301" s="61"/>
      <c r="C301" s="61"/>
      <c r="D301" s="61"/>
      <c r="E301" s="61"/>
      <c r="F301" s="61"/>
      <c r="G301" s="61"/>
      <c r="H301" s="61"/>
      <c r="I301" s="61"/>
      <c r="J301" s="61"/>
      <c r="K301" s="61"/>
      <c r="L301" s="61"/>
      <c r="M301" s="61"/>
    </row>
    <row r="302" spans="2:13" ht="15.75">
      <c r="B302" s="61"/>
      <c r="C302" s="61"/>
      <c r="D302" s="61"/>
      <c r="E302" s="61"/>
      <c r="F302" s="61"/>
      <c r="G302" s="61"/>
      <c r="H302" s="61"/>
      <c r="I302" s="61"/>
      <c r="J302" s="61"/>
      <c r="K302" s="61"/>
      <c r="L302" s="61"/>
      <c r="M302" s="61"/>
    </row>
    <row r="303" spans="2:13" ht="15.75">
      <c r="B303" s="61"/>
      <c r="C303" s="61"/>
      <c r="D303" s="61"/>
      <c r="E303" s="61"/>
      <c r="F303" s="61"/>
      <c r="G303" s="61"/>
      <c r="H303" s="61"/>
      <c r="I303" s="61"/>
      <c r="J303" s="61"/>
      <c r="K303" s="61"/>
      <c r="L303" s="61"/>
      <c r="M303" s="61"/>
    </row>
    <row r="304" spans="2:13" ht="15.75">
      <c r="B304" s="61"/>
      <c r="C304" s="61"/>
      <c r="D304" s="61"/>
      <c r="E304" s="61"/>
      <c r="F304" s="61"/>
      <c r="G304" s="61"/>
      <c r="H304" s="61"/>
      <c r="I304" s="61"/>
      <c r="J304" s="61"/>
      <c r="K304" s="61"/>
      <c r="L304" s="61"/>
      <c r="M304" s="61"/>
    </row>
    <row r="305" spans="2:13" ht="15.75">
      <c r="B305" s="61"/>
      <c r="C305" s="61"/>
      <c r="D305" s="61"/>
      <c r="E305" s="61"/>
      <c r="F305" s="61"/>
      <c r="G305" s="61"/>
      <c r="H305" s="61"/>
      <c r="I305" s="61"/>
      <c r="J305" s="61"/>
      <c r="K305" s="61"/>
      <c r="L305" s="61"/>
      <c r="M305" s="61"/>
    </row>
    <row r="306" spans="2:13" ht="15.75">
      <c r="B306" s="61"/>
      <c r="C306" s="61"/>
      <c r="D306" s="61"/>
      <c r="E306" s="61"/>
      <c r="F306" s="61"/>
      <c r="G306" s="61"/>
      <c r="H306" s="61"/>
      <c r="I306" s="61"/>
      <c r="J306" s="61"/>
      <c r="K306" s="61"/>
      <c r="L306" s="61"/>
      <c r="M306" s="61"/>
    </row>
    <row r="307" spans="2:13" ht="15.75">
      <c r="B307" s="61"/>
      <c r="C307" s="61"/>
      <c r="D307" s="61"/>
      <c r="E307" s="61"/>
      <c r="F307" s="61"/>
      <c r="G307" s="61"/>
      <c r="H307" s="61"/>
      <c r="I307" s="61"/>
      <c r="J307" s="61"/>
      <c r="K307" s="61"/>
      <c r="L307" s="61"/>
      <c r="M307" s="61"/>
    </row>
    <row r="308" spans="2:13" ht="15.75">
      <c r="B308" s="61"/>
      <c r="C308" s="61"/>
      <c r="D308" s="61"/>
      <c r="E308" s="61"/>
      <c r="F308" s="61"/>
      <c r="G308" s="61"/>
      <c r="H308" s="61"/>
      <c r="I308" s="61"/>
      <c r="J308" s="61"/>
      <c r="K308" s="61"/>
      <c r="L308" s="61"/>
      <c r="M308" s="61"/>
    </row>
    <row r="309" spans="2:13" ht="15.75">
      <c r="B309" s="61"/>
      <c r="C309" s="61"/>
      <c r="D309" s="61"/>
      <c r="E309" s="61"/>
      <c r="F309" s="61"/>
      <c r="G309" s="61"/>
      <c r="H309" s="61"/>
      <c r="I309" s="61"/>
      <c r="J309" s="61"/>
      <c r="K309" s="61"/>
      <c r="L309" s="61"/>
      <c r="M309" s="61"/>
    </row>
    <row r="310" spans="2:13" ht="15.75">
      <c r="B310" s="61"/>
      <c r="C310" s="61"/>
      <c r="D310" s="61"/>
      <c r="E310" s="61"/>
      <c r="F310" s="61"/>
      <c r="G310" s="61"/>
      <c r="H310" s="61"/>
      <c r="I310" s="61"/>
      <c r="J310" s="61"/>
      <c r="K310" s="61"/>
      <c r="L310" s="61"/>
      <c r="M310" s="61"/>
    </row>
    <row r="311" spans="2:13" ht="15.75">
      <c r="B311" s="61"/>
      <c r="C311" s="61"/>
      <c r="D311" s="61"/>
      <c r="E311" s="61"/>
      <c r="F311" s="61"/>
      <c r="G311" s="61"/>
      <c r="H311" s="61"/>
      <c r="I311" s="61"/>
      <c r="J311" s="61"/>
      <c r="K311" s="61"/>
      <c r="L311" s="61"/>
      <c r="M311" s="61"/>
    </row>
    <row r="312" spans="2:13" ht="15.75">
      <c r="B312" s="61"/>
      <c r="C312" s="61"/>
      <c r="D312" s="61"/>
      <c r="E312" s="61"/>
      <c r="F312" s="61"/>
      <c r="G312" s="61"/>
      <c r="H312" s="61"/>
      <c r="I312" s="61"/>
      <c r="J312" s="61"/>
      <c r="K312" s="61"/>
      <c r="L312" s="61"/>
      <c r="M312" s="61"/>
    </row>
    <row r="313" spans="2:13" ht="15.75">
      <c r="B313" s="61"/>
      <c r="C313" s="61"/>
      <c r="D313" s="61"/>
      <c r="E313" s="61"/>
      <c r="F313" s="61"/>
      <c r="G313" s="61"/>
      <c r="H313" s="61"/>
      <c r="I313" s="61"/>
      <c r="J313" s="61"/>
      <c r="K313" s="61"/>
      <c r="L313" s="61"/>
      <c r="M313" s="61"/>
    </row>
    <row r="314" spans="2:13" ht="15.75">
      <c r="B314" s="61"/>
      <c r="C314" s="61"/>
      <c r="D314" s="61"/>
      <c r="E314" s="61"/>
      <c r="F314" s="61"/>
      <c r="G314" s="61"/>
      <c r="H314" s="61"/>
      <c r="I314" s="61"/>
      <c r="J314" s="61"/>
      <c r="K314" s="61"/>
      <c r="L314" s="61"/>
      <c r="M314" s="61"/>
    </row>
    <row r="315" spans="2:13" ht="15.75">
      <c r="B315" s="61"/>
      <c r="C315" s="61"/>
      <c r="D315" s="61"/>
      <c r="E315" s="61"/>
      <c r="F315" s="61"/>
      <c r="G315" s="61"/>
      <c r="H315" s="61"/>
      <c r="I315" s="61"/>
      <c r="J315" s="61"/>
      <c r="K315" s="61"/>
      <c r="L315" s="61"/>
      <c r="M315" s="61"/>
    </row>
    <row r="316" spans="2:13" ht="15.75">
      <c r="B316" s="61"/>
      <c r="C316" s="61"/>
      <c r="D316" s="61"/>
      <c r="E316" s="61"/>
      <c r="F316" s="61"/>
      <c r="G316" s="61"/>
      <c r="H316" s="61"/>
      <c r="I316" s="61"/>
      <c r="J316" s="61"/>
      <c r="K316" s="61"/>
      <c r="L316" s="61"/>
      <c r="M316" s="61"/>
    </row>
    <row r="317" spans="2:13" ht="15.75">
      <c r="B317" s="61"/>
      <c r="C317" s="61"/>
      <c r="D317" s="61"/>
      <c r="E317" s="61"/>
      <c r="F317" s="61"/>
      <c r="G317" s="61"/>
      <c r="H317" s="61"/>
      <c r="I317" s="61"/>
      <c r="J317" s="61"/>
      <c r="K317" s="61"/>
      <c r="L317" s="61"/>
      <c r="M317" s="61"/>
    </row>
    <row r="318" spans="2:13" ht="15.75">
      <c r="B318" s="61"/>
      <c r="C318" s="61"/>
      <c r="D318" s="61"/>
      <c r="E318" s="61"/>
      <c r="F318" s="61"/>
      <c r="G318" s="61"/>
      <c r="H318" s="61"/>
      <c r="I318" s="61"/>
      <c r="J318" s="61"/>
      <c r="K318" s="61"/>
      <c r="L318" s="61"/>
      <c r="M318" s="61"/>
    </row>
    <row r="319" spans="2:13" ht="15.75">
      <c r="B319" s="61"/>
      <c r="C319" s="61"/>
      <c r="D319" s="61"/>
      <c r="E319" s="61"/>
      <c r="F319" s="61"/>
      <c r="G319" s="61"/>
      <c r="H319" s="61"/>
      <c r="I319" s="61"/>
      <c r="J319" s="61"/>
      <c r="K319" s="61"/>
      <c r="L319" s="61"/>
      <c r="M319" s="61"/>
    </row>
    <row r="320" spans="2:13" ht="15.75">
      <c r="B320" s="61"/>
      <c r="C320" s="61"/>
      <c r="D320" s="61"/>
      <c r="E320" s="61"/>
      <c r="F320" s="61"/>
      <c r="G320" s="61"/>
      <c r="H320" s="61"/>
      <c r="I320" s="61"/>
      <c r="J320" s="61"/>
      <c r="K320" s="61"/>
      <c r="L320" s="61"/>
      <c r="M320" s="61"/>
    </row>
    <row r="321" spans="2:13" ht="15.75">
      <c r="B321" s="61"/>
      <c r="C321" s="61"/>
      <c r="D321" s="61"/>
      <c r="E321" s="61"/>
      <c r="F321" s="61"/>
      <c r="G321" s="61"/>
      <c r="H321" s="61"/>
      <c r="I321" s="61"/>
      <c r="J321" s="61"/>
      <c r="K321" s="61"/>
      <c r="L321" s="61"/>
      <c r="M321" s="61"/>
    </row>
    <row r="322" spans="2:13" ht="15.75">
      <c r="B322" s="61"/>
      <c r="C322" s="61"/>
      <c r="D322" s="61"/>
      <c r="E322" s="61"/>
      <c r="F322" s="61"/>
      <c r="G322" s="61"/>
      <c r="H322" s="61"/>
      <c r="I322" s="61"/>
      <c r="J322" s="61"/>
      <c r="K322" s="61"/>
      <c r="L322" s="61"/>
      <c r="M322" s="61"/>
    </row>
    <row r="323" spans="2:13" ht="15.75">
      <c r="B323" s="61"/>
      <c r="C323" s="61"/>
      <c r="D323" s="61"/>
      <c r="E323" s="61"/>
      <c r="F323" s="61"/>
      <c r="G323" s="61"/>
      <c r="H323" s="61"/>
      <c r="I323" s="61"/>
      <c r="J323" s="61"/>
      <c r="K323" s="61"/>
      <c r="L323" s="61"/>
      <c r="M323" s="61"/>
    </row>
    <row r="324" spans="2:13" ht="15.75">
      <c r="B324" s="61"/>
      <c r="C324" s="61"/>
      <c r="D324" s="61"/>
      <c r="E324" s="61"/>
      <c r="F324" s="61"/>
      <c r="G324" s="61"/>
      <c r="H324" s="61"/>
      <c r="I324" s="61"/>
      <c r="J324" s="61"/>
      <c r="K324" s="61"/>
      <c r="L324" s="61"/>
      <c r="M324" s="61"/>
    </row>
    <row r="325" spans="2:13" ht="15.75">
      <c r="B325" s="61"/>
      <c r="C325" s="61"/>
      <c r="D325" s="61"/>
      <c r="E325" s="61"/>
      <c r="F325" s="61"/>
      <c r="G325" s="61"/>
      <c r="H325" s="61"/>
      <c r="I325" s="61"/>
      <c r="J325" s="61"/>
      <c r="K325" s="61"/>
      <c r="L325" s="61"/>
      <c r="M325" s="61"/>
    </row>
    <row r="326" spans="2:13" ht="15.75">
      <c r="B326" s="61"/>
      <c r="C326" s="61"/>
      <c r="D326" s="61"/>
      <c r="E326" s="61"/>
      <c r="F326" s="61"/>
      <c r="G326" s="61"/>
      <c r="H326" s="61"/>
      <c r="I326" s="61"/>
      <c r="J326" s="61"/>
      <c r="K326" s="61"/>
      <c r="L326" s="61"/>
      <c r="M326" s="61"/>
    </row>
    <row r="327" spans="2:13" ht="15.75">
      <c r="B327" s="61"/>
      <c r="C327" s="61"/>
      <c r="D327" s="61"/>
      <c r="E327" s="61"/>
      <c r="F327" s="61"/>
      <c r="G327" s="61"/>
      <c r="H327" s="61"/>
      <c r="I327" s="61"/>
      <c r="J327" s="61"/>
      <c r="K327" s="61"/>
      <c r="L327" s="61"/>
      <c r="M327" s="61"/>
    </row>
    <row r="328" spans="2:13" ht="15.75">
      <c r="B328" s="61"/>
      <c r="C328" s="61"/>
      <c r="D328" s="61"/>
      <c r="E328" s="61"/>
      <c r="F328" s="61"/>
      <c r="G328" s="61"/>
      <c r="H328" s="61"/>
      <c r="I328" s="61"/>
      <c r="J328" s="61"/>
      <c r="K328" s="61"/>
      <c r="L328" s="61"/>
      <c r="M328" s="61"/>
    </row>
    <row r="329" spans="2:13" ht="15.75">
      <c r="B329" s="61"/>
      <c r="C329" s="61"/>
      <c r="D329" s="61"/>
      <c r="E329" s="61"/>
      <c r="F329" s="61"/>
      <c r="G329" s="61"/>
      <c r="H329" s="61"/>
      <c r="I329" s="61"/>
      <c r="J329" s="61"/>
      <c r="K329" s="61"/>
      <c r="L329" s="61"/>
      <c r="M329" s="61"/>
    </row>
    <row r="330" spans="2:13" ht="15.75">
      <c r="B330" s="61"/>
      <c r="C330" s="61"/>
      <c r="D330" s="61"/>
      <c r="E330" s="61"/>
      <c r="F330" s="61"/>
      <c r="G330" s="61"/>
      <c r="H330" s="61"/>
      <c r="I330" s="61"/>
      <c r="J330" s="61"/>
      <c r="K330" s="61"/>
      <c r="L330" s="61"/>
      <c r="M330" s="61"/>
    </row>
    <row r="331" spans="2:13" ht="15.75">
      <c r="B331" s="61"/>
      <c r="C331" s="61"/>
      <c r="D331" s="61"/>
      <c r="E331" s="61"/>
      <c r="F331" s="61"/>
      <c r="G331" s="61"/>
      <c r="H331" s="61"/>
      <c r="I331" s="61"/>
      <c r="J331" s="61"/>
      <c r="K331" s="61"/>
      <c r="L331" s="61"/>
      <c r="M331" s="61"/>
    </row>
    <row r="332" spans="2:13" ht="15.75">
      <c r="B332" s="61"/>
      <c r="C332" s="61"/>
      <c r="D332" s="61"/>
      <c r="E332" s="61"/>
      <c r="F332" s="61"/>
      <c r="G332" s="61"/>
      <c r="H332" s="61"/>
      <c r="I332" s="61"/>
      <c r="J332" s="61"/>
      <c r="K332" s="61"/>
      <c r="L332" s="61"/>
      <c r="M332" s="61"/>
    </row>
    <row r="333" spans="2:13" ht="15.75">
      <c r="B333" s="61"/>
      <c r="C333" s="61"/>
      <c r="D333" s="61"/>
      <c r="E333" s="61"/>
      <c r="F333" s="61"/>
      <c r="G333" s="61"/>
      <c r="H333" s="61"/>
      <c r="I333" s="61"/>
      <c r="J333" s="61"/>
      <c r="K333" s="61"/>
      <c r="L333" s="61"/>
      <c r="M333" s="61"/>
    </row>
    <row r="334" spans="2:13" ht="15.75">
      <c r="B334" s="61"/>
      <c r="C334" s="61"/>
      <c r="D334" s="61"/>
      <c r="E334" s="61"/>
      <c r="F334" s="61"/>
      <c r="G334" s="61"/>
      <c r="H334" s="61"/>
      <c r="I334" s="61"/>
      <c r="J334" s="61"/>
      <c r="K334" s="61"/>
      <c r="L334" s="61"/>
      <c r="M334" s="61"/>
    </row>
    <row r="335" spans="2:13" ht="15.75">
      <c r="B335" s="61"/>
      <c r="C335" s="61"/>
      <c r="D335" s="61"/>
      <c r="E335" s="61"/>
      <c r="F335" s="61"/>
      <c r="G335" s="61"/>
      <c r="H335" s="61"/>
      <c r="I335" s="61"/>
      <c r="J335" s="61"/>
      <c r="K335" s="61"/>
      <c r="L335" s="61"/>
      <c r="M335" s="61"/>
    </row>
    <row r="336" spans="2:13" ht="15.75">
      <c r="B336" s="61"/>
      <c r="C336" s="61"/>
      <c r="D336" s="61"/>
      <c r="E336" s="61"/>
      <c r="F336" s="61"/>
      <c r="G336" s="61"/>
      <c r="H336" s="61"/>
      <c r="I336" s="61"/>
      <c r="J336" s="61"/>
      <c r="K336" s="61"/>
      <c r="L336" s="61"/>
      <c r="M336" s="61"/>
    </row>
    <row r="337" spans="2:13" ht="15.75">
      <c r="B337" s="61"/>
      <c r="C337" s="61"/>
      <c r="D337" s="61"/>
      <c r="E337" s="61"/>
      <c r="F337" s="61"/>
      <c r="G337" s="61"/>
      <c r="H337" s="61"/>
      <c r="I337" s="61"/>
      <c r="J337" s="61"/>
      <c r="K337" s="61"/>
      <c r="L337" s="61"/>
      <c r="M337" s="61"/>
    </row>
    <row r="338" spans="2:13" ht="15.75">
      <c r="B338" s="61"/>
      <c r="C338" s="61"/>
      <c r="D338" s="61"/>
      <c r="E338" s="61"/>
      <c r="F338" s="61"/>
      <c r="G338" s="61"/>
      <c r="H338" s="61"/>
      <c r="I338" s="61"/>
      <c r="J338" s="61"/>
      <c r="K338" s="61"/>
      <c r="L338" s="61"/>
      <c r="M338" s="61"/>
    </row>
    <row r="339" spans="2:13" ht="15.75">
      <c r="B339" s="61"/>
      <c r="C339" s="61"/>
      <c r="D339" s="61"/>
      <c r="E339" s="61"/>
      <c r="F339" s="61"/>
      <c r="G339" s="61"/>
      <c r="H339" s="61"/>
      <c r="I339" s="61"/>
      <c r="J339" s="61"/>
      <c r="K339" s="61"/>
      <c r="L339" s="61"/>
      <c r="M339" s="61"/>
    </row>
    <row r="340" spans="2:13" ht="15.75">
      <c r="B340" s="61"/>
      <c r="C340" s="61"/>
      <c r="D340" s="61"/>
      <c r="E340" s="61"/>
      <c r="F340" s="61"/>
      <c r="G340" s="61"/>
      <c r="H340" s="61"/>
      <c r="I340" s="61"/>
      <c r="J340" s="61"/>
      <c r="K340" s="61"/>
      <c r="L340" s="61"/>
      <c r="M340" s="61"/>
    </row>
    <row r="341" spans="2:13" ht="15.75">
      <c r="B341" s="61"/>
      <c r="C341" s="61"/>
      <c r="D341" s="61"/>
      <c r="E341" s="61"/>
      <c r="F341" s="61"/>
      <c r="G341" s="61"/>
      <c r="H341" s="61"/>
      <c r="I341" s="61"/>
      <c r="J341" s="61"/>
      <c r="K341" s="61"/>
      <c r="L341" s="61"/>
      <c r="M341" s="61"/>
    </row>
    <row r="342" spans="2:13" ht="15.75">
      <c r="B342" s="61"/>
      <c r="C342" s="61"/>
      <c r="D342" s="61"/>
      <c r="E342" s="61"/>
      <c r="F342" s="61"/>
      <c r="G342" s="61"/>
      <c r="H342" s="61"/>
      <c r="I342" s="61"/>
      <c r="J342" s="61"/>
      <c r="K342" s="61"/>
      <c r="L342" s="61"/>
      <c r="M342" s="61"/>
    </row>
    <row r="343" spans="2:13" ht="15.75">
      <c r="B343" s="61"/>
      <c r="C343" s="61"/>
      <c r="D343" s="61"/>
      <c r="E343" s="61"/>
      <c r="F343" s="61"/>
      <c r="G343" s="61"/>
      <c r="H343" s="61"/>
      <c r="I343" s="61"/>
      <c r="J343" s="61"/>
      <c r="K343" s="61"/>
      <c r="L343" s="61"/>
      <c r="M343" s="61"/>
    </row>
    <row r="344" spans="2:13" ht="15.75">
      <c r="B344" s="61"/>
      <c r="C344" s="61"/>
      <c r="D344" s="61"/>
      <c r="E344" s="61"/>
      <c r="F344" s="61"/>
      <c r="G344" s="61"/>
      <c r="H344" s="61"/>
      <c r="I344" s="61"/>
      <c r="J344" s="61"/>
      <c r="K344" s="61"/>
      <c r="L344" s="61"/>
      <c r="M344" s="61"/>
    </row>
    <row r="345" spans="2:13" ht="15.75">
      <c r="B345" s="61"/>
      <c r="C345" s="61"/>
      <c r="D345" s="61"/>
      <c r="E345" s="61"/>
      <c r="F345" s="61"/>
      <c r="G345" s="61"/>
      <c r="H345" s="61"/>
      <c r="I345" s="61"/>
      <c r="J345" s="61"/>
      <c r="K345" s="61"/>
      <c r="L345" s="61"/>
    </row>
    <row r="23440" spans="6:6">
      <c r="F23440" t="s">
        <v>117</v>
      </c>
    </row>
  </sheetData>
  <autoFilter ref="D3:F69"/>
  <mergeCells count="11">
    <mergeCell ref="A1:D1"/>
    <mergeCell ref="G3:G4"/>
    <mergeCell ref="H3:H4"/>
    <mergeCell ref="I3:I4"/>
    <mergeCell ref="J3:L3"/>
    <mergeCell ref="F3:F4"/>
    <mergeCell ref="A3:A4"/>
    <mergeCell ref="B3:B4"/>
    <mergeCell ref="C3:C4"/>
    <mergeCell ref="D3:D4"/>
    <mergeCell ref="E3:E4"/>
  </mergeCells>
  <printOptions horizontalCentered="1"/>
  <pageMargins left="0.17" right="0.17" top="1.3" bottom="0.59" header="0.64" footer="0.31496062992126"/>
  <pageSetup paperSize="131" scale="32" fitToHeight="0" orientation="landscape" r:id="rId1"/>
  <headerFooter>
    <oddHeader>&amp;L&amp;"Nyala,Negrita"&amp;12&amp;K06-006     MINISTERIO DE INTERIOR Y POLICIA&amp;"Nyala,Normal" &amp;C&amp;"-,Negrita"&amp;12&amp;K06-002
&amp;"Nyala,Negrita"&amp;13&amp;K03-030INFORME MENSUAL 
INFORMACION ESTADISTICA  &amp;R&amp;"Nyala,Negrita"&amp;12&amp;KC00000 AÑO 2020</oddHeader>
    <oddFooter>&amp;C&amp;"-,Negrita"Dirección de Planificación y Desarrollo / Departamento de Estadísticas &amp;R&amp;P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249977111117893"/>
    <pageSetUpPr fitToPage="1"/>
  </sheetPr>
  <dimension ref="A1:N47"/>
  <sheetViews>
    <sheetView zoomScaleNormal="100" zoomScalePageLayoutView="70" workbookViewId="0">
      <pane xSplit="1" ySplit="4" topLeftCell="B5" activePane="bottomRight" state="frozen"/>
      <selection pane="topRight" activeCell="B1" sqref="B1"/>
      <selection pane="bottomLeft" activeCell="A8" sqref="A8"/>
      <selection pane="bottomRight" activeCell="E2" sqref="E2"/>
    </sheetView>
  </sheetViews>
  <sheetFormatPr baseColWidth="10" defaultColWidth="11.42578125" defaultRowHeight="15"/>
  <cols>
    <col min="1" max="1" width="4.5703125" customWidth="1"/>
    <col min="2" max="2" width="14.28515625" customWidth="1"/>
    <col min="3" max="3" width="10.85546875" customWidth="1"/>
    <col min="4" max="4" width="42" customWidth="1"/>
    <col min="5" max="5" width="9.42578125" customWidth="1"/>
    <col min="6" max="6" width="18.28515625" customWidth="1"/>
    <col min="7" max="7" width="16.85546875" customWidth="1"/>
    <col min="8" max="8" width="18.28515625" customWidth="1"/>
    <col min="9" max="9" width="14.85546875" customWidth="1"/>
    <col min="10" max="10" width="14.28515625" customWidth="1"/>
    <col min="11" max="11" width="17.42578125" customWidth="1"/>
    <col min="12" max="12" width="18.85546875" customWidth="1"/>
    <col min="13" max="13" width="22.42578125" customWidth="1"/>
  </cols>
  <sheetData>
    <row r="1" spans="1:14" ht="18.75">
      <c r="A1" s="140" t="s">
        <v>719</v>
      </c>
      <c r="B1" s="140"/>
      <c r="C1" s="140"/>
      <c r="D1" s="140"/>
    </row>
    <row r="3" spans="1:14" ht="26.25" customHeight="1">
      <c r="A3" s="133" t="s">
        <v>15</v>
      </c>
      <c r="B3" s="124" t="s">
        <v>487</v>
      </c>
      <c r="C3" s="124" t="s">
        <v>488</v>
      </c>
      <c r="D3" s="124" t="s">
        <v>18</v>
      </c>
      <c r="E3" s="124" t="s">
        <v>305</v>
      </c>
      <c r="F3" s="124" t="s">
        <v>489</v>
      </c>
      <c r="G3" s="124" t="s">
        <v>23</v>
      </c>
      <c r="H3" s="124" t="s">
        <v>24</v>
      </c>
      <c r="I3" s="124" t="s">
        <v>32</v>
      </c>
      <c r="J3" s="124" t="s">
        <v>33</v>
      </c>
      <c r="K3" s="126" t="s">
        <v>34</v>
      </c>
      <c r="L3" s="127"/>
      <c r="M3" s="128"/>
    </row>
    <row r="4" spans="1:14" ht="27" customHeight="1" thickBot="1">
      <c r="A4" s="134"/>
      <c r="B4" s="134"/>
      <c r="C4" s="134"/>
      <c r="D4" s="134"/>
      <c r="E4" s="125"/>
      <c r="F4" s="125"/>
      <c r="G4" s="125"/>
      <c r="H4" s="125"/>
      <c r="I4" s="125"/>
      <c r="J4" s="125"/>
      <c r="K4" s="10" t="s">
        <v>35</v>
      </c>
      <c r="L4" s="10" t="s">
        <v>36</v>
      </c>
      <c r="M4" s="11" t="s">
        <v>37</v>
      </c>
    </row>
    <row r="5" spans="1:14" ht="22.5" customHeight="1" thickBot="1">
      <c r="A5" s="12">
        <v>1</v>
      </c>
      <c r="B5" s="66">
        <v>45323</v>
      </c>
      <c r="C5" s="30"/>
      <c r="D5" s="30" t="s">
        <v>490</v>
      </c>
      <c r="E5" s="30" t="s">
        <v>86</v>
      </c>
      <c r="F5" s="91" t="s">
        <v>491</v>
      </c>
      <c r="G5" s="30" t="s">
        <v>492</v>
      </c>
      <c r="H5" s="30" t="s">
        <v>217</v>
      </c>
      <c r="I5" s="30"/>
      <c r="J5" s="30"/>
      <c r="K5" s="30"/>
      <c r="L5" s="30"/>
      <c r="M5" s="31"/>
      <c r="N5" t="s">
        <v>493</v>
      </c>
    </row>
    <row r="6" spans="1:14" ht="23.25" customHeight="1" thickBot="1">
      <c r="A6" s="12">
        <v>2</v>
      </c>
      <c r="B6" s="66">
        <v>45323</v>
      </c>
      <c r="C6" s="30"/>
      <c r="D6" s="30" t="s">
        <v>490</v>
      </c>
      <c r="E6" s="30" t="s">
        <v>86</v>
      </c>
      <c r="F6" s="91" t="s">
        <v>491</v>
      </c>
      <c r="G6" s="30" t="s">
        <v>492</v>
      </c>
      <c r="H6" s="30" t="s">
        <v>217</v>
      </c>
      <c r="I6" s="30"/>
      <c r="J6" s="30"/>
      <c r="K6" s="30"/>
      <c r="L6" s="30"/>
      <c r="M6" s="31"/>
    </row>
    <row r="7" spans="1:14" ht="21.75" customHeight="1" thickBot="1">
      <c r="A7" s="12">
        <v>3</v>
      </c>
      <c r="B7" s="66">
        <v>45323</v>
      </c>
      <c r="C7" s="30"/>
      <c r="D7" s="30" t="s">
        <v>490</v>
      </c>
      <c r="E7" s="30" t="s">
        <v>86</v>
      </c>
      <c r="F7" s="91" t="s">
        <v>491</v>
      </c>
      <c r="G7" s="30" t="s">
        <v>492</v>
      </c>
      <c r="H7" s="30" t="s">
        <v>217</v>
      </c>
      <c r="I7" s="30"/>
      <c r="J7" s="30"/>
      <c r="K7" s="30"/>
      <c r="L7" s="30"/>
      <c r="M7" s="31"/>
    </row>
    <row r="8" spans="1:14" ht="21" customHeight="1" thickBot="1">
      <c r="A8" s="12">
        <v>4</v>
      </c>
      <c r="B8" s="66">
        <v>45323</v>
      </c>
      <c r="C8" s="30"/>
      <c r="D8" s="30" t="s">
        <v>490</v>
      </c>
      <c r="E8" s="30" t="s">
        <v>86</v>
      </c>
      <c r="F8" s="91" t="s">
        <v>491</v>
      </c>
      <c r="G8" s="30" t="s">
        <v>492</v>
      </c>
      <c r="H8" s="30" t="s">
        <v>217</v>
      </c>
      <c r="I8" s="30"/>
      <c r="J8" s="30"/>
      <c r="K8" s="30"/>
      <c r="L8" s="30"/>
      <c r="M8" s="31"/>
    </row>
    <row r="9" spans="1:14" ht="20.25" customHeight="1">
      <c r="A9" s="12">
        <v>5</v>
      </c>
      <c r="B9" s="84">
        <v>45323</v>
      </c>
      <c r="C9" s="29"/>
      <c r="D9" s="30" t="s">
        <v>490</v>
      </c>
      <c r="E9" s="24" t="s">
        <v>86</v>
      </c>
      <c r="F9" s="86" t="s">
        <v>491</v>
      </c>
      <c r="G9" s="24" t="s">
        <v>492</v>
      </c>
      <c r="H9" s="24" t="s">
        <v>217</v>
      </c>
      <c r="I9" s="24"/>
      <c r="J9" s="24"/>
      <c r="K9" s="24"/>
      <c r="L9" s="24"/>
      <c r="M9" s="85"/>
    </row>
    <row r="10" spans="1:14" ht="19.5" customHeight="1">
      <c r="A10" s="12">
        <v>6</v>
      </c>
      <c r="B10" s="84">
        <v>45328</v>
      </c>
      <c r="C10" s="29"/>
      <c r="D10" s="24" t="s">
        <v>494</v>
      </c>
      <c r="E10" s="24" t="s">
        <v>86</v>
      </c>
      <c r="F10" s="86">
        <v>18877</v>
      </c>
      <c r="G10" s="24" t="s">
        <v>495</v>
      </c>
      <c r="H10" s="24" t="s">
        <v>495</v>
      </c>
      <c r="I10" s="24"/>
      <c r="J10" s="24"/>
      <c r="K10" s="24"/>
      <c r="L10" s="24"/>
      <c r="M10" s="85"/>
      <c r="N10" t="s">
        <v>496</v>
      </c>
    </row>
    <row r="11" spans="1:14" ht="21.75" customHeight="1">
      <c r="A11" s="12">
        <v>7</v>
      </c>
      <c r="B11" s="84">
        <v>45329</v>
      </c>
      <c r="C11" s="86"/>
      <c r="D11" s="87" t="s">
        <v>497</v>
      </c>
      <c r="E11" s="87" t="s">
        <v>86</v>
      </c>
      <c r="F11" s="87" t="s">
        <v>498</v>
      </c>
      <c r="G11" s="87" t="s">
        <v>499</v>
      </c>
      <c r="H11" s="87" t="s">
        <v>81</v>
      </c>
      <c r="I11" s="87"/>
      <c r="J11" s="24"/>
      <c r="K11" s="24"/>
      <c r="L11" s="24"/>
      <c r="M11" s="85"/>
    </row>
    <row r="12" spans="1:14" ht="21.75" customHeight="1">
      <c r="A12" s="12">
        <v>8</v>
      </c>
      <c r="B12" s="84">
        <v>45329</v>
      </c>
      <c r="C12" s="86"/>
      <c r="D12" s="87" t="s">
        <v>500</v>
      </c>
      <c r="E12" s="87" t="s">
        <v>86</v>
      </c>
      <c r="F12" s="87" t="s">
        <v>501</v>
      </c>
      <c r="G12" s="87" t="s">
        <v>499</v>
      </c>
      <c r="H12" s="87" t="s">
        <v>81</v>
      </c>
      <c r="I12" s="87"/>
      <c r="J12" s="24"/>
      <c r="K12" s="24"/>
      <c r="L12" s="24"/>
      <c r="M12" s="85"/>
      <c r="N12" t="s">
        <v>502</v>
      </c>
    </row>
    <row r="13" spans="1:14" ht="21" customHeight="1">
      <c r="A13" s="12">
        <v>9</v>
      </c>
      <c r="B13" s="84">
        <v>45329</v>
      </c>
      <c r="C13" s="86"/>
      <c r="D13" s="87" t="s">
        <v>500</v>
      </c>
      <c r="E13" s="87" t="s">
        <v>86</v>
      </c>
      <c r="F13" s="87" t="s">
        <v>501</v>
      </c>
      <c r="G13" s="87" t="s">
        <v>499</v>
      </c>
      <c r="H13" s="87" t="s">
        <v>81</v>
      </c>
      <c r="I13" s="87"/>
      <c r="J13" s="24"/>
      <c r="K13" s="24"/>
      <c r="L13" s="24"/>
      <c r="M13" s="85"/>
    </row>
    <row r="14" spans="1:14" ht="23.25" customHeight="1">
      <c r="A14" s="12">
        <v>10</v>
      </c>
      <c r="B14" s="84">
        <v>45329</v>
      </c>
      <c r="C14" s="86"/>
      <c r="D14" s="87" t="s">
        <v>500</v>
      </c>
      <c r="E14" s="87" t="s">
        <v>86</v>
      </c>
      <c r="F14" s="87" t="s">
        <v>501</v>
      </c>
      <c r="G14" s="87" t="s">
        <v>499</v>
      </c>
      <c r="H14" s="87" t="s">
        <v>81</v>
      </c>
      <c r="I14" s="87"/>
      <c r="J14" s="24"/>
      <c r="K14" s="24"/>
      <c r="L14" s="24"/>
      <c r="M14" s="85"/>
    </row>
    <row r="15" spans="1:14" ht="22.5" customHeight="1">
      <c r="A15" s="12">
        <v>11</v>
      </c>
      <c r="B15" s="84">
        <v>45329</v>
      </c>
      <c r="C15" s="86"/>
      <c r="D15" s="87" t="s">
        <v>500</v>
      </c>
      <c r="E15" s="87" t="s">
        <v>86</v>
      </c>
      <c r="F15" s="87" t="s">
        <v>501</v>
      </c>
      <c r="G15" s="87" t="s">
        <v>499</v>
      </c>
      <c r="H15" s="87" t="s">
        <v>81</v>
      </c>
      <c r="I15" s="87"/>
      <c r="J15" s="24"/>
      <c r="K15" s="24"/>
      <c r="L15" s="24"/>
      <c r="M15" s="85"/>
    </row>
    <row r="16" spans="1:14" ht="24.75" customHeight="1">
      <c r="A16" s="12">
        <v>12</v>
      </c>
      <c r="B16" s="84">
        <v>45329</v>
      </c>
      <c r="C16" s="86"/>
      <c r="D16" s="87" t="s">
        <v>500</v>
      </c>
      <c r="E16" s="87" t="s">
        <v>86</v>
      </c>
      <c r="F16" s="87" t="s">
        <v>501</v>
      </c>
      <c r="G16" s="87" t="s">
        <v>499</v>
      </c>
      <c r="H16" s="87" t="s">
        <v>81</v>
      </c>
      <c r="I16" s="87"/>
      <c r="J16" s="24"/>
      <c r="K16" s="24"/>
      <c r="L16" s="24"/>
      <c r="M16" s="85"/>
    </row>
    <row r="17" spans="1:14" ht="23.25" customHeight="1">
      <c r="A17" s="12">
        <v>13</v>
      </c>
      <c r="B17" s="84">
        <v>45330</v>
      </c>
      <c r="C17" s="86"/>
      <c r="D17" s="87" t="s">
        <v>503</v>
      </c>
      <c r="E17" s="87" t="s">
        <v>86</v>
      </c>
      <c r="F17" s="87" t="s">
        <v>504</v>
      </c>
      <c r="G17" s="87" t="s">
        <v>499</v>
      </c>
      <c r="H17" s="87" t="s">
        <v>81</v>
      </c>
      <c r="I17" s="87"/>
      <c r="J17" s="24"/>
      <c r="K17" s="24"/>
      <c r="L17" s="24"/>
      <c r="M17" s="85"/>
      <c r="N17" t="s">
        <v>505</v>
      </c>
    </row>
    <row r="18" spans="1:14" ht="22.5" customHeight="1">
      <c r="A18" s="12">
        <v>14</v>
      </c>
      <c r="B18" s="84">
        <v>45330</v>
      </c>
      <c r="C18" s="86"/>
      <c r="D18" s="87" t="s">
        <v>506</v>
      </c>
      <c r="E18" s="87" t="s">
        <v>86</v>
      </c>
      <c r="F18" s="87" t="s">
        <v>507</v>
      </c>
      <c r="G18" s="87" t="s">
        <v>499</v>
      </c>
      <c r="H18" s="87" t="s">
        <v>81</v>
      </c>
      <c r="I18" s="87"/>
      <c r="J18" s="24"/>
      <c r="K18" s="24"/>
      <c r="L18" s="24"/>
      <c r="M18" s="85"/>
    </row>
    <row r="19" spans="1:14" ht="21.75" customHeight="1">
      <c r="A19" s="12">
        <v>15</v>
      </c>
      <c r="B19" s="84">
        <v>45331</v>
      </c>
      <c r="C19" s="86"/>
      <c r="D19" s="87" t="s">
        <v>508</v>
      </c>
      <c r="E19" s="87" t="s">
        <v>86</v>
      </c>
      <c r="F19" s="87" t="s">
        <v>509</v>
      </c>
      <c r="G19" s="87" t="s">
        <v>499</v>
      </c>
      <c r="H19" s="87" t="s">
        <v>81</v>
      </c>
      <c r="I19" s="87"/>
      <c r="J19" s="24"/>
      <c r="K19" s="24"/>
      <c r="L19" s="24"/>
      <c r="M19" s="85"/>
      <c r="N19" t="s">
        <v>510</v>
      </c>
    </row>
    <row r="20" spans="1:14" ht="21" customHeight="1">
      <c r="A20" s="12">
        <v>16</v>
      </c>
      <c r="B20" s="84">
        <v>45331</v>
      </c>
      <c r="C20" s="86"/>
      <c r="D20" s="87" t="s">
        <v>511</v>
      </c>
      <c r="E20" s="87" t="s">
        <v>86</v>
      </c>
      <c r="F20" s="87" t="s">
        <v>512</v>
      </c>
      <c r="G20" s="87" t="s">
        <v>492</v>
      </c>
      <c r="H20" s="87" t="s">
        <v>217</v>
      </c>
      <c r="I20" s="87"/>
      <c r="J20" s="24"/>
      <c r="K20" s="24"/>
      <c r="L20" s="24"/>
      <c r="M20" s="85"/>
    </row>
    <row r="21" spans="1:14" ht="21" customHeight="1">
      <c r="A21" s="12">
        <v>17</v>
      </c>
      <c r="B21" s="84">
        <v>45331</v>
      </c>
      <c r="C21" s="86"/>
      <c r="D21" s="87" t="s">
        <v>511</v>
      </c>
      <c r="E21" s="87" t="s">
        <v>86</v>
      </c>
      <c r="F21" s="87" t="s">
        <v>512</v>
      </c>
      <c r="G21" s="87" t="s">
        <v>492</v>
      </c>
      <c r="H21" s="87" t="s">
        <v>217</v>
      </c>
      <c r="I21" s="87"/>
      <c r="J21" s="24"/>
      <c r="K21" s="24"/>
      <c r="L21" s="24"/>
      <c r="M21" s="85"/>
    </row>
    <row r="22" spans="1:14" ht="20.25" customHeight="1">
      <c r="A22" s="12">
        <v>18</v>
      </c>
      <c r="B22" s="84">
        <v>45331</v>
      </c>
      <c r="C22" s="86"/>
      <c r="D22" s="87" t="s">
        <v>511</v>
      </c>
      <c r="E22" s="87" t="s">
        <v>86</v>
      </c>
      <c r="F22" s="87" t="s">
        <v>512</v>
      </c>
      <c r="G22" s="87" t="s">
        <v>492</v>
      </c>
      <c r="H22" s="87" t="s">
        <v>217</v>
      </c>
      <c r="I22" s="87"/>
      <c r="J22" s="24"/>
      <c r="K22" s="24"/>
      <c r="L22" s="24"/>
      <c r="M22" s="85"/>
    </row>
    <row r="23" spans="1:14" ht="21" customHeight="1">
      <c r="A23" s="12">
        <v>19</v>
      </c>
      <c r="B23" s="84">
        <v>45331</v>
      </c>
      <c r="C23" s="86"/>
      <c r="D23" s="87" t="s">
        <v>511</v>
      </c>
      <c r="E23" s="87" t="s">
        <v>86</v>
      </c>
      <c r="F23" s="87" t="s">
        <v>512</v>
      </c>
      <c r="G23" s="87" t="s">
        <v>492</v>
      </c>
      <c r="H23" s="87" t="s">
        <v>217</v>
      </c>
      <c r="I23" s="87"/>
      <c r="J23" s="24"/>
      <c r="K23" s="24"/>
      <c r="L23" s="24"/>
      <c r="M23" s="85"/>
    </row>
    <row r="24" spans="1:14" ht="20.25" customHeight="1">
      <c r="A24" s="12">
        <v>20</v>
      </c>
      <c r="B24" s="84">
        <v>45334</v>
      </c>
      <c r="C24" s="86"/>
      <c r="D24" s="87" t="s">
        <v>513</v>
      </c>
      <c r="E24" s="87" t="s">
        <v>86</v>
      </c>
      <c r="F24" s="87" t="s">
        <v>514</v>
      </c>
      <c r="G24" s="87" t="s">
        <v>499</v>
      </c>
      <c r="H24" s="87" t="s">
        <v>81</v>
      </c>
      <c r="I24" s="87"/>
      <c r="J24" s="24"/>
      <c r="K24" s="24"/>
      <c r="L24" s="24"/>
      <c r="M24" s="85"/>
    </row>
    <row r="25" spans="1:14" ht="21" customHeight="1">
      <c r="A25" s="12">
        <v>21</v>
      </c>
      <c r="B25" s="84">
        <v>45334</v>
      </c>
      <c r="C25" s="86"/>
      <c r="D25" s="87" t="s">
        <v>513</v>
      </c>
      <c r="E25" s="87" t="s">
        <v>86</v>
      </c>
      <c r="F25" s="87" t="s">
        <v>514</v>
      </c>
      <c r="G25" s="87" t="s">
        <v>499</v>
      </c>
      <c r="H25" s="87" t="s">
        <v>81</v>
      </c>
      <c r="I25" s="87"/>
      <c r="J25" s="24"/>
      <c r="K25" s="24"/>
      <c r="L25" s="24"/>
      <c r="M25" s="85"/>
    </row>
    <row r="26" spans="1:14" ht="18.75" customHeight="1">
      <c r="A26" s="12">
        <v>22</v>
      </c>
      <c r="B26" s="84">
        <v>45334</v>
      </c>
      <c r="C26" s="86"/>
      <c r="D26" s="87" t="s">
        <v>515</v>
      </c>
      <c r="E26" s="87" t="s">
        <v>86</v>
      </c>
      <c r="F26" s="87" t="s">
        <v>516</v>
      </c>
      <c r="G26" s="87" t="s">
        <v>499</v>
      </c>
      <c r="H26" s="87" t="s">
        <v>81</v>
      </c>
      <c r="I26" s="87"/>
      <c r="J26" s="24"/>
      <c r="K26" s="24"/>
      <c r="L26" s="24"/>
      <c r="M26" s="85"/>
    </row>
    <row r="27" spans="1:14" ht="21" customHeight="1">
      <c r="A27" s="12">
        <v>23</v>
      </c>
      <c r="B27" s="84">
        <v>45334</v>
      </c>
      <c r="C27" s="86"/>
      <c r="D27" s="87" t="s">
        <v>515</v>
      </c>
      <c r="E27" s="87" t="s">
        <v>86</v>
      </c>
      <c r="F27" s="87" t="s">
        <v>516</v>
      </c>
      <c r="G27" s="87" t="s">
        <v>499</v>
      </c>
      <c r="H27" s="87" t="s">
        <v>81</v>
      </c>
      <c r="I27" s="87"/>
      <c r="J27" s="24"/>
      <c r="K27" s="24"/>
      <c r="L27" s="24"/>
      <c r="M27" s="85"/>
    </row>
    <row r="28" spans="1:14" ht="18" customHeight="1">
      <c r="A28" s="12">
        <v>24</v>
      </c>
      <c r="B28" s="84">
        <v>45335</v>
      </c>
      <c r="C28" s="86"/>
      <c r="D28" s="87" t="s">
        <v>517</v>
      </c>
      <c r="E28" s="87" t="s">
        <v>86</v>
      </c>
      <c r="F28" s="87" t="s">
        <v>518</v>
      </c>
      <c r="G28" s="87" t="s">
        <v>492</v>
      </c>
      <c r="H28" s="87" t="s">
        <v>217</v>
      </c>
      <c r="I28" s="87"/>
      <c r="J28" s="24"/>
      <c r="K28" s="24"/>
      <c r="L28" s="24"/>
      <c r="M28" s="85"/>
    </row>
    <row r="29" spans="1:14">
      <c r="A29" s="12">
        <v>25</v>
      </c>
      <c r="B29" s="84">
        <v>45341</v>
      </c>
      <c r="C29" s="86"/>
      <c r="D29" s="87" t="s">
        <v>503</v>
      </c>
      <c r="E29" s="87" t="s">
        <v>86</v>
      </c>
      <c r="F29" s="87" t="s">
        <v>504</v>
      </c>
      <c r="G29" s="87" t="s">
        <v>499</v>
      </c>
      <c r="H29" s="87" t="s">
        <v>519</v>
      </c>
      <c r="I29" s="87"/>
      <c r="J29" s="24"/>
      <c r="K29" s="24"/>
      <c r="L29" s="24"/>
      <c r="M29" s="85"/>
    </row>
    <row r="30" spans="1:14">
      <c r="A30" s="12">
        <v>26</v>
      </c>
      <c r="B30" s="84">
        <v>45341</v>
      </c>
      <c r="C30" s="86"/>
      <c r="D30" s="87" t="s">
        <v>503</v>
      </c>
      <c r="E30" s="87" t="s">
        <v>86</v>
      </c>
      <c r="F30" s="87" t="s">
        <v>504</v>
      </c>
      <c r="G30" s="87" t="s">
        <v>499</v>
      </c>
      <c r="H30" s="87" t="s">
        <v>519</v>
      </c>
      <c r="I30" s="87"/>
      <c r="J30" s="24"/>
      <c r="K30" s="24"/>
      <c r="L30" s="24"/>
      <c r="M30" s="85"/>
    </row>
    <row r="31" spans="1:14">
      <c r="A31" s="12">
        <v>27</v>
      </c>
      <c r="B31" s="84">
        <v>45341</v>
      </c>
      <c r="C31" s="86"/>
      <c r="D31" s="87" t="s">
        <v>503</v>
      </c>
      <c r="E31" s="87" t="s">
        <v>86</v>
      </c>
      <c r="F31" s="87" t="s">
        <v>504</v>
      </c>
      <c r="G31" s="87" t="s">
        <v>499</v>
      </c>
      <c r="H31" s="87" t="s">
        <v>519</v>
      </c>
      <c r="I31" s="87"/>
      <c r="J31" s="24"/>
      <c r="K31" s="24"/>
      <c r="L31" s="24"/>
      <c r="M31" s="85"/>
    </row>
    <row r="32" spans="1:14">
      <c r="A32" s="12">
        <v>28</v>
      </c>
      <c r="B32" s="84">
        <v>45341</v>
      </c>
      <c r="C32" s="86"/>
      <c r="D32" s="87" t="s">
        <v>520</v>
      </c>
      <c r="E32" s="87" t="s">
        <v>86</v>
      </c>
      <c r="F32" s="87" t="s">
        <v>521</v>
      </c>
      <c r="G32" s="87" t="s">
        <v>499</v>
      </c>
      <c r="H32" s="87" t="s">
        <v>81</v>
      </c>
      <c r="I32" s="87"/>
      <c r="J32" s="24"/>
      <c r="K32" s="24"/>
      <c r="L32" s="24"/>
      <c r="M32" s="85"/>
    </row>
    <row r="33" spans="1:13">
      <c r="A33" s="12">
        <v>29</v>
      </c>
      <c r="B33" s="84">
        <v>45342</v>
      </c>
      <c r="C33" s="86"/>
      <c r="D33" s="87" t="s">
        <v>520</v>
      </c>
      <c r="E33" s="87" t="s">
        <v>86</v>
      </c>
      <c r="F33" s="87" t="s">
        <v>521</v>
      </c>
      <c r="G33" s="87" t="s">
        <v>499</v>
      </c>
      <c r="H33" s="87" t="s">
        <v>81</v>
      </c>
      <c r="I33" s="87"/>
      <c r="J33" s="24"/>
      <c r="K33" s="24"/>
      <c r="L33" s="24"/>
      <c r="M33" s="85"/>
    </row>
    <row r="34" spans="1:13">
      <c r="A34" s="12">
        <v>30</v>
      </c>
      <c r="B34" s="84">
        <v>45342</v>
      </c>
      <c r="C34" s="86"/>
      <c r="D34" s="87" t="s">
        <v>503</v>
      </c>
      <c r="E34" s="87" t="s">
        <v>86</v>
      </c>
      <c r="F34" s="87" t="s">
        <v>504</v>
      </c>
      <c r="G34" s="87" t="s">
        <v>499</v>
      </c>
      <c r="H34" s="87" t="s">
        <v>81</v>
      </c>
      <c r="I34" s="87"/>
      <c r="J34" s="24"/>
      <c r="K34" s="24"/>
      <c r="L34" s="24"/>
      <c r="M34" s="85"/>
    </row>
    <row r="35" spans="1:13">
      <c r="A35" s="12">
        <v>31</v>
      </c>
      <c r="B35" s="84">
        <v>45342</v>
      </c>
      <c r="C35" s="86"/>
      <c r="D35" s="87" t="s">
        <v>503</v>
      </c>
      <c r="E35" s="87" t="s">
        <v>86</v>
      </c>
      <c r="F35" s="87" t="s">
        <v>504</v>
      </c>
      <c r="G35" s="87" t="s">
        <v>499</v>
      </c>
      <c r="H35" s="87" t="s">
        <v>81</v>
      </c>
      <c r="I35" s="87"/>
      <c r="J35" s="24"/>
      <c r="K35" s="24"/>
      <c r="L35" s="24"/>
      <c r="M35" s="85"/>
    </row>
    <row r="36" spans="1:13">
      <c r="A36" s="12">
        <v>32</v>
      </c>
      <c r="B36" s="84">
        <v>45344</v>
      </c>
      <c r="C36" s="86"/>
      <c r="D36" s="87" t="s">
        <v>522</v>
      </c>
      <c r="E36" s="87" t="s">
        <v>86</v>
      </c>
      <c r="F36" s="87" t="s">
        <v>523</v>
      </c>
      <c r="G36" s="87" t="s">
        <v>499</v>
      </c>
      <c r="H36" s="87" t="s">
        <v>81</v>
      </c>
      <c r="I36" s="87"/>
      <c r="J36" s="24"/>
      <c r="K36" s="24"/>
      <c r="L36" s="24"/>
      <c r="M36" s="85"/>
    </row>
    <row r="37" spans="1:13">
      <c r="A37" s="12">
        <v>33</v>
      </c>
      <c r="B37" s="84">
        <v>45344</v>
      </c>
      <c r="C37" s="86"/>
      <c r="D37" s="87" t="s">
        <v>522</v>
      </c>
      <c r="E37" s="87" t="s">
        <v>86</v>
      </c>
      <c r="F37" s="87" t="s">
        <v>523</v>
      </c>
      <c r="G37" s="87" t="s">
        <v>492</v>
      </c>
      <c r="H37" s="87" t="s">
        <v>217</v>
      </c>
      <c r="I37" s="87"/>
      <c r="J37" s="24"/>
      <c r="K37" s="24"/>
      <c r="L37" s="24"/>
      <c r="M37" s="85"/>
    </row>
    <row r="38" spans="1:13">
      <c r="A38" s="12">
        <v>34</v>
      </c>
      <c r="B38" s="84">
        <v>45344</v>
      </c>
      <c r="C38" s="86"/>
      <c r="D38" s="87" t="s">
        <v>524</v>
      </c>
      <c r="E38" s="87" t="s">
        <v>40</v>
      </c>
      <c r="F38" s="87" t="s">
        <v>525</v>
      </c>
      <c r="G38" s="87" t="s">
        <v>499</v>
      </c>
      <c r="H38" s="87" t="s">
        <v>81</v>
      </c>
      <c r="I38" s="87"/>
      <c r="J38" s="24"/>
      <c r="K38" s="24"/>
      <c r="L38" s="24"/>
      <c r="M38" s="85"/>
    </row>
    <row r="39" spans="1:13">
      <c r="A39" s="12">
        <v>35</v>
      </c>
      <c r="B39" s="84">
        <v>45344</v>
      </c>
      <c r="C39" s="86"/>
      <c r="D39" s="87" t="s">
        <v>524</v>
      </c>
      <c r="E39" s="87" t="s">
        <v>40</v>
      </c>
      <c r="F39" s="87" t="s">
        <v>525</v>
      </c>
      <c r="G39" s="87" t="s">
        <v>499</v>
      </c>
      <c r="H39" s="87" t="s">
        <v>81</v>
      </c>
      <c r="I39" s="87"/>
      <c r="J39" s="24"/>
      <c r="K39" s="24"/>
      <c r="L39" s="24"/>
      <c r="M39" s="85"/>
    </row>
    <row r="40" spans="1:13">
      <c r="A40" s="12">
        <v>36</v>
      </c>
      <c r="B40" s="84">
        <v>45348</v>
      </c>
      <c r="C40" s="86"/>
      <c r="D40" s="87" t="s">
        <v>503</v>
      </c>
      <c r="E40" s="87" t="s">
        <v>86</v>
      </c>
      <c r="F40" s="87" t="s">
        <v>504</v>
      </c>
      <c r="G40" s="87" t="s">
        <v>499</v>
      </c>
      <c r="H40" s="87" t="s">
        <v>81</v>
      </c>
      <c r="I40" s="87"/>
      <c r="J40" s="24"/>
      <c r="K40" s="24"/>
      <c r="L40" s="24"/>
      <c r="M40" s="85"/>
    </row>
    <row r="41" spans="1:13">
      <c r="A41" s="12">
        <v>37</v>
      </c>
      <c r="B41" s="84">
        <v>45348</v>
      </c>
      <c r="C41" s="86"/>
      <c r="D41" s="87" t="s">
        <v>503</v>
      </c>
      <c r="E41" s="87" t="s">
        <v>86</v>
      </c>
      <c r="F41" s="87" t="s">
        <v>526</v>
      </c>
      <c r="G41" s="87" t="s">
        <v>499</v>
      </c>
      <c r="H41" s="87" t="s">
        <v>81</v>
      </c>
      <c r="I41" s="87"/>
      <c r="J41" s="24"/>
      <c r="K41" s="24"/>
      <c r="L41" s="24"/>
      <c r="M41" s="85"/>
    </row>
    <row r="42" spans="1:13">
      <c r="A42" s="12">
        <v>38</v>
      </c>
      <c r="B42" s="84">
        <v>45348</v>
      </c>
      <c r="C42" s="86"/>
      <c r="D42" s="87" t="s">
        <v>503</v>
      </c>
      <c r="E42" s="87" t="s">
        <v>86</v>
      </c>
      <c r="F42" s="87" t="s">
        <v>526</v>
      </c>
      <c r="G42" s="87" t="s">
        <v>499</v>
      </c>
      <c r="H42" s="87" t="s">
        <v>81</v>
      </c>
      <c r="I42" s="87"/>
      <c r="J42" s="24"/>
      <c r="K42" s="24"/>
      <c r="L42" s="24"/>
      <c r="M42" s="85"/>
    </row>
    <row r="43" spans="1:13">
      <c r="A43" s="12">
        <v>39</v>
      </c>
      <c r="B43" s="84">
        <v>45348</v>
      </c>
      <c r="C43" s="86"/>
      <c r="D43" s="87" t="s">
        <v>503</v>
      </c>
      <c r="E43" s="87" t="s">
        <v>86</v>
      </c>
      <c r="F43" s="87" t="s">
        <v>526</v>
      </c>
      <c r="G43" s="87" t="s">
        <v>499</v>
      </c>
      <c r="H43" s="87" t="s">
        <v>527</v>
      </c>
      <c r="I43" s="87"/>
      <c r="J43" s="24"/>
      <c r="K43" s="24"/>
      <c r="L43" s="24"/>
      <c r="M43" s="85"/>
    </row>
    <row r="44" spans="1:13">
      <c r="A44" s="12">
        <v>40</v>
      </c>
      <c r="B44" s="84">
        <v>45348</v>
      </c>
      <c r="C44" s="86"/>
      <c r="D44" s="87" t="s">
        <v>528</v>
      </c>
      <c r="E44" s="87" t="s">
        <v>86</v>
      </c>
      <c r="F44" s="87" t="s">
        <v>529</v>
      </c>
      <c r="G44" s="87" t="s">
        <v>492</v>
      </c>
      <c r="H44" s="87" t="s">
        <v>217</v>
      </c>
      <c r="I44" s="87"/>
      <c r="J44" s="24"/>
      <c r="K44" s="24"/>
      <c r="L44" s="24"/>
      <c r="M44" s="85"/>
    </row>
    <row r="45" spans="1:13">
      <c r="A45" s="12">
        <v>41</v>
      </c>
      <c r="B45" s="84">
        <v>45351</v>
      </c>
      <c r="C45" s="86"/>
      <c r="D45" s="87" t="s">
        <v>530</v>
      </c>
      <c r="E45" s="87" t="s">
        <v>86</v>
      </c>
      <c r="F45" s="87" t="s">
        <v>531</v>
      </c>
      <c r="G45" s="87" t="s">
        <v>499</v>
      </c>
      <c r="H45" s="87" t="s">
        <v>81</v>
      </c>
      <c r="I45" s="87"/>
      <c r="J45" s="24"/>
      <c r="K45" s="24"/>
      <c r="L45" s="24"/>
      <c r="M45" s="85"/>
    </row>
    <row r="46" spans="1:13">
      <c r="A46" s="12">
        <v>42</v>
      </c>
      <c r="B46" s="84">
        <v>45351</v>
      </c>
      <c r="C46" s="86"/>
      <c r="D46" s="87" t="s">
        <v>530</v>
      </c>
      <c r="E46" s="87" t="s">
        <v>86</v>
      </c>
      <c r="F46" s="87" t="s">
        <v>531</v>
      </c>
      <c r="G46" s="87" t="s">
        <v>499</v>
      </c>
      <c r="H46" s="87" t="s">
        <v>81</v>
      </c>
      <c r="I46" s="87"/>
      <c r="J46" s="24"/>
      <c r="K46" s="24"/>
      <c r="L46" s="24"/>
      <c r="M46" s="85"/>
    </row>
    <row r="47" spans="1:13">
      <c r="A47" s="12">
        <v>43</v>
      </c>
      <c r="B47" s="84">
        <v>45351</v>
      </c>
      <c r="C47" s="86"/>
      <c r="D47" s="87" t="s">
        <v>530</v>
      </c>
      <c r="E47" s="87" t="s">
        <v>86</v>
      </c>
      <c r="F47" s="87" t="s">
        <v>531</v>
      </c>
      <c r="G47" s="87" t="s">
        <v>499</v>
      </c>
      <c r="H47" s="87" t="s">
        <v>81</v>
      </c>
      <c r="I47" s="87"/>
      <c r="J47" s="24"/>
      <c r="K47" s="24"/>
      <c r="L47" s="24"/>
      <c r="M47" s="85"/>
    </row>
  </sheetData>
  <autoFilter ref="D3:F47"/>
  <mergeCells count="12">
    <mergeCell ref="A1:D1"/>
    <mergeCell ref="H3:H4"/>
    <mergeCell ref="I3:I4"/>
    <mergeCell ref="J3:J4"/>
    <mergeCell ref="K3:M3"/>
    <mergeCell ref="G3:G4"/>
    <mergeCell ref="A3:A4"/>
    <mergeCell ref="B3:B4"/>
    <mergeCell ref="D3:D4"/>
    <mergeCell ref="E3:E4"/>
    <mergeCell ref="F3:F4"/>
    <mergeCell ref="C3:C4"/>
  </mergeCells>
  <printOptions horizontalCentered="1"/>
  <pageMargins left="0.25" right="0.25" top="0.75" bottom="0.75" header="0.3" footer="0.3"/>
  <pageSetup paperSize="131" scale="50" fitToHeight="0" orientation="landscape" r:id="rId1"/>
  <headerFooter>
    <oddHeader>&amp;L&amp;"Nyala,Negrita"&amp;12&amp;K06-007     MINISTERIO DE INTERIOR Y POLICIA&amp;"Nyala,Normal" &amp;C&amp;"-,Negrita"&amp;12&amp;K06-003
&amp;"Nyala,Negrita"&amp;13&amp;K03-031INFORME MENSUAL 
INFORMACION ESTADISTICA  &amp;R&amp;"Nyala,Negrita"&amp;12&amp;KC00000 AÑO 2020</oddHeader>
    <oddFooter>&amp;C&amp;"-,Negrita"Dirección de Planificación y Desarrollo / Departamento de Estadísticas &amp;R&amp;P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249977111117893"/>
    <pageSetUpPr fitToPage="1"/>
  </sheetPr>
  <dimension ref="A1:M16"/>
  <sheetViews>
    <sheetView zoomScaleNormal="100" zoomScalePageLayoutView="70" workbookViewId="0">
      <pane xSplit="1" ySplit="4" topLeftCell="E5" activePane="bottomRight" state="frozen"/>
      <selection pane="topRight" activeCell="B1" sqref="B1"/>
      <selection pane="bottomLeft" activeCell="A8" sqref="A8"/>
      <selection pane="bottomRight" activeCell="O1" sqref="N1:O1048576"/>
    </sheetView>
  </sheetViews>
  <sheetFormatPr baseColWidth="10" defaultColWidth="11.42578125" defaultRowHeight="15"/>
  <cols>
    <col min="1" max="1" width="3.42578125" customWidth="1"/>
    <col min="2" max="2" width="13.42578125" customWidth="1"/>
    <col min="3" max="3" width="7.140625" customWidth="1"/>
    <col min="4" max="4" width="48.7109375" customWidth="1"/>
    <col min="5" max="5" width="8.85546875" customWidth="1"/>
    <col min="6" max="6" width="16.140625" customWidth="1"/>
    <col min="7" max="7" width="18.140625" customWidth="1"/>
    <col min="8" max="8" width="17.5703125" customWidth="1"/>
    <col min="9" max="9" width="28" customWidth="1"/>
    <col min="10" max="10" width="14.28515625" customWidth="1"/>
    <col min="11" max="11" width="28.42578125" customWidth="1"/>
    <col min="12" max="12" width="24.28515625" customWidth="1"/>
    <col min="13" max="13" width="24" customWidth="1"/>
  </cols>
  <sheetData>
    <row r="1" spans="1:13" ht="18.75">
      <c r="A1" s="151" t="s">
        <v>720</v>
      </c>
      <c r="B1" s="151"/>
      <c r="C1" s="151"/>
      <c r="D1" s="151"/>
    </row>
    <row r="3" spans="1:13" ht="34.5" customHeight="1">
      <c r="A3" s="133" t="s">
        <v>15</v>
      </c>
      <c r="B3" s="124" t="s">
        <v>16</v>
      </c>
      <c r="C3" s="124" t="s">
        <v>488</v>
      </c>
      <c r="D3" s="124" t="s">
        <v>18</v>
      </c>
      <c r="E3" s="124" t="s">
        <v>305</v>
      </c>
      <c r="F3" s="124" t="s">
        <v>29</v>
      </c>
      <c r="G3" s="124" t="s">
        <v>23</v>
      </c>
      <c r="H3" s="124" t="s">
        <v>24</v>
      </c>
      <c r="I3" s="124" t="s">
        <v>32</v>
      </c>
      <c r="J3" s="124" t="s">
        <v>33</v>
      </c>
      <c r="K3" s="126" t="s">
        <v>34</v>
      </c>
      <c r="L3" s="127"/>
      <c r="M3" s="128"/>
    </row>
    <row r="4" spans="1:13" ht="27" customHeight="1">
      <c r="A4" s="134"/>
      <c r="B4" s="134"/>
      <c r="C4" s="134"/>
      <c r="D4" s="134"/>
      <c r="E4" s="125"/>
      <c r="F4" s="125"/>
      <c r="G4" s="125"/>
      <c r="H4" s="125"/>
      <c r="I4" s="125"/>
      <c r="J4" s="125"/>
      <c r="K4" s="10" t="s">
        <v>35</v>
      </c>
      <c r="L4" s="10" t="s">
        <v>36</v>
      </c>
      <c r="M4" s="11" t="s">
        <v>37</v>
      </c>
    </row>
    <row r="5" spans="1:13" s="69" customFormat="1" ht="19.5" customHeight="1">
      <c r="A5" s="65">
        <v>1</v>
      </c>
      <c r="B5" s="66">
        <v>45336</v>
      </c>
      <c r="C5" s="66"/>
      <c r="D5" s="66" t="s">
        <v>532</v>
      </c>
      <c r="E5" s="66" t="s">
        <v>86</v>
      </c>
      <c r="F5" s="66" t="s">
        <v>533</v>
      </c>
      <c r="G5" s="66" t="s">
        <v>328</v>
      </c>
      <c r="H5" s="66" t="s">
        <v>328</v>
      </c>
      <c r="I5" s="66" t="s">
        <v>534</v>
      </c>
      <c r="J5" s="66"/>
      <c r="K5" s="66"/>
      <c r="L5" s="66"/>
      <c r="M5" s="66"/>
    </row>
    <row r="6" spans="1:13" s="61" customFormat="1" ht="18" customHeight="1">
      <c r="A6" s="76">
        <v>2</v>
      </c>
      <c r="B6" s="66">
        <v>45336</v>
      </c>
      <c r="C6" s="66"/>
      <c r="D6" s="66" t="s">
        <v>535</v>
      </c>
      <c r="E6" s="66" t="s">
        <v>40</v>
      </c>
      <c r="F6" s="66" t="s">
        <v>536</v>
      </c>
      <c r="G6" s="66" t="s">
        <v>328</v>
      </c>
      <c r="H6" s="66" t="s">
        <v>328</v>
      </c>
      <c r="I6" s="66" t="s">
        <v>537</v>
      </c>
      <c r="J6" s="66"/>
      <c r="K6" s="66"/>
      <c r="L6" s="66"/>
      <c r="M6" s="66"/>
    </row>
    <row r="7" spans="1:13" ht="18" customHeight="1">
      <c r="A7" s="12">
        <v>3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</row>
    <row r="8" spans="1:13" ht="18.75" customHeight="1">
      <c r="A8" s="12">
        <v>4</v>
      </c>
      <c r="B8" s="66"/>
      <c r="C8" s="66"/>
      <c r="D8" s="66"/>
      <c r="E8" s="66"/>
      <c r="F8" s="66"/>
      <c r="G8" s="66"/>
      <c r="H8" s="66"/>
      <c r="I8" s="66"/>
      <c r="J8" s="66"/>
      <c r="K8" s="66"/>
      <c r="L8" s="66"/>
      <c r="M8" s="66"/>
    </row>
    <row r="9" spans="1:13" ht="24.75" customHeight="1">
      <c r="A9" s="12">
        <v>5</v>
      </c>
      <c r="B9" s="66"/>
      <c r="C9" s="66"/>
      <c r="D9" s="66"/>
      <c r="E9" s="66"/>
      <c r="F9" s="66"/>
      <c r="G9" s="66"/>
      <c r="H9" s="66"/>
      <c r="I9" s="66"/>
      <c r="J9" s="66"/>
      <c r="K9" s="66"/>
      <c r="L9" s="66"/>
      <c r="M9" s="66"/>
    </row>
    <row r="10" spans="1:13" ht="24.75" customHeight="1">
      <c r="A10" s="12">
        <v>6</v>
      </c>
      <c r="B10" s="66"/>
      <c r="C10" s="66"/>
      <c r="D10" s="66"/>
      <c r="E10" s="66"/>
      <c r="F10" s="66"/>
      <c r="G10" s="66"/>
      <c r="H10" s="66"/>
      <c r="I10" s="66"/>
      <c r="J10" s="66"/>
      <c r="K10" s="66"/>
      <c r="L10" s="66"/>
      <c r="M10" s="66"/>
    </row>
    <row r="11" spans="1:13" ht="18.75" customHeight="1">
      <c r="A11" s="12">
        <v>7</v>
      </c>
      <c r="B11" s="66"/>
      <c r="C11" s="66"/>
      <c r="D11" s="66"/>
      <c r="E11" s="66"/>
      <c r="F11" s="66"/>
      <c r="G11" s="66"/>
      <c r="H11" s="66"/>
      <c r="I11" s="66"/>
      <c r="J11" s="66"/>
      <c r="K11" s="66"/>
      <c r="L11" s="66"/>
      <c r="M11" s="66"/>
    </row>
    <row r="12" spans="1:13" ht="22.5" customHeight="1">
      <c r="A12" s="12">
        <v>8</v>
      </c>
      <c r="B12" s="66"/>
      <c r="C12" s="66"/>
      <c r="D12" s="66"/>
      <c r="E12" s="66"/>
      <c r="F12" s="66"/>
      <c r="G12" s="66"/>
      <c r="H12" s="66"/>
      <c r="I12" s="66"/>
      <c r="J12" s="66"/>
      <c r="K12" s="66"/>
      <c r="L12" s="66"/>
      <c r="M12" s="66"/>
    </row>
    <row r="13" spans="1:13" ht="21.75" customHeight="1">
      <c r="A13" s="12">
        <v>9</v>
      </c>
      <c r="B13" s="66"/>
      <c r="C13" s="66"/>
      <c r="D13" s="66"/>
      <c r="E13" s="66"/>
      <c r="F13" s="66"/>
      <c r="G13" s="66"/>
      <c r="H13" s="66"/>
      <c r="I13" s="66"/>
      <c r="J13" s="66"/>
      <c r="K13" s="66"/>
      <c r="L13" s="66"/>
      <c r="M13" s="66"/>
    </row>
    <row r="14" spans="1:13" ht="20.25" customHeight="1">
      <c r="A14" s="12">
        <v>10</v>
      </c>
      <c r="B14" s="12"/>
      <c r="C14" s="12"/>
      <c r="D14" s="13"/>
      <c r="E14" s="13"/>
      <c r="F14" s="13"/>
      <c r="G14" s="13"/>
      <c r="H14" s="13"/>
      <c r="I14" s="13"/>
      <c r="J14" s="13"/>
      <c r="K14" s="13"/>
      <c r="L14" s="13"/>
      <c r="M14" s="13"/>
    </row>
    <row r="15" spans="1:13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</row>
    <row r="16" spans="1:13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</sheetData>
  <mergeCells count="12">
    <mergeCell ref="A1:D1"/>
    <mergeCell ref="K3:M3"/>
    <mergeCell ref="A3:A4"/>
    <mergeCell ref="B3:B4"/>
    <mergeCell ref="D3:D4"/>
    <mergeCell ref="E3:E4"/>
    <mergeCell ref="F3:F4"/>
    <mergeCell ref="H3:H4"/>
    <mergeCell ref="I3:I4"/>
    <mergeCell ref="J3:J4"/>
    <mergeCell ref="C3:C4"/>
    <mergeCell ref="G3:G4"/>
  </mergeCells>
  <printOptions horizontalCentered="1"/>
  <pageMargins left="0.17" right="0.17" top="1.3" bottom="0.59" header="0.64" footer="0.31496062992126"/>
  <pageSetup paperSize="131" scale="49" fitToHeight="0" orientation="landscape" r:id="rId1"/>
  <headerFooter>
    <oddHeader>&amp;L&amp;"Nyala,Negrita"&amp;12&amp;K06-006     MINISTERIO DE INTERIOR Y POLICIA&amp;"Nyala,Normal" &amp;C&amp;"-,Negrita"&amp;12&amp;K06-002
&amp;"Nyala,Negrita"&amp;13&amp;K03-030INFORME MENSUAL 
INFORMACION ESTADISTICA  &amp;R&amp;"Nyala,Negrita"&amp;12&amp;KC00000 AÑO 2020</oddHeader>
    <oddFooter>&amp;C&amp;"-,Negrita"Dirección de Planificación y Desarrollo / Departamento de Estadísticas &amp;R&amp;P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</sheetPr>
  <dimension ref="A1:K20"/>
  <sheetViews>
    <sheetView topLeftCell="A4" zoomScaleNormal="100" zoomScalePageLayoutView="85" workbookViewId="0">
      <pane xSplit="1" ySplit="4" topLeftCell="B96" activePane="bottomRight" state="frozen"/>
      <selection pane="topRight" activeCell="B4" sqref="B4"/>
      <selection pane="bottomLeft" activeCell="A8" sqref="A8"/>
      <selection pane="bottomRight" activeCell="M4" sqref="L1:M1048576"/>
    </sheetView>
  </sheetViews>
  <sheetFormatPr baseColWidth="10" defaultColWidth="11.42578125" defaultRowHeight="15"/>
  <cols>
    <col min="1" max="1" width="4.5703125" customWidth="1"/>
    <col min="2" max="2" width="11.7109375" customWidth="1"/>
    <col min="3" max="3" width="12.28515625" customWidth="1"/>
    <col min="4" max="4" width="37.85546875" customWidth="1"/>
    <col min="5" max="5" width="9.42578125" customWidth="1"/>
    <col min="6" max="6" width="10.140625" customWidth="1"/>
    <col min="7" max="7" width="16.28515625" customWidth="1"/>
    <col min="8" max="8" width="27.85546875" customWidth="1"/>
    <col min="9" max="10" width="12.42578125" customWidth="1"/>
    <col min="11" max="11" width="12.7109375" customWidth="1"/>
  </cols>
  <sheetData>
    <row r="1" spans="1:11" ht="14.2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8">
      <c r="A2" s="131" t="s">
        <v>13</v>
      </c>
      <c r="B2" s="131"/>
      <c r="C2" s="131"/>
      <c r="D2" s="131"/>
      <c r="E2" s="131"/>
      <c r="F2" s="131"/>
      <c r="G2" s="5"/>
      <c r="H2" s="5"/>
      <c r="I2" s="7"/>
      <c r="J2" s="7"/>
      <c r="K2" s="7"/>
    </row>
    <row r="3" spans="1:11" ht="6" customHeight="1">
      <c r="A3" s="2"/>
      <c r="B3" s="3"/>
      <c r="C3" s="3"/>
      <c r="D3" s="3"/>
      <c r="E3" s="3"/>
      <c r="F3" s="3"/>
      <c r="G3" s="3"/>
      <c r="H3" s="3"/>
      <c r="I3" s="3"/>
      <c r="J3" s="3"/>
      <c r="K3" s="3"/>
    </row>
    <row r="4" spans="1:11" ht="19.5" customHeight="1">
      <c r="A4" s="132" t="s">
        <v>8</v>
      </c>
      <c r="B4" s="132"/>
      <c r="C4" s="132"/>
      <c r="D4" s="132"/>
      <c r="E4" s="132"/>
      <c r="F4" s="132"/>
      <c r="G4" s="132"/>
      <c r="H4" s="132"/>
      <c r="I4" s="9"/>
      <c r="J4" s="9"/>
      <c r="K4" s="9"/>
    </row>
    <row r="5" spans="1:11" ht="15.75">
      <c r="A5" s="4"/>
      <c r="B5" s="4"/>
      <c r="C5" s="4"/>
      <c r="D5" s="3"/>
      <c r="E5" s="3"/>
      <c r="F5" s="3"/>
      <c r="G5" s="3"/>
      <c r="H5" s="3"/>
      <c r="I5" s="3"/>
      <c r="J5" s="3"/>
      <c r="K5" s="3"/>
    </row>
    <row r="6" spans="1:11" ht="37.5" customHeight="1">
      <c r="A6" s="133" t="s">
        <v>15</v>
      </c>
      <c r="B6" s="124" t="s">
        <v>487</v>
      </c>
      <c r="C6" s="124" t="s">
        <v>488</v>
      </c>
      <c r="D6" s="124" t="s">
        <v>18</v>
      </c>
      <c r="E6" s="124" t="s">
        <v>305</v>
      </c>
      <c r="F6" s="124" t="s">
        <v>29</v>
      </c>
      <c r="G6" s="124" t="s">
        <v>23</v>
      </c>
      <c r="H6" s="124" t="s">
        <v>538</v>
      </c>
      <c r="I6" s="126" t="s">
        <v>34</v>
      </c>
      <c r="J6" s="127"/>
      <c r="K6" s="128"/>
    </row>
    <row r="7" spans="1:11" ht="30" customHeight="1">
      <c r="A7" s="134"/>
      <c r="B7" s="134"/>
      <c r="C7" s="134"/>
      <c r="D7" s="134"/>
      <c r="E7" s="125"/>
      <c r="F7" s="125"/>
      <c r="G7" s="125"/>
      <c r="H7" s="125"/>
      <c r="I7" s="10" t="s">
        <v>35</v>
      </c>
      <c r="J7" s="10" t="s">
        <v>36</v>
      </c>
      <c r="K7" s="11" t="s">
        <v>37</v>
      </c>
    </row>
    <row r="8" spans="1:11" ht="43.5" customHeight="1">
      <c r="A8" s="12">
        <v>1</v>
      </c>
      <c r="B8" s="21"/>
      <c r="C8" s="12"/>
      <c r="D8" s="13"/>
      <c r="E8" s="13"/>
      <c r="F8" s="13"/>
      <c r="G8" s="13"/>
      <c r="H8" s="63"/>
      <c r="I8" s="13"/>
      <c r="J8" s="13"/>
      <c r="K8" s="13"/>
    </row>
    <row r="9" spans="1:11" ht="34.5" customHeight="1">
      <c r="A9" s="12">
        <v>2</v>
      </c>
      <c r="B9" s="12"/>
      <c r="C9" s="12"/>
      <c r="D9" s="13"/>
      <c r="E9" s="13"/>
      <c r="F9" s="13"/>
      <c r="G9" s="13"/>
      <c r="H9" s="13"/>
      <c r="I9" s="13"/>
      <c r="J9" s="13"/>
      <c r="K9" s="13"/>
    </row>
    <row r="10" spans="1:11" ht="34.5" customHeight="1">
      <c r="A10" s="12">
        <v>3</v>
      </c>
      <c r="B10" s="12"/>
      <c r="C10" s="12"/>
      <c r="D10" s="13"/>
      <c r="E10" s="13"/>
      <c r="F10" s="13"/>
      <c r="G10" s="13"/>
      <c r="H10" s="13"/>
      <c r="I10" s="13"/>
      <c r="J10" s="13"/>
      <c r="K10" s="13"/>
    </row>
    <row r="11" spans="1:11" ht="34.5" customHeight="1">
      <c r="A11" s="12">
        <v>4</v>
      </c>
      <c r="B11" s="12"/>
      <c r="C11" s="12"/>
      <c r="D11" s="13"/>
      <c r="E11" s="13"/>
      <c r="F11" s="13"/>
      <c r="G11" s="13"/>
      <c r="H11" s="13"/>
      <c r="I11" s="13"/>
      <c r="J11" s="13"/>
      <c r="K11" s="13"/>
    </row>
    <row r="12" spans="1:11" ht="34.5" customHeight="1">
      <c r="A12" s="12">
        <v>5</v>
      </c>
      <c r="B12" s="12"/>
      <c r="C12" s="12"/>
      <c r="D12" s="13"/>
      <c r="E12" s="13"/>
      <c r="F12" s="13"/>
      <c r="G12" s="13"/>
      <c r="H12" s="13"/>
      <c r="I12" s="13"/>
      <c r="J12" s="13"/>
      <c r="K12" s="13"/>
    </row>
    <row r="13" spans="1:11" ht="34.5" customHeight="1">
      <c r="A13" s="12">
        <v>6</v>
      </c>
      <c r="B13" s="12"/>
      <c r="C13" s="12"/>
      <c r="D13" s="13"/>
      <c r="E13" s="13"/>
      <c r="F13" s="13"/>
      <c r="G13" s="13"/>
      <c r="H13" s="13"/>
      <c r="I13" s="13"/>
      <c r="J13" s="13"/>
      <c r="K13" s="13"/>
    </row>
    <row r="14" spans="1:11" ht="34.5" customHeight="1">
      <c r="A14" s="12">
        <v>7</v>
      </c>
      <c r="B14" s="12"/>
      <c r="C14" s="12"/>
      <c r="D14" s="13"/>
      <c r="E14" s="13"/>
      <c r="F14" s="13"/>
      <c r="G14" s="13"/>
      <c r="H14" s="13"/>
      <c r="I14" s="13"/>
      <c r="J14" s="13"/>
      <c r="K14" s="13"/>
    </row>
    <row r="15" spans="1:11" ht="34.5" customHeight="1">
      <c r="A15" s="12">
        <v>8</v>
      </c>
      <c r="B15" s="12"/>
      <c r="C15" s="12"/>
      <c r="D15" s="13"/>
      <c r="E15" s="13"/>
      <c r="F15" s="13"/>
      <c r="G15" s="13"/>
      <c r="H15" s="13"/>
      <c r="I15" s="13"/>
      <c r="J15" s="13"/>
      <c r="K15" s="13" t="s">
        <v>117</v>
      </c>
    </row>
    <row r="16" spans="1:11" ht="34.5" customHeight="1">
      <c r="A16" s="12">
        <v>9</v>
      </c>
      <c r="B16" s="12"/>
      <c r="C16" s="12"/>
      <c r="D16" s="13"/>
      <c r="E16" s="13"/>
      <c r="F16" s="13"/>
      <c r="G16" s="13"/>
      <c r="H16" s="13"/>
      <c r="I16" s="13"/>
      <c r="J16" s="13"/>
      <c r="K16" s="13"/>
    </row>
    <row r="17" spans="1:11" ht="34.5" customHeight="1">
      <c r="A17" s="12">
        <v>10</v>
      </c>
      <c r="B17" s="12"/>
      <c r="C17" s="12"/>
      <c r="D17" s="13"/>
      <c r="E17" s="13"/>
      <c r="F17" s="13"/>
      <c r="G17" s="13"/>
      <c r="H17" s="13"/>
      <c r="I17" s="13"/>
      <c r="J17" s="13"/>
      <c r="K17" s="13"/>
    </row>
    <row r="18" spans="1:11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</row>
    <row r="19" spans="1:11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</row>
    <row r="20" spans="1:11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</row>
  </sheetData>
  <mergeCells count="11">
    <mergeCell ref="I6:K6"/>
    <mergeCell ref="A4:H4"/>
    <mergeCell ref="G6:G7"/>
    <mergeCell ref="H6:H7"/>
    <mergeCell ref="A2:F2"/>
    <mergeCell ref="A6:A7"/>
    <mergeCell ref="B6:B7"/>
    <mergeCell ref="C6:C7"/>
    <mergeCell ref="D6:D7"/>
    <mergeCell ref="E6:E7"/>
    <mergeCell ref="F6:F7"/>
  </mergeCells>
  <printOptions horizontalCentered="1"/>
  <pageMargins left="0.17" right="0.17" top="1.18" bottom="0.59" header="0.51" footer="0.31496062992126"/>
  <pageSetup scale="65" orientation="landscape" r:id="rId1"/>
  <headerFooter>
    <oddHeader>&amp;L&amp;"Nyala,Negrita"&amp;12&amp;K06-008      MINISTERIO DE INTERIOR Y POLICIA&amp;"Nyala,Normal" &amp;C&amp;"-,Negrita"&amp;12&amp;K06-004
&amp;"Nyala,Negrita"&amp;13&amp;K03-032INFORME MENSUAL 
INFORMACION ESTADISTICA  &amp;R&amp;"Nyala,Negrita"&amp;12&amp;KC00000AÑO 2020</oddHeader>
    <oddFooter>&amp;C&amp;"-,Negrita"Dirección de Planificación y Desarrollo / Departamento de Estadísticas &amp;R&amp;P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</sheetPr>
  <dimension ref="A1:K20"/>
  <sheetViews>
    <sheetView topLeftCell="A2" zoomScaleNormal="100" zoomScalePageLayoutView="70" workbookViewId="0">
      <pane xSplit="1" ySplit="6" topLeftCell="B8" activePane="bottomRight" state="frozen"/>
      <selection pane="topRight" activeCell="B2" sqref="B2"/>
      <selection pane="bottomLeft" activeCell="A8" sqref="A8"/>
      <selection pane="bottomRight" activeCell="M2" sqref="L1:M1048576"/>
    </sheetView>
  </sheetViews>
  <sheetFormatPr baseColWidth="10" defaultColWidth="11.42578125" defaultRowHeight="15"/>
  <cols>
    <col min="1" max="1" width="4.5703125" customWidth="1"/>
    <col min="2" max="2" width="11.7109375" customWidth="1"/>
    <col min="3" max="3" width="12.28515625" customWidth="1"/>
    <col min="4" max="4" width="25" customWidth="1"/>
    <col min="5" max="5" width="9.42578125" customWidth="1"/>
    <col min="6" max="6" width="9.140625" customWidth="1"/>
    <col min="7" max="7" width="16.28515625" customWidth="1"/>
    <col min="8" max="8" width="27.85546875" customWidth="1"/>
    <col min="9" max="10" width="12.42578125" customWidth="1"/>
    <col min="11" max="11" width="12.7109375" customWidth="1"/>
  </cols>
  <sheetData>
    <row r="1" spans="1:11" ht="14.2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8">
      <c r="A2" s="131" t="s">
        <v>13</v>
      </c>
      <c r="B2" s="131"/>
      <c r="C2" s="131"/>
      <c r="D2" s="131"/>
      <c r="E2" s="131"/>
      <c r="F2" s="131"/>
      <c r="G2" s="5"/>
      <c r="H2" s="5"/>
      <c r="I2" s="7"/>
      <c r="J2" s="7"/>
      <c r="K2" s="7"/>
    </row>
    <row r="3" spans="1:11" ht="6" customHeight="1">
      <c r="A3" s="2"/>
      <c r="B3" s="3"/>
      <c r="C3" s="3"/>
      <c r="D3" s="3"/>
      <c r="E3" s="3"/>
      <c r="F3" s="3"/>
      <c r="G3" s="3"/>
      <c r="H3" s="3"/>
      <c r="I3" s="3"/>
      <c r="J3" s="3"/>
      <c r="K3" s="3"/>
    </row>
    <row r="4" spans="1:11" ht="19.5" customHeight="1">
      <c r="A4" s="132" t="s">
        <v>9</v>
      </c>
      <c r="B4" s="132"/>
      <c r="C4" s="132"/>
      <c r="D4" s="132"/>
      <c r="E4" s="132"/>
      <c r="F4" s="132"/>
      <c r="G4" s="132"/>
      <c r="H4" s="132"/>
      <c r="I4" s="9"/>
      <c r="J4" s="9"/>
      <c r="K4" s="9"/>
    </row>
    <row r="5" spans="1:11" ht="15.75">
      <c r="A5" s="4"/>
      <c r="B5" s="4"/>
      <c r="C5" s="4"/>
      <c r="D5" s="3"/>
      <c r="E5" s="3"/>
      <c r="F5" s="3"/>
      <c r="G5" s="3"/>
      <c r="H5" s="3"/>
      <c r="I5" s="3"/>
      <c r="J5" s="3"/>
      <c r="K5" s="3"/>
    </row>
    <row r="6" spans="1:11" ht="37.5" customHeight="1">
      <c r="A6" s="133" t="s">
        <v>15</v>
      </c>
      <c r="B6" s="124" t="s">
        <v>487</v>
      </c>
      <c r="C6" s="124" t="s">
        <v>488</v>
      </c>
      <c r="D6" s="124" t="s">
        <v>18</v>
      </c>
      <c r="E6" s="124" t="s">
        <v>305</v>
      </c>
      <c r="F6" s="124" t="s">
        <v>29</v>
      </c>
      <c r="G6" s="124" t="s">
        <v>23</v>
      </c>
      <c r="H6" s="124" t="s">
        <v>538</v>
      </c>
      <c r="I6" s="126" t="s">
        <v>34</v>
      </c>
      <c r="J6" s="127"/>
      <c r="K6" s="128"/>
    </row>
    <row r="7" spans="1:11" ht="30" customHeight="1">
      <c r="A7" s="134"/>
      <c r="B7" s="134"/>
      <c r="C7" s="134"/>
      <c r="D7" s="134"/>
      <c r="E7" s="125"/>
      <c r="F7" s="125"/>
      <c r="G7" s="125"/>
      <c r="H7" s="125"/>
      <c r="I7" s="10" t="s">
        <v>35</v>
      </c>
      <c r="J7" s="10" t="s">
        <v>36</v>
      </c>
      <c r="K7" s="11" t="s">
        <v>37</v>
      </c>
    </row>
    <row r="8" spans="1:11" ht="34.5" customHeight="1">
      <c r="A8" s="12">
        <v>1</v>
      </c>
      <c r="B8" s="12"/>
      <c r="C8" s="12"/>
      <c r="D8" s="13"/>
      <c r="E8" s="13"/>
      <c r="F8" s="13"/>
      <c r="G8" s="13"/>
      <c r="H8" s="13"/>
      <c r="I8" s="13"/>
      <c r="J8" s="13"/>
      <c r="K8" s="13"/>
    </row>
    <row r="9" spans="1:11" ht="34.5" customHeight="1">
      <c r="A9" s="12">
        <v>2</v>
      </c>
      <c r="B9" s="12"/>
      <c r="C9" s="12"/>
      <c r="D9" s="13"/>
      <c r="E9" s="13"/>
      <c r="F9" s="13"/>
      <c r="G9" s="13"/>
      <c r="H9" s="13"/>
      <c r="I9" s="13"/>
      <c r="J9" s="13"/>
      <c r="K9" s="13"/>
    </row>
    <row r="10" spans="1:11" ht="34.5" customHeight="1">
      <c r="A10" s="12">
        <v>3</v>
      </c>
      <c r="B10" s="12"/>
      <c r="C10" s="12"/>
      <c r="D10" s="13"/>
      <c r="E10" s="13"/>
      <c r="F10" s="13"/>
      <c r="G10" s="13"/>
      <c r="H10" s="13"/>
      <c r="I10" s="13"/>
      <c r="J10" s="13"/>
      <c r="K10" s="13"/>
    </row>
    <row r="11" spans="1:11" ht="34.5" customHeight="1">
      <c r="A11" s="12">
        <v>4</v>
      </c>
      <c r="B11" s="12"/>
      <c r="C11" s="12"/>
      <c r="D11" s="13"/>
      <c r="E11" s="13"/>
      <c r="F11" s="13"/>
      <c r="G11" s="13"/>
      <c r="H11" s="13"/>
      <c r="I11" s="13"/>
      <c r="J11" s="13"/>
      <c r="K11" s="13"/>
    </row>
    <row r="12" spans="1:11" ht="34.5" customHeight="1">
      <c r="A12" s="12">
        <v>5</v>
      </c>
      <c r="B12" s="12"/>
      <c r="C12" s="12"/>
      <c r="D12" s="13"/>
      <c r="E12" s="13"/>
      <c r="F12" s="13"/>
      <c r="G12" s="13"/>
      <c r="H12" s="13"/>
      <c r="I12" s="13"/>
      <c r="J12" s="13"/>
      <c r="K12" s="13"/>
    </row>
    <row r="13" spans="1:11" ht="34.5" customHeight="1">
      <c r="A13" s="12">
        <v>6</v>
      </c>
      <c r="B13" s="12"/>
      <c r="C13" s="12"/>
      <c r="D13" s="13"/>
      <c r="E13" s="13"/>
      <c r="F13" s="13"/>
      <c r="G13" s="13"/>
      <c r="H13" s="13"/>
      <c r="I13" s="13"/>
      <c r="J13" s="13"/>
      <c r="K13" s="13"/>
    </row>
    <row r="14" spans="1:11" ht="34.5" customHeight="1">
      <c r="A14" s="12">
        <v>7</v>
      </c>
      <c r="B14" s="12"/>
      <c r="C14" s="12"/>
      <c r="D14" s="13"/>
      <c r="E14" s="13"/>
      <c r="F14" s="13"/>
      <c r="G14" s="13"/>
      <c r="H14" s="13"/>
      <c r="I14" s="13"/>
      <c r="J14" s="13"/>
      <c r="K14" s="13"/>
    </row>
    <row r="15" spans="1:11" ht="34.5" customHeight="1">
      <c r="A15" s="12">
        <v>8</v>
      </c>
      <c r="B15" s="12"/>
      <c r="C15" s="12"/>
      <c r="D15" s="13"/>
      <c r="E15" s="13"/>
      <c r="F15" s="13"/>
      <c r="G15" s="13"/>
      <c r="H15" s="13"/>
      <c r="I15" s="13"/>
      <c r="J15" s="13"/>
      <c r="K15" s="13"/>
    </row>
    <row r="16" spans="1:11" ht="34.5" customHeight="1">
      <c r="A16" s="12">
        <v>9</v>
      </c>
      <c r="B16" s="12"/>
      <c r="C16" s="12"/>
      <c r="D16" s="13"/>
      <c r="E16" s="13"/>
      <c r="F16" s="13"/>
      <c r="G16" s="13"/>
      <c r="H16" s="13"/>
      <c r="I16" s="13"/>
      <c r="J16" s="13"/>
      <c r="K16" s="13"/>
    </row>
    <row r="17" spans="1:11" ht="34.5" customHeight="1">
      <c r="A17" s="12">
        <v>10</v>
      </c>
      <c r="B17" s="12"/>
      <c r="C17" s="12"/>
      <c r="D17" s="13"/>
      <c r="E17" s="13"/>
      <c r="F17" s="13"/>
      <c r="G17" s="13"/>
      <c r="H17" s="13"/>
      <c r="I17" s="13"/>
      <c r="J17" s="13"/>
      <c r="K17" s="13"/>
    </row>
    <row r="18" spans="1:11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</row>
    <row r="19" spans="1:11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</row>
    <row r="20" spans="1:11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</row>
  </sheetData>
  <mergeCells count="11">
    <mergeCell ref="I6:K6"/>
    <mergeCell ref="A2:F2"/>
    <mergeCell ref="A4:H4"/>
    <mergeCell ref="A6:A7"/>
    <mergeCell ref="B6:B7"/>
    <mergeCell ref="C6:C7"/>
    <mergeCell ref="D6:D7"/>
    <mergeCell ref="E6:E7"/>
    <mergeCell ref="F6:F7"/>
    <mergeCell ref="G6:G7"/>
    <mergeCell ref="H6:H7"/>
  </mergeCells>
  <printOptions horizontalCentered="1"/>
  <pageMargins left="0.17" right="0.17" top="1.18" bottom="0.59" header="0.51" footer="0.31496062992126"/>
  <pageSetup scale="65" orientation="landscape" r:id="rId1"/>
  <headerFooter>
    <oddHeader>&amp;L&amp;"Nyala,Negrita"&amp;12&amp;K06-008      MINISTERIO DE INTERIOR Y POLICIA&amp;"Nyala,Normal" &amp;C&amp;"-,Negrita"&amp;12&amp;K06-004
&amp;"Nyala,Negrita"&amp;13&amp;K03-032INFORME MENSUAL 
INFORMACION ESTADISTICA  &amp;R&amp;"Nyala,Negrita"&amp;12&amp;KC00000AÑO 2020</oddHeader>
    <oddFooter>&amp;C&amp;"-,Negrita"Dirección de Planificación y Desarrollo / Departamento de Estadísticas &amp;R&amp;P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</sheetPr>
  <dimension ref="A1:O20"/>
  <sheetViews>
    <sheetView topLeftCell="J4" zoomScaleNormal="100" zoomScalePageLayoutView="70" workbookViewId="0">
      <selection activeCell="Q4" sqref="P1:Q1048576"/>
    </sheetView>
  </sheetViews>
  <sheetFormatPr baseColWidth="10" defaultColWidth="11.42578125" defaultRowHeight="15"/>
  <cols>
    <col min="1" max="1" width="4.5703125" customWidth="1"/>
    <col min="2" max="2" width="11.7109375" customWidth="1"/>
    <col min="3" max="3" width="12.28515625" customWidth="1"/>
    <col min="4" max="4" width="25" customWidth="1"/>
    <col min="5" max="5" width="9.42578125" customWidth="1"/>
    <col min="6" max="6" width="9.140625" customWidth="1"/>
    <col min="7" max="7" width="12.140625" customWidth="1"/>
    <col min="8" max="8" width="15.28515625" customWidth="1"/>
    <col min="9" max="10" width="14.85546875" customWidth="1"/>
    <col min="11" max="11" width="19.42578125" customWidth="1"/>
    <col min="12" max="12" width="14.28515625" customWidth="1"/>
    <col min="13" max="14" width="12.42578125" customWidth="1"/>
    <col min="15" max="15" width="12.7109375" customWidth="1"/>
  </cols>
  <sheetData>
    <row r="1" spans="1:15" ht="14.2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8">
      <c r="A2" s="131" t="s">
        <v>13</v>
      </c>
      <c r="B2" s="131"/>
      <c r="C2" s="131"/>
      <c r="D2" s="131"/>
      <c r="E2" s="131"/>
      <c r="F2" s="131"/>
      <c r="G2" s="5"/>
      <c r="H2" s="5"/>
      <c r="I2" s="5"/>
      <c r="J2" s="5"/>
      <c r="K2" s="5"/>
      <c r="L2" s="6"/>
      <c r="M2" s="7"/>
      <c r="N2" s="7"/>
      <c r="O2" s="7"/>
    </row>
    <row r="3" spans="1:15" ht="6" customHeight="1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spans="1:15" ht="19.5" customHeight="1">
      <c r="A4" s="132" t="s">
        <v>539</v>
      </c>
      <c r="B4" s="132"/>
      <c r="C4" s="132"/>
      <c r="D4" s="132"/>
      <c r="E4" s="132"/>
      <c r="F4" s="132"/>
      <c r="G4" s="8"/>
      <c r="H4" s="9"/>
      <c r="I4" s="9"/>
      <c r="J4" s="9"/>
      <c r="K4" s="9"/>
      <c r="L4" s="9"/>
      <c r="M4" s="9"/>
      <c r="N4" s="9"/>
      <c r="O4" s="9"/>
    </row>
    <row r="5" spans="1:15" ht="15.75">
      <c r="A5" s="4"/>
      <c r="B5" s="4"/>
      <c r="C5" s="4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15" ht="37.5" customHeight="1">
      <c r="A6" s="133" t="s">
        <v>15</v>
      </c>
      <c r="B6" s="124" t="s">
        <v>487</v>
      </c>
      <c r="C6" s="124" t="s">
        <v>488</v>
      </c>
      <c r="D6" s="124" t="s">
        <v>18</v>
      </c>
      <c r="E6" s="124" t="s">
        <v>305</v>
      </c>
      <c r="F6" s="124" t="s">
        <v>29</v>
      </c>
      <c r="G6" s="124" t="s">
        <v>23</v>
      </c>
      <c r="H6" s="124" t="s">
        <v>24</v>
      </c>
      <c r="I6" s="124" t="s">
        <v>32</v>
      </c>
      <c r="J6" s="124" t="s">
        <v>540</v>
      </c>
      <c r="K6" s="124" t="s">
        <v>541</v>
      </c>
      <c r="L6" s="124" t="s">
        <v>33</v>
      </c>
      <c r="M6" s="126" t="s">
        <v>34</v>
      </c>
      <c r="N6" s="127"/>
      <c r="O6" s="128"/>
    </row>
    <row r="7" spans="1:15" ht="30" customHeight="1">
      <c r="A7" s="134"/>
      <c r="B7" s="134"/>
      <c r="C7" s="134"/>
      <c r="D7" s="134"/>
      <c r="E7" s="125"/>
      <c r="F7" s="125"/>
      <c r="G7" s="125"/>
      <c r="H7" s="125"/>
      <c r="I7" s="125"/>
      <c r="J7" s="125"/>
      <c r="K7" s="125"/>
      <c r="L7" s="125"/>
      <c r="M7" s="10" t="s">
        <v>35</v>
      </c>
      <c r="N7" s="10" t="s">
        <v>36</v>
      </c>
      <c r="O7" s="11" t="s">
        <v>37</v>
      </c>
    </row>
    <row r="8" spans="1:15" ht="34.5" customHeight="1">
      <c r="A8" s="12">
        <v>1</v>
      </c>
      <c r="B8" s="12"/>
      <c r="C8" s="12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</row>
    <row r="9" spans="1:15" ht="34.5" customHeight="1">
      <c r="A9" s="12">
        <v>2</v>
      </c>
      <c r="B9" s="12"/>
      <c r="C9" s="12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</row>
    <row r="10" spans="1:15" ht="34.5" customHeight="1">
      <c r="A10" s="12">
        <v>3</v>
      </c>
      <c r="B10" s="12"/>
      <c r="C10" s="12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</row>
    <row r="11" spans="1:15" ht="34.5" customHeight="1">
      <c r="A11" s="12">
        <v>4</v>
      </c>
      <c r="B11" s="12"/>
      <c r="C11" s="12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</row>
    <row r="12" spans="1:15" ht="34.5" customHeight="1">
      <c r="A12" s="12">
        <v>5</v>
      </c>
      <c r="B12" s="12"/>
      <c r="C12" s="12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</row>
    <row r="13" spans="1:15" ht="34.5" customHeight="1">
      <c r="A13" s="12">
        <v>6</v>
      </c>
      <c r="B13" s="12"/>
      <c r="C13" s="12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</row>
    <row r="14" spans="1:15" ht="34.5" customHeight="1">
      <c r="A14" s="12">
        <v>7</v>
      </c>
      <c r="B14" s="12"/>
      <c r="C14" s="12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</row>
    <row r="15" spans="1:15" ht="34.5" customHeight="1">
      <c r="A15" s="12">
        <v>8</v>
      </c>
      <c r="B15" s="12"/>
      <c r="C15" s="12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</row>
    <row r="16" spans="1:15" ht="34.5" customHeight="1">
      <c r="A16" s="12">
        <v>9</v>
      </c>
      <c r="B16" s="12"/>
      <c r="C16" s="12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</row>
    <row r="17" spans="1:15" ht="34.5" customHeight="1">
      <c r="A17" s="12">
        <v>10</v>
      </c>
      <c r="B17" s="12"/>
      <c r="C17" s="12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</row>
    <row r="18" spans="1:1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</row>
    <row r="19" spans="1:1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</row>
    <row r="20" spans="1:1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</row>
  </sheetData>
  <mergeCells count="15">
    <mergeCell ref="G6:G7"/>
    <mergeCell ref="H6:H7"/>
    <mergeCell ref="I6:I7"/>
    <mergeCell ref="L6:L7"/>
    <mergeCell ref="M6:O6"/>
    <mergeCell ref="J6:J7"/>
    <mergeCell ref="K6:K7"/>
    <mergeCell ref="A2:F2"/>
    <mergeCell ref="A4:F4"/>
    <mergeCell ref="A6:A7"/>
    <mergeCell ref="B6:B7"/>
    <mergeCell ref="C6:C7"/>
    <mergeCell ref="D6:D7"/>
    <mergeCell ref="E6:E7"/>
    <mergeCell ref="F6:F7"/>
  </mergeCells>
  <printOptions horizontalCentered="1"/>
  <pageMargins left="0.17" right="0.17" top="1.18" bottom="0.59" header="0.51" footer="0.31496062992126"/>
  <pageSetup scale="65" orientation="landscape" r:id="rId1"/>
  <headerFooter>
    <oddHeader>&amp;L&amp;"Nyala,Negrita"&amp;12&amp;K06-008      MINISTERIO DE INTERIOR Y POLICIA&amp;"Nyala,Normal" &amp;C&amp;"-,Negrita"&amp;12&amp;K06-004
&amp;"Nyala,Negrita"&amp;13&amp;K03-032INFORME MENSUAL 
INFORMACION ESTADISTICA  &amp;R&amp;"Nyala,Negrita"&amp;12&amp;KC00000AÑO 2020</oddHeader>
    <oddFooter>&amp;C&amp;"-,Negrita"Dirección de Planificación y Desarrollo / Departamento de Estadísticas 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Inventario Actual</vt:lpstr>
      <vt:lpstr>Naturalizaciones Otorgadas</vt:lpstr>
      <vt:lpstr>Naturalizaciones Solicitudes</vt:lpstr>
      <vt:lpstr>Certif. Naturlz.</vt:lpstr>
      <vt:lpstr>No Nacionalidad</vt:lpstr>
      <vt:lpstr>Estatus Mig.</vt:lpstr>
      <vt:lpstr>Copia Acta Nac.</vt:lpstr>
      <vt:lpstr>Copia Acta Matrim</vt:lpstr>
      <vt:lpstr>Renuncia a Nacionalidad</vt:lpstr>
    </vt:vector>
  </TitlesOfParts>
  <Company>Microsoft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mrodriguez</dc:creator>
  <cp:lastModifiedBy>Cristian Frutuoso</cp:lastModifiedBy>
  <cp:revision/>
  <cp:lastPrinted>2024-03-05T17:33:00Z</cp:lastPrinted>
  <dcterms:created xsi:type="dcterms:W3CDTF">2015-08-21T12:23:23Z</dcterms:created>
  <dcterms:modified xsi:type="dcterms:W3CDTF">2024-04-12T18:58:15Z</dcterms:modified>
</cp:coreProperties>
</file>