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2" hidden="1">'Naturalizaciones Solicitudes'!$A$6:$S$42</definedName>
  </definedNames>
  <calcPr calcId="145621"/>
</workbook>
</file>

<file path=xl/calcChain.xml><?xml version="1.0" encoding="utf-8"?>
<calcChain xmlns="http://schemas.openxmlformats.org/spreadsheetml/2006/main">
  <c r="O58" i="18" l="1"/>
  <c r="O26" i="18"/>
  <c r="O28" i="18"/>
  <c r="O11" i="18"/>
  <c r="O19" i="18"/>
  <c r="O16" i="18"/>
  <c r="O20" i="18"/>
  <c r="O55" i="18"/>
  <c r="O61" i="18"/>
  <c r="O13" i="18"/>
  <c r="O49" i="18"/>
  <c r="O46" i="18"/>
  <c r="O34" i="18"/>
  <c r="O60" i="18"/>
  <c r="O17" i="18"/>
  <c r="O22" i="18"/>
  <c r="O56" i="18"/>
  <c r="O51" i="18"/>
  <c r="O48" i="18"/>
  <c r="O41" i="18" l="1"/>
  <c r="O27" i="18"/>
  <c r="O59" i="18"/>
  <c r="O14" i="18"/>
  <c r="O15" i="18"/>
  <c r="O18" i="18"/>
  <c r="O44" i="18"/>
  <c r="O24" i="18"/>
  <c r="O68" i="18"/>
  <c r="O63" i="18"/>
  <c r="O37" i="18"/>
  <c r="O67" i="18"/>
  <c r="O54" i="18"/>
  <c r="O65" i="18"/>
  <c r="O12" i="18"/>
  <c r="O39" i="18"/>
  <c r="O43" i="18"/>
  <c r="O40" i="18"/>
  <c r="O52" i="18" l="1"/>
  <c r="O57" i="18"/>
  <c r="O36" i="18"/>
  <c r="O50" i="18"/>
  <c r="O29" i="18"/>
  <c r="O30" i="18"/>
  <c r="O64" i="18"/>
  <c r="O32" i="18"/>
  <c r="O42" i="18"/>
  <c r="O33" i="18"/>
  <c r="O66" i="18"/>
  <c r="O38" i="18"/>
  <c r="O25" i="18"/>
  <c r="O10" i="18"/>
  <c r="O47" i="18"/>
  <c r="O53" i="18"/>
  <c r="O35" i="18"/>
  <c r="O21" i="18"/>
  <c r="O23" i="18"/>
  <c r="O62" i="18"/>
  <c r="O31" i="18"/>
  <c r="O9" i="18" l="1"/>
  <c r="O8" i="18"/>
</calcChain>
</file>

<file path=xl/sharedStrings.xml><?xml version="1.0" encoding="utf-8"?>
<sst xmlns="http://schemas.openxmlformats.org/spreadsheetml/2006/main" count="1946" uniqueCount="791">
  <si>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</si>
  <si>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</si>
  <si>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</si>
  <si>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</si>
  <si>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</si>
  <si>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</si>
  <si>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</si>
  <si>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</si>
  <si>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</si>
  <si>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</si>
  <si>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</si>
  <si>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</si>
  <si>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</si>
  <si>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</si>
  <si>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</si>
  <si>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</si>
  <si>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</si>
  <si>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</si>
  <si>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</si>
  <si>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</si>
  <si>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</si>
  <si>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</si>
  <si>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</si>
  <si>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</si>
  <si>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</si>
  <si>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</si>
  <si>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</si>
  <si>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</si>
  <si>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</si>
  <si>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</si>
  <si>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</si>
  <si>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</si>
  <si>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</si>
  <si>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</si>
  <si>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</si>
  <si>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</si>
  <si>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</si>
  <si>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</si>
  <si>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</si>
  <si>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</si>
  <si>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</si>
  <si>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MATRIMONIO</t>
  </si>
  <si>
    <t>VENEZUELA</t>
  </si>
  <si>
    <t>F</t>
  </si>
  <si>
    <t>CASADA</t>
  </si>
  <si>
    <t>2. Cantidad de Naturalizaciones solicitadas</t>
  </si>
  <si>
    <t>Cédula</t>
  </si>
  <si>
    <t>CUBA</t>
  </si>
  <si>
    <t>CUBANA</t>
  </si>
  <si>
    <t>M</t>
  </si>
  <si>
    <t xml:space="preserve">12 AÑOS </t>
  </si>
  <si>
    <t xml:space="preserve">2 AÑOS </t>
  </si>
  <si>
    <t xml:space="preserve">SANTO DOMINGO </t>
  </si>
  <si>
    <t>OZAMA</t>
  </si>
  <si>
    <t>CASADO</t>
  </si>
  <si>
    <t xml:space="preserve">DISTRITO NACIONAL </t>
  </si>
  <si>
    <t>SANTO DOMINGO</t>
  </si>
  <si>
    <t>VENEZOLANA</t>
  </si>
  <si>
    <t>6 AÑOS</t>
  </si>
  <si>
    <t>5 AÑOS</t>
  </si>
  <si>
    <t>PUERTO RICO</t>
  </si>
  <si>
    <t>ABOGADA</t>
  </si>
  <si>
    <t>12 AÑOS</t>
  </si>
  <si>
    <t>LA ESPERILLA</t>
  </si>
  <si>
    <t>ABOGADO</t>
  </si>
  <si>
    <t xml:space="preserve">9 AÑOS </t>
  </si>
  <si>
    <t>ESPAÑA</t>
  </si>
  <si>
    <t>ESPAÑOLA</t>
  </si>
  <si>
    <t>ECONOMISTA</t>
  </si>
  <si>
    <t>13 AÑOS</t>
  </si>
  <si>
    <t>PIANTINI</t>
  </si>
  <si>
    <t>RENTISTA</t>
  </si>
  <si>
    <t>LA ROMANA</t>
  </si>
  <si>
    <t>CASA DE CAMPO</t>
  </si>
  <si>
    <t>19 AÑOS</t>
  </si>
  <si>
    <t xml:space="preserve">CUBA </t>
  </si>
  <si>
    <t xml:space="preserve">SANTIAGO </t>
  </si>
  <si>
    <t>PAKISTANI</t>
  </si>
  <si>
    <t>MEDICO</t>
  </si>
  <si>
    <t>FRANCESA</t>
  </si>
  <si>
    <t xml:space="preserve">6 AÑOS </t>
  </si>
  <si>
    <t>ODONTOLOGO</t>
  </si>
  <si>
    <t>MIRADOR NORTE</t>
  </si>
  <si>
    <t>CENTRO CIUDAD</t>
  </si>
  <si>
    <t xml:space="preserve">FINALIDAD </t>
  </si>
  <si>
    <t>Sexo</t>
  </si>
  <si>
    <t xml:space="preserve">FECHA DE NACIMIENTO </t>
  </si>
  <si>
    <t>FRANCIA</t>
  </si>
  <si>
    <t>PUERTO PLATA</t>
  </si>
  <si>
    <t>HIGUEY</t>
  </si>
  <si>
    <t>BAVARO</t>
  </si>
  <si>
    <t>COMERCIANTE</t>
  </si>
  <si>
    <t>EL MILLON</t>
  </si>
  <si>
    <t>ESTADO UNIDENSE</t>
  </si>
  <si>
    <t>AMA DE CASA</t>
  </si>
  <si>
    <t>ESTUDIANTE</t>
  </si>
  <si>
    <t>BELLA VISTA</t>
  </si>
  <si>
    <t xml:space="preserve">TAIWAN </t>
  </si>
  <si>
    <t>TAIWANESA</t>
  </si>
  <si>
    <t>PERU</t>
  </si>
  <si>
    <t>HONDUREÑA</t>
  </si>
  <si>
    <t>COLOMBIANA</t>
  </si>
  <si>
    <t>LAS PRADERAS</t>
  </si>
  <si>
    <t>CHINA</t>
  </si>
  <si>
    <t>EMPLEADO PRIVADO</t>
  </si>
  <si>
    <t>HAITIANA</t>
  </si>
  <si>
    <t xml:space="preserve">NACO </t>
  </si>
  <si>
    <t>HOLANDESA</t>
  </si>
  <si>
    <t xml:space="preserve">CHINA </t>
  </si>
  <si>
    <t xml:space="preserve">SAN FRANCISCO DE MACORIS </t>
  </si>
  <si>
    <t>GAZCUE</t>
  </si>
  <si>
    <t>LIBANESA</t>
  </si>
  <si>
    <t>IRAN</t>
  </si>
  <si>
    <t>IRANI</t>
  </si>
  <si>
    <t>ODONTOLOGA</t>
  </si>
  <si>
    <t>SANTO DOMINGO OESTE</t>
  </si>
  <si>
    <t>PERUANA</t>
  </si>
  <si>
    <t>HOLANDA</t>
  </si>
  <si>
    <t>EL VERGEL</t>
  </si>
  <si>
    <t>SERBIA</t>
  </si>
  <si>
    <t>SERBIO</t>
  </si>
  <si>
    <t>PROGRAMADOR</t>
  </si>
  <si>
    <t>LA MULATA</t>
  </si>
  <si>
    <t>SUIZA</t>
  </si>
  <si>
    <t>MATA HAMBRE</t>
  </si>
  <si>
    <t xml:space="preserve"> </t>
  </si>
  <si>
    <t xml:space="preserve">Fecha 
Solicitud </t>
  </si>
  <si>
    <t>Fecha 
Entrega</t>
  </si>
  <si>
    <t>ALEMANIA</t>
  </si>
  <si>
    <t>09/03/1868</t>
  </si>
  <si>
    <t>14/05/1840</t>
  </si>
  <si>
    <t>GIUSEPPEANTONIO GUGLIELMO CAPUTO CINO</t>
  </si>
  <si>
    <t>11/05/1887</t>
  </si>
  <si>
    <t>18/12/1898</t>
  </si>
  <si>
    <t>Razón de solicitud</t>
  </si>
  <si>
    <t>EVARISTO MORALES</t>
  </si>
  <si>
    <t>8. Certificados de Renuncia a Nacionalidad</t>
  </si>
  <si>
    <t>Fecha  naturalizado</t>
  </si>
  <si>
    <t>Razón de solicitud renuncia a nacionalidad</t>
  </si>
  <si>
    <t>5. Cantidad de certificaciones de Status</t>
  </si>
  <si>
    <t xml:space="preserve">ALDO BURZATTA </t>
  </si>
  <si>
    <t>ANTON LVOV</t>
  </si>
  <si>
    <t>ANTONY BOLLINO</t>
  </si>
  <si>
    <t>BERNAHARD ROLF KNIRSCH</t>
  </si>
  <si>
    <t xml:space="preserve">BOB JOSEPH ANTHONY SQUIRES </t>
  </si>
  <si>
    <t>CHRISTINE LEON VORST</t>
  </si>
  <si>
    <t xml:space="preserve">CLIFF SOLAIMAN </t>
  </si>
  <si>
    <t xml:space="preserve">DANIEL ANTONIO GARCIA SANTOS </t>
  </si>
  <si>
    <t>DIEGO MANSO MARRERO</t>
  </si>
  <si>
    <t>EDILBERTO ACOSTA GONZALEZ</t>
  </si>
  <si>
    <t>EMMA SERAFINA ANDREU HIDALGO</t>
  </si>
  <si>
    <t>ENRICO MASCOLO</t>
  </si>
  <si>
    <t>ESTABAN VELA MONTAÑO</t>
  </si>
  <si>
    <t>EVER FABIAN VICCO ANTUNEZ</t>
  </si>
  <si>
    <t>FREDDY CRUZ</t>
  </si>
  <si>
    <t xml:space="preserve">GABRIELA MARIA GARCIA FERNANDEZ </t>
  </si>
  <si>
    <t xml:space="preserve">GEORGES FARAH </t>
  </si>
  <si>
    <t xml:space="preserve">GONZAGA TABARES VELASQUEZ </t>
  </si>
  <si>
    <t xml:space="preserve">HERMAN JOSE GONZAÑEZ BARRIOS </t>
  </si>
  <si>
    <t xml:space="preserve">IVAN MONREAL ALONSO </t>
  </si>
  <si>
    <t>JAIRO JOSE ROMERO</t>
  </si>
  <si>
    <t>JANET CAROLINA HERNANDEZ LOPEZ</t>
  </si>
  <si>
    <t>JAVIER ALONSO ESTUPIÑAN DUARTE</t>
  </si>
  <si>
    <t xml:space="preserve">JEAN DENI SAINT-HILAIRE </t>
  </si>
  <si>
    <t>JEAN ROBERT FRANCISQUE</t>
  </si>
  <si>
    <t>JHON PATRICK HASTINGS</t>
  </si>
  <si>
    <t>JOANNA ELIZABETH RHOADES</t>
  </si>
  <si>
    <t>JOSE ANGEL CESAR DELGADO</t>
  </si>
  <si>
    <t>JOSE MANUEL RAMIREZ BRENIS</t>
  </si>
  <si>
    <t>JUAN BOSCO RODRIGUEZ BALLVE</t>
  </si>
  <si>
    <t>JUAN CARLOS HERNANDEZ VAREA</t>
  </si>
  <si>
    <t xml:space="preserve">JUI-FU HSU </t>
  </si>
  <si>
    <t>LARITZA COLUMBIE RIVERA</t>
  </si>
  <si>
    <t xml:space="preserve">LEYDI CARIDAD VILLALOBOS VALDES </t>
  </si>
  <si>
    <t xml:space="preserve">LUIS CORRALES RODRIGUEZ </t>
  </si>
  <si>
    <t>LUIS IGNACIO ESPINOLA GOMEZ</t>
  </si>
  <si>
    <t xml:space="preserve">LYSKA FARAH FANINI LEMOINE </t>
  </si>
  <si>
    <t>MAKSIM BOGATIUK</t>
  </si>
  <si>
    <t>MASSIMO GUGLIELMI</t>
  </si>
  <si>
    <t>MIGUEL DONGIL SANCHEZ</t>
  </si>
  <si>
    <t xml:space="preserve">MILENA ZIVKOVIC </t>
  </si>
  <si>
    <t xml:space="preserve">MIRIAM BAZZANO </t>
  </si>
  <si>
    <t>NICOLAS IGNACIO REQUENA REQUENA</t>
  </si>
  <si>
    <t xml:space="preserve">NIURKA BARBARA GINARTE GATO </t>
  </si>
  <si>
    <t>NORMA ELIZABETH MURCIA VEGA</t>
  </si>
  <si>
    <t>PAMELA STEFANI</t>
  </si>
  <si>
    <t xml:space="preserve">SAFDAR NADEEM </t>
  </si>
  <si>
    <t>SANA ULLAH</t>
  </si>
  <si>
    <t xml:space="preserve">SERGEY YURIEVICH EVSEEV </t>
  </si>
  <si>
    <t>SILVIA PATRICIA VIVAS RANGEL</t>
  </si>
  <si>
    <t>SUSANA TOLOSA VALERO</t>
  </si>
  <si>
    <t xml:space="preserve">THOMAS JAVIER RUIZ RIOS </t>
  </si>
  <si>
    <t xml:space="preserve">TIMOTHY GENE RHOADES </t>
  </si>
  <si>
    <t>TIMOTHY LAVARN VORST</t>
  </si>
  <si>
    <t>VENIA SAINT-HILAIRE MONDESIR</t>
  </si>
  <si>
    <t>VICTOR GABRIEL PEREZ OCEDA</t>
  </si>
  <si>
    <t>WUILYELIS ALEJANDRA VIDAL ROQUE</t>
  </si>
  <si>
    <t>YOUDELIE AUGUSTIN</t>
  </si>
  <si>
    <t>YVANN GERARD ARGENTIN</t>
  </si>
  <si>
    <t>YINXU LIANG</t>
  </si>
  <si>
    <t>NICOLÁS FRANCISCO PÉREZ ROJAS</t>
  </si>
  <si>
    <t>ITALIA</t>
  </si>
  <si>
    <t>RUSIA</t>
  </si>
  <si>
    <t>CANADA</t>
  </si>
  <si>
    <t>EE.UU</t>
  </si>
  <si>
    <t>HAITI</t>
  </si>
  <si>
    <t>COLOMBIA</t>
  </si>
  <si>
    <t>URUGUAY</t>
  </si>
  <si>
    <t>TAIWAN</t>
  </si>
  <si>
    <t>PARAGUAY</t>
  </si>
  <si>
    <t xml:space="preserve">RUSIA </t>
  </si>
  <si>
    <t>CHILE</t>
  </si>
  <si>
    <t>HONDURAS</t>
  </si>
  <si>
    <t>PAKISTAN</t>
  </si>
  <si>
    <t>RUSA</t>
  </si>
  <si>
    <t>ORDINARIO</t>
  </si>
  <si>
    <t>ORDINARIA</t>
  </si>
  <si>
    <t xml:space="preserve">NAT. ORDINARIA MAYOR DE EDAD </t>
  </si>
  <si>
    <t>MATRIONIO</t>
  </si>
  <si>
    <t>NAT. HIJO MAYOR DE EDAD</t>
  </si>
  <si>
    <t>Nat. Hija menor de Edad</t>
  </si>
  <si>
    <t>Nat. Hijo menor de Edad Ordinario</t>
  </si>
  <si>
    <t>809-878-7232 / 809-688-8770</t>
  </si>
  <si>
    <t>829-299-2671</t>
  </si>
  <si>
    <t>829-308-4140 / 809-523-8421/ 809-781-4200</t>
  </si>
  <si>
    <t>829-878-2470 / 809-933-3040</t>
  </si>
  <si>
    <t>829-989-5900 / 809-601-5554 / 809-571-9224</t>
  </si>
  <si>
    <t>809-255-0980 / 1-904-463-1292</t>
  </si>
  <si>
    <t>829-294-4783 / 509-36573265</t>
  </si>
  <si>
    <t>829-902-5327 / 809-793-1188 / 809-362-1111, EXT.243</t>
  </si>
  <si>
    <t>809-316-3631 / 809-586-2173</t>
  </si>
  <si>
    <t>829-856-0207 / 829-943-6233 / 809-668-8090</t>
  </si>
  <si>
    <t>849-268-0772 / 829-274-1525</t>
  </si>
  <si>
    <t>809-530-4221/ 809-840-8585 / 849-885-6252</t>
  </si>
  <si>
    <t xml:space="preserve">809-881-3543 / 809-482-7275 / 809-530-0010 /809-963-4960 </t>
  </si>
  <si>
    <t>809-350-3242 / 809-732-4308 /809-220-2492 abogada 829-232-7358</t>
  </si>
  <si>
    <t>809-578-9892 / 809-453-2273</t>
  </si>
  <si>
    <t>849-631-9709 / 809-482-4398 /829-642-7135</t>
  </si>
  <si>
    <t>809-702-4404</t>
  </si>
  <si>
    <t>829-571-5610 / 809-534-7764</t>
  </si>
  <si>
    <t>849-860-6494 / 48503984631</t>
  </si>
  <si>
    <t>829-380-5982 / 829-287-7876</t>
  </si>
  <si>
    <t xml:space="preserve">809-204-1616 / 849-284-6354 </t>
  </si>
  <si>
    <t>829-451-0155 / 809-908-0817 / 809-732-8448 ext. 2463</t>
  </si>
  <si>
    <t>809-519-0198 / 809-482-5100 / 809-331-3838</t>
  </si>
  <si>
    <t>809-610-8526 / 809-286-5211 / 809-686-1705</t>
  </si>
  <si>
    <t>809-589-2824/849-269-1693/829-210-5860</t>
  </si>
  <si>
    <t>809-720-5587 / 829-678-2939</t>
  </si>
  <si>
    <t>809-912-7072</t>
  </si>
  <si>
    <t>809-860-1231 /829-924-1551</t>
  </si>
  <si>
    <t>829-766-9125</t>
  </si>
  <si>
    <t>829-505-1164 / 849-263-6396</t>
  </si>
  <si>
    <t>809-523-8748 / 829-889-3900/ 34-562-146483 abogada 809-866-3611 / 809-364-2251</t>
  </si>
  <si>
    <t>829-334-5440 / 849-206-1996</t>
  </si>
  <si>
    <t>829-820-5511 / 829-338-0675 / 809-963-4209</t>
  </si>
  <si>
    <t>829-675-9384</t>
  </si>
  <si>
    <t>829-984-8482 / 829-287-7876</t>
  </si>
  <si>
    <t>809-852-9896 / 809-240-5098</t>
  </si>
  <si>
    <t>829-818-3401 / 809-423-2416 / 809-687-4699 / 809-901-8339</t>
  </si>
  <si>
    <t>809-881-7745</t>
  </si>
  <si>
    <t>809-754-5145 / abogado ALEXIN 849-481-4848</t>
  </si>
  <si>
    <t>829-915-0035</t>
  </si>
  <si>
    <t>849-883-5700</t>
  </si>
  <si>
    <t>829-649-2198 / 809-532-0668 / 809-687-0504/ 809-974-2598</t>
  </si>
  <si>
    <t xml:space="preserve">829-934-8486 </t>
  </si>
  <si>
    <t>849-282-1593 / 809-915-1608</t>
  </si>
  <si>
    <t>829-341-6389 / 809-373-9100 / 809-368-0055</t>
  </si>
  <si>
    <t>829-291-3921 / 849-441-3303 / 829-548-1055</t>
  </si>
  <si>
    <t>809-905-4543 /809-692-4273 / 809-542-5971</t>
  </si>
  <si>
    <t>829-765-2010 / 809-596-3454</t>
  </si>
  <si>
    <t>809-753-5145 / 829-721-0144</t>
  </si>
  <si>
    <t>809-697-8108</t>
  </si>
  <si>
    <t>829-962-9741 / 809-669-7664 / 809-491-5455/ 829-301-2044 / 809-959-2510</t>
  </si>
  <si>
    <t>809-702-6885 / 809-732-3758</t>
  </si>
  <si>
    <t>809-603-05211 / 809-286-5211 / 809-879-7430</t>
  </si>
  <si>
    <t>829-982-1256 / 809-744-6261</t>
  </si>
  <si>
    <t xml:space="preserve">829-209-2673 </t>
  </si>
  <si>
    <t>809-357-1408</t>
  </si>
  <si>
    <t>829-276-1293 / 809-710-7097</t>
  </si>
  <si>
    <t>809-715-1379 / 809-541-9307</t>
  </si>
  <si>
    <t>829-982-1256 / 809-744-4261</t>
  </si>
  <si>
    <t>aldo502@gmail.com</t>
  </si>
  <si>
    <t>anton.lvov@mail.com</t>
  </si>
  <si>
    <t>mail@antonybollino.it</t>
  </si>
  <si>
    <t>bkinirsch@bavaroadventurepark.com</t>
  </si>
  <si>
    <t>bobsquires@cristaloasis.com / bobsquires27@hotmail.com</t>
  </si>
  <si>
    <t>gatorchristine@yahoo.com</t>
  </si>
  <si>
    <t>lappettitrestaurant@yahoo.com</t>
  </si>
  <si>
    <t>garciasantosdanielxxi@gmail.com</t>
  </si>
  <si>
    <t>diegomanso7925@gmail.com / cvbano_lab@hotmail.com</t>
  </si>
  <si>
    <t>N/A</t>
  </si>
  <si>
    <t>andreuemma01@gmail.com / emmahidalgo@brightlight.com.do</t>
  </si>
  <si>
    <t>lisseloc@gmail.com</t>
  </si>
  <si>
    <t xml:space="preserve">esorevik@gmail.com </t>
  </si>
  <si>
    <t>fvicco@gmail.com / mariarosamanteodiclo@gmail.com</t>
  </si>
  <si>
    <t>lacruz1@aol.com</t>
  </si>
  <si>
    <t>gabygarfer15@gmail.com</t>
  </si>
  <si>
    <t>g.farah@farahgrouprd.com</t>
  </si>
  <si>
    <t>tagumedicalgroup@gmail.com / gttabares@gmail.com</t>
  </si>
  <si>
    <t>hermangonzalez179@gmail.com / hermanjgb@yahoo.com</t>
  </si>
  <si>
    <t>yarinicubano@gmail.com</t>
  </si>
  <si>
    <t>yaoro77@yahoo.com</t>
  </si>
  <si>
    <t>janet9390.jh@gmail.com</t>
  </si>
  <si>
    <t>javier.estupinan.duarte@gmail.com / javier.estupinan@segosa.com.do</t>
  </si>
  <si>
    <t>jeandenisainthilaire@hotmail.com</t>
  </si>
  <si>
    <t>jp.englram@orange.fr</t>
  </si>
  <si>
    <t>jfrancisque45@gmail.com / diazdelacruzadria@gmail.com</t>
  </si>
  <si>
    <t>maribelpeguero07@hotmail.com</t>
  </si>
  <si>
    <t>dustmoff@gmail.com</t>
  </si>
  <si>
    <t>ramirezbrenis@yahoo.es</t>
  </si>
  <si>
    <t>boscoballve@gmail.com</t>
  </si>
  <si>
    <t>onekvarea@gmail.com</t>
  </si>
  <si>
    <t>touchsenwell@gmail.com</t>
  </si>
  <si>
    <t>columbie.tkd@gmail.com</t>
  </si>
  <si>
    <t>ivblancamujer@gmail.com</t>
  </si>
  <si>
    <t>luisitocorrales70@gmail.com</t>
  </si>
  <si>
    <t>espinolagomezluisignacio@gmail.com</t>
  </si>
  <si>
    <t>lyskaf@hotmail.com</t>
  </si>
  <si>
    <t>m9643664141@gmail.com</t>
  </si>
  <si>
    <t>asp.guglielmi@gmail.com</t>
  </si>
  <si>
    <t>miguel.dongil@gmail.com</t>
  </si>
  <si>
    <t xml:space="preserve">paca75@gmail.com </t>
  </si>
  <si>
    <t>miriam.bazzano@gmail.com</t>
  </si>
  <si>
    <t>nicolasrequena9@gmail.com</t>
  </si>
  <si>
    <t>niurkbarbara@gmail.com</t>
  </si>
  <si>
    <t>nemurcia@gmail.com / linarezmurcia@gmail.com</t>
  </si>
  <si>
    <t>pamelastefani@hotmail.com</t>
  </si>
  <si>
    <t>nadeemshaib2@gmail.com / myousufnadeem278@gmail.com</t>
  </si>
  <si>
    <t>evseydom@gmail.com</t>
  </si>
  <si>
    <t>silvia.90112@gmail.com / silvia_90112@hotmail.com</t>
  </si>
  <si>
    <t>s.tolosa@coinba.com</t>
  </si>
  <si>
    <t>tomasruizrios@yahoo.com / thomas.ruiz@essity.com</t>
  </si>
  <si>
    <t>timvorst@gmail.com</t>
  </si>
  <si>
    <t>veniamondesir@gmail.com</t>
  </si>
  <si>
    <t>victorgpo@hotmail.com</t>
  </si>
  <si>
    <t>wuilyelisvidal2307@gmail.com</t>
  </si>
  <si>
    <t>yudeviolin@icloud.com</t>
  </si>
  <si>
    <t>yvannindr@gmail.com</t>
  </si>
  <si>
    <t>leongchuiwahyui@gmail.com</t>
  </si>
  <si>
    <t>anam.rojas@pucp.pe</t>
  </si>
  <si>
    <t>ITALIANA</t>
  </si>
  <si>
    <t>ALEMANA</t>
  </si>
  <si>
    <t>CANADIENSE</t>
  </si>
  <si>
    <t>URUGUAYO</t>
  </si>
  <si>
    <t>TAIWANES</t>
  </si>
  <si>
    <t>PARAGUAYO</t>
  </si>
  <si>
    <t>CHILENA</t>
  </si>
  <si>
    <t>SUIZO</t>
  </si>
  <si>
    <t>YC2363753.</t>
  </si>
  <si>
    <t>YB6675517</t>
  </si>
  <si>
    <t>CF6H2TGFT</t>
  </si>
  <si>
    <t>AK633940</t>
  </si>
  <si>
    <t>PP5416856</t>
  </si>
  <si>
    <t>L084613</t>
  </si>
  <si>
    <t>L096815</t>
  </si>
  <si>
    <t>N115756</t>
  </si>
  <si>
    <t>J831863</t>
  </si>
  <si>
    <t>YA6960028</t>
  </si>
  <si>
    <t>BC731486</t>
  </si>
  <si>
    <t>D347921</t>
  </si>
  <si>
    <t>K341151</t>
  </si>
  <si>
    <t>R11438639</t>
  </si>
  <si>
    <t>PE121001</t>
  </si>
  <si>
    <t>K648861</t>
  </si>
  <si>
    <t>AQ516545</t>
  </si>
  <si>
    <t>AQ046070</t>
  </si>
  <si>
    <t>RM5019566</t>
  </si>
  <si>
    <t xml:space="preserve"> R10128790</t>
  </si>
  <si>
    <t>L079450</t>
  </si>
  <si>
    <t>XDE841431</t>
  </si>
  <si>
    <t>N480277</t>
  </si>
  <si>
    <t>L078184</t>
  </si>
  <si>
    <t>M753112</t>
  </si>
  <si>
    <t>J648229</t>
  </si>
  <si>
    <t>C254964</t>
  </si>
  <si>
    <t>RM5168464</t>
  </si>
  <si>
    <t>YC4605061</t>
  </si>
  <si>
    <t>XDD797301</t>
  </si>
  <si>
    <t>YC4605063</t>
  </si>
  <si>
    <t>P10518541</t>
  </si>
  <si>
    <t>M306583</t>
  </si>
  <si>
    <t>F208056</t>
  </si>
  <si>
    <t>YC4605432</t>
  </si>
  <si>
    <t>BB9458123</t>
  </si>
  <si>
    <t>DM2741582</t>
  </si>
  <si>
    <t>AB954297</t>
  </si>
  <si>
    <t>TB4807794</t>
  </si>
  <si>
    <t>R11285614</t>
  </si>
  <si>
    <t xml:space="preserve"> X8304365</t>
  </si>
  <si>
    <t>EJ4048494</t>
  </si>
  <si>
    <t>379-24</t>
  </si>
  <si>
    <t>SANTO DOMINGO ESTE</t>
  </si>
  <si>
    <t>MENDOZA</t>
  </si>
  <si>
    <t>16 AÑOS</t>
  </si>
  <si>
    <t>MEDICO FAMILIAR</t>
  </si>
  <si>
    <t>21 AÑOS</t>
  </si>
  <si>
    <t>AUTOPISTA SAN ISIDRO</t>
  </si>
  <si>
    <t>SOLTERA</t>
  </si>
  <si>
    <t>PROFESORA DE MUSICA</t>
  </si>
  <si>
    <t>DISTRITO NACIONAL</t>
  </si>
  <si>
    <t>GERENTE DE EMPRESA</t>
  </si>
  <si>
    <t>26 AÑOS</t>
  </si>
  <si>
    <t>LOS RIOS</t>
  </si>
  <si>
    <t>ENTRENADOR</t>
  </si>
  <si>
    <t>3 AÑOS</t>
  </si>
  <si>
    <t>LA VEGA</t>
  </si>
  <si>
    <t xml:space="preserve"> CENTRO DE LA CIUDAD</t>
  </si>
  <si>
    <t>NUTRICIONISTA</t>
  </si>
  <si>
    <t>23 AÑOS</t>
  </si>
  <si>
    <t>145-24</t>
  </si>
  <si>
    <t>INVESTIGADOR UNIVERSITARIO</t>
  </si>
  <si>
    <t>295-24</t>
  </si>
  <si>
    <t>CAPITAN DE YATE</t>
  </si>
  <si>
    <t>CENTRAL ROMANA</t>
  </si>
  <si>
    <t>9 AÑOS</t>
  </si>
  <si>
    <t>CENTRO DE LA CIUDAD</t>
  </si>
  <si>
    <t>SUPERVISORA CENTRO DE LLAMADA</t>
  </si>
  <si>
    <t>SANTIAGO</t>
  </si>
  <si>
    <t>SANTIAGO DE LOS CABELLEROS</t>
  </si>
  <si>
    <t>NAVARRETTE</t>
  </si>
  <si>
    <t>AGENTE BIENES RAICES</t>
  </si>
  <si>
    <t>2 AÑOS</t>
  </si>
  <si>
    <t>SAN PEDRO DE MACORIA</t>
  </si>
  <si>
    <t>GUAYACANES</t>
  </si>
  <si>
    <t>VILLA PARAISO DEL SOL</t>
  </si>
  <si>
    <t>SOLTERO</t>
  </si>
  <si>
    <t>SAMANA</t>
  </si>
  <si>
    <t>LAS TERRENAS</t>
  </si>
  <si>
    <t>ENCARGADO MANTENIMIENTO</t>
  </si>
  <si>
    <t>SOSUA</t>
  </si>
  <si>
    <t>EL BATEY</t>
  </si>
  <si>
    <t>MIEMBRO ARD</t>
  </si>
  <si>
    <t>VILLA FARO</t>
  </si>
  <si>
    <t>ADMINISTRADOR DE EMPRESAS</t>
  </si>
  <si>
    <t>25 AÑOS</t>
  </si>
  <si>
    <t>MIRADOR SUR</t>
  </si>
  <si>
    <t>BACHILLER</t>
  </si>
  <si>
    <t>INGENIERO INDUSTRIAL</t>
  </si>
  <si>
    <t>ALTO DE ARROYO HONDO</t>
  </si>
  <si>
    <t>ENFERMERA</t>
  </si>
  <si>
    <t>VERON</t>
  </si>
  <si>
    <t>LA ALTAGRACIA</t>
  </si>
  <si>
    <t>LICENCIADA EN EDUCACION</t>
  </si>
  <si>
    <t>PROFESORA EDUCACION FISICA</t>
  </si>
  <si>
    <t>1 AÑO</t>
  </si>
  <si>
    <t>SANO DOMINGO</t>
  </si>
  <si>
    <t>LA FE</t>
  </si>
  <si>
    <t>BAYONA</t>
  </si>
  <si>
    <t>soltero</t>
  </si>
  <si>
    <t>INGENIERIA EN SISTEMA</t>
  </si>
  <si>
    <t>27 AÑOS</t>
  </si>
  <si>
    <t>LAS AMERICA</t>
  </si>
  <si>
    <t>INVERSIONISTA</t>
  </si>
  <si>
    <t>CABARETE</t>
  </si>
  <si>
    <t>VIOLINISTA SINFONICA NACIONAL</t>
  </si>
  <si>
    <t>NACO</t>
  </si>
  <si>
    <t>EDITOR</t>
  </si>
  <si>
    <t>ARROYO HONDO VIEJO</t>
  </si>
  <si>
    <t>4 AÑOS</t>
  </si>
  <si>
    <t>22 AÑOS</t>
  </si>
  <si>
    <t>CONSEJERA DE DIRECTORES</t>
  </si>
  <si>
    <t>ENCARGADA DE DOCUMENTACION Y CARGA</t>
  </si>
  <si>
    <t>LA CIENEGA</t>
  </si>
  <si>
    <t>ENCARGADO DE PUBLICACIONES ARCHIVO GENERAL DE LA NACION</t>
  </si>
  <si>
    <t>7 AÑOS</t>
  </si>
  <si>
    <t>EMPRESARIO</t>
  </si>
  <si>
    <t>10 AÑOS</t>
  </si>
  <si>
    <t>INTERPRETE JUDICIAL</t>
  </si>
  <si>
    <t>29 AÑOS</t>
  </si>
  <si>
    <t xml:space="preserve">EMPLEADO PUBLICO </t>
  </si>
  <si>
    <t>COSTA VERDE</t>
  </si>
  <si>
    <t>279-24</t>
  </si>
  <si>
    <t>EMPLEADA PUBLICO</t>
  </si>
  <si>
    <t>MUSICO</t>
  </si>
  <si>
    <t xml:space="preserve">PSICOLOGA ESCOLAR </t>
  </si>
  <si>
    <t xml:space="preserve">ARROYO HONDO </t>
  </si>
  <si>
    <t>LOS CASICAZGOS</t>
  </si>
  <si>
    <t>ESPAILLAT</t>
  </si>
  <si>
    <t>MOCA</t>
  </si>
  <si>
    <t>ESTANCIA NUEVA</t>
  </si>
  <si>
    <t xml:space="preserve">PENSIONADO </t>
  </si>
  <si>
    <t>GERENTE DE VENTAS</t>
  </si>
  <si>
    <t>ZONA UNIVERSITARIA</t>
  </si>
  <si>
    <t>11 AÑOS</t>
  </si>
  <si>
    <t>PENSIONADA</t>
  </si>
  <si>
    <t xml:space="preserve">4 AÑOS </t>
  </si>
  <si>
    <t>PROFESORA DE BALLET</t>
  </si>
  <si>
    <t>332-19</t>
  </si>
  <si>
    <t>TRABAJADORA INDEPENDIENTE</t>
  </si>
  <si>
    <t>ENSACHEZ SERRALLES</t>
  </si>
  <si>
    <t>TRABAJADOR INDEPENDIENTE</t>
  </si>
  <si>
    <t>SANTIAGO DE LOS CABALLEROS</t>
  </si>
  <si>
    <t>RINCON LARGO</t>
  </si>
  <si>
    <t>RENACIMIENTO</t>
  </si>
  <si>
    <t>SUPERVISORA CONTROL DE CALIDAD</t>
  </si>
  <si>
    <t>CENTRO HISTORICO</t>
  </si>
  <si>
    <t>31/08//1948</t>
  </si>
  <si>
    <t>RES. COSTA AZUL</t>
  </si>
  <si>
    <t xml:space="preserve">17 AÑOS </t>
  </si>
  <si>
    <t>GERENTE</t>
  </si>
  <si>
    <t>EMPRESARIO/ GERENTE</t>
  </si>
  <si>
    <t xml:space="preserve">PALMA REAL VILLAS </t>
  </si>
  <si>
    <t>BARRIO NUEVO CABALLONA</t>
  </si>
  <si>
    <t>DIRECCION COMERCIAL</t>
  </si>
  <si>
    <t>VILLA VIZCALLA</t>
  </si>
  <si>
    <t>8 AÑOS</t>
  </si>
  <si>
    <t>Fecha</t>
  </si>
  <si>
    <t>Solicitud</t>
  </si>
  <si>
    <t>Nombre y Apellido</t>
  </si>
  <si>
    <t>del Extranjero</t>
  </si>
  <si>
    <t>Tiempo residiendo</t>
  </si>
  <si>
    <t>en el País</t>
  </si>
  <si>
    <t>JUAN VICENTE CANTO LUCAS</t>
  </si>
  <si>
    <t>PAQ914339</t>
  </si>
  <si>
    <t>MENDEZANGEL53@GMAIL.COM</t>
  </si>
  <si>
    <t>809-804-3128</t>
  </si>
  <si>
    <t>402-2757463-5</t>
  </si>
  <si>
    <t>MASCULINO</t>
  </si>
  <si>
    <t>INFORMATICO</t>
  </si>
  <si>
    <t>RICARDO FERNANDEZ FERNANDEZ</t>
  </si>
  <si>
    <t>XDE833510</t>
  </si>
  <si>
    <t>CHANDREXA@ICLOUD</t>
  </si>
  <si>
    <t>809-754-2421 / 809-227-3273</t>
  </si>
  <si>
    <t>001-1486975-3</t>
  </si>
  <si>
    <t>24 AÑOS</t>
  </si>
  <si>
    <t>LOS CACIGAZGOS</t>
  </si>
  <si>
    <t>GIORGIO SALVATORE DORANGRICCHIA</t>
  </si>
  <si>
    <t>YB8104836</t>
  </si>
  <si>
    <t>DJESUSJIMENEZDGM@GMAIL.COM</t>
  </si>
  <si>
    <t>829-442-2021</t>
  </si>
  <si>
    <t>402-3932820-2</t>
  </si>
  <si>
    <t>PENSIONADO</t>
  </si>
  <si>
    <t>DUARTE</t>
  </si>
  <si>
    <t>VILLA RIVA</t>
  </si>
  <si>
    <t>ABANICO VILLA RIVA</t>
  </si>
  <si>
    <t>JOAN LOPEZ ALTERACHS</t>
  </si>
  <si>
    <t>PAC632822</t>
  </si>
  <si>
    <t>J.ALTERACHS@GMAIL.COM</t>
  </si>
  <si>
    <t>809-310-6161 / 809-939-1265</t>
  </si>
  <si>
    <t>402-2236334-9</t>
  </si>
  <si>
    <t>ANTROPOLOGO</t>
  </si>
  <si>
    <t>14 AÑOS</t>
  </si>
  <si>
    <t>MARTINA RESTREPO ARCHILA</t>
  </si>
  <si>
    <t>NAT. HIJOS MENOR</t>
  </si>
  <si>
    <t>BD648458</t>
  </si>
  <si>
    <t>MARCHILA@MSN.COM</t>
  </si>
  <si>
    <t>829-629-0627 / 809-621-8431</t>
  </si>
  <si>
    <t>FEMENINO</t>
  </si>
  <si>
    <t>ENSANCHE NACO</t>
  </si>
  <si>
    <t xml:space="preserve">ELIOSMAYQUER OROZCO GARBEY </t>
  </si>
  <si>
    <t>M875376</t>
  </si>
  <si>
    <t>ELIOGARBEY@GMAIL.COM</t>
  </si>
  <si>
    <t>829-613-9735</t>
  </si>
  <si>
    <t>402-5338090-7</t>
  </si>
  <si>
    <t xml:space="preserve">PROFESOR </t>
  </si>
  <si>
    <t xml:space="preserve"> 7 AÑOS </t>
  </si>
  <si>
    <t xml:space="preserve">MIRADOR NORTE </t>
  </si>
  <si>
    <t>RUBEN ADOLFO TASCON BEDOYA</t>
  </si>
  <si>
    <t>AR963673</t>
  </si>
  <si>
    <t>RUBEN_TB@OUTLOOK.COM</t>
  </si>
  <si>
    <t>829-790-1003 / 809-549-3940</t>
  </si>
  <si>
    <t>402-2037278-9</t>
  </si>
  <si>
    <t>PUBLICISTA</t>
  </si>
  <si>
    <t>ANTONIO GARCIA LOPEZ</t>
  </si>
  <si>
    <t>PAJ831292</t>
  </si>
  <si>
    <t>AGL221059@HOTMAIL.COM</t>
  </si>
  <si>
    <t>809-898-0608 / 829-558-8511</t>
  </si>
  <si>
    <t>402-2285603-7</t>
  </si>
  <si>
    <t>MECANICO</t>
  </si>
  <si>
    <t>15 AÑOS</t>
  </si>
  <si>
    <t>RESPALDO LOS TRES OJOS</t>
  </si>
  <si>
    <t>CARLOS GUILLERMO BAJARES QUINTANA</t>
  </si>
  <si>
    <t>CGBAJARES@GMAIL.COM</t>
  </si>
  <si>
    <t>829-547-2702 / 829-683-2527</t>
  </si>
  <si>
    <t>402-2401264-7</t>
  </si>
  <si>
    <t>ADMINISTRADOR</t>
  </si>
  <si>
    <t>POLINA KONSTANTINOVNA KOSHELEVA</t>
  </si>
  <si>
    <t>POLAKOSH@GMAIL.COM</t>
  </si>
  <si>
    <t>809-299-2098 / 849-481-4848 / 809-753-5145</t>
  </si>
  <si>
    <t>402-2401253-0</t>
  </si>
  <si>
    <t>DISEÑADORA DE ROPA</t>
  </si>
  <si>
    <t>SERRALLES</t>
  </si>
  <si>
    <t>FERNANDO JESUS BERMUDEZ VON CRAZUT</t>
  </si>
  <si>
    <t>HELGACRAZUT@HOTMAIL.COM</t>
  </si>
  <si>
    <t>809-495-6036</t>
  </si>
  <si>
    <t>402-5152233-6</t>
  </si>
  <si>
    <t>HELGA CHRISTIANE VON CRAZUT SOTO</t>
  </si>
  <si>
    <t>829-966-1520 / 809-495-6036</t>
  </si>
  <si>
    <t>402-4250485-6</t>
  </si>
  <si>
    <t>CLAUDE SCHNEIDER</t>
  </si>
  <si>
    <t>LUXEMBURGO</t>
  </si>
  <si>
    <t>LUXEMBURGUES</t>
  </si>
  <si>
    <t>LCN4K9V2</t>
  </si>
  <si>
    <t>MANSS1911@YAHOO.DE</t>
  </si>
  <si>
    <t>809-357-8132 / 809-836-3612</t>
  </si>
  <si>
    <t>402-2295578-9</t>
  </si>
  <si>
    <t>PINTOR</t>
  </si>
  <si>
    <t>30 AÑOS</t>
  </si>
  <si>
    <t>YOLAN ABEL PEÑA OSORIO</t>
  </si>
  <si>
    <t>N071006</t>
  </si>
  <si>
    <t>YOLANPENAOSORIO@GMAIL.COM</t>
  </si>
  <si>
    <t>809-960-8356 / 829-410-0864</t>
  </si>
  <si>
    <t>223-0077190-8</t>
  </si>
  <si>
    <t>KATHERINE MENA FRANCO</t>
  </si>
  <si>
    <t>MEXICO</t>
  </si>
  <si>
    <t>MEXICANA</t>
  </si>
  <si>
    <t>G34079217</t>
  </si>
  <si>
    <t>MENAKATHERINE@GMAIL.COM</t>
  </si>
  <si>
    <t>809-620-3798 / 809-501-1571 / 809-620-3798</t>
  </si>
  <si>
    <t>402-2119988-4</t>
  </si>
  <si>
    <t>ALTOS DE ARROYO HONDO III</t>
  </si>
  <si>
    <t>LIZANDRA CABREJA SUAREZ</t>
  </si>
  <si>
    <t>K449170</t>
  </si>
  <si>
    <t>LIZANDRACABREJASUAREZ@GMAIL.COM</t>
  </si>
  <si>
    <t>849-919-9100 / 809-565-4845</t>
  </si>
  <si>
    <t>402-4242951-8</t>
  </si>
  <si>
    <t>MERCADOLOGA</t>
  </si>
  <si>
    <t>RESIDENCIAL ALAMEDA</t>
  </si>
  <si>
    <t>ANA MARIA NEME ACHI</t>
  </si>
  <si>
    <t>ECUADOR</t>
  </si>
  <si>
    <t>ECUATORIANA</t>
  </si>
  <si>
    <t>A8019929</t>
  </si>
  <si>
    <t>NRAMOS@NRAMOS.COM.DO</t>
  </si>
  <si>
    <t>809-805-1363 / 809-532-4931</t>
  </si>
  <si>
    <t>001-1737788-7</t>
  </si>
  <si>
    <t>18 AÑOS</t>
  </si>
  <si>
    <t>CUESTA HERMOSA III</t>
  </si>
  <si>
    <t>DAYANA ANDREINA EUGENIO NIÑO</t>
  </si>
  <si>
    <t>DAHYERO3@GMAIL.COM</t>
  </si>
  <si>
    <t>809-472-2732 / 829-450-8180 / 809-221-8614</t>
  </si>
  <si>
    <t>402-5288075-8</t>
  </si>
  <si>
    <t>AUXILIAR CONTABLE</t>
  </si>
  <si>
    <t>LA JULIA</t>
  </si>
  <si>
    <t xml:space="preserve">PASAPORTE </t>
  </si>
  <si>
    <t xml:space="preserve">PUI  LING NG DE CHEA </t>
  </si>
  <si>
    <t xml:space="preserve">RES. ATLANIDAD </t>
  </si>
  <si>
    <t xml:space="preserve">PROC. NAT. HIJO MENOR </t>
  </si>
  <si>
    <t xml:space="preserve">NERYLIN RIVERA RUBIO </t>
  </si>
  <si>
    <t xml:space="preserve">EMPLEADA PRIVADA </t>
  </si>
  <si>
    <t xml:space="preserve">GAZCUE </t>
  </si>
  <si>
    <t xml:space="preserve">ANA PRISILLA GOMEZ LARIOS </t>
  </si>
  <si>
    <t>GUATEMALA</t>
  </si>
  <si>
    <t>GUATEMANTECA</t>
  </si>
  <si>
    <t>ANESTESIOLOGA</t>
  </si>
  <si>
    <t>VILLA MELLA</t>
  </si>
  <si>
    <t xml:space="preserve">TONG - LIANG WU </t>
  </si>
  <si>
    <t>LAIG-CHUG NG DE NG</t>
  </si>
  <si>
    <t>ENSANCHE OZAMA</t>
  </si>
  <si>
    <t>MARIO ANGELO ASTORI</t>
  </si>
  <si>
    <t>ITALIANO</t>
  </si>
  <si>
    <t>LOS LIMONES</t>
  </si>
  <si>
    <t>DIVORCIO</t>
  </si>
  <si>
    <t>MIRLA HAISEL FERREDON PIEDRA</t>
  </si>
  <si>
    <t>DOCENTE</t>
  </si>
  <si>
    <t>SANTO DOMINGO NORTE</t>
  </si>
  <si>
    <t>BRIGIDA</t>
  </si>
  <si>
    <t>AYMAN HAMDAN</t>
  </si>
  <si>
    <t>JORDANIA</t>
  </si>
  <si>
    <t>ALESSANDRO SALVATI</t>
  </si>
  <si>
    <t>SAN RAFAEL DE YUMA</t>
  </si>
  <si>
    <t>EL LIMON</t>
  </si>
  <si>
    <t>SHU SHENG LEE</t>
  </si>
  <si>
    <t>INGENIERO CIVIL</t>
  </si>
  <si>
    <t>GLOSUB HANNA ELIAS MELGEN</t>
  </si>
  <si>
    <t>LIBANO</t>
  </si>
  <si>
    <t>BARAHONA</t>
  </si>
  <si>
    <t>CENTRO</t>
  </si>
  <si>
    <t>YELITZA DENAIS BAUTE SANCHEZ</t>
  </si>
  <si>
    <t>ADMINISTRADORA</t>
  </si>
  <si>
    <t>ARROYO HONDO III</t>
  </si>
  <si>
    <t>PROC. NAT. ESPOSA</t>
  </si>
  <si>
    <t>CARLOS JORGE ABREU CHAMICO</t>
  </si>
  <si>
    <t>FARMACEUTICO</t>
  </si>
  <si>
    <t>TORRE FARALLON</t>
  </si>
  <si>
    <t>OMAR CHOKR</t>
  </si>
  <si>
    <t>VILLA CONSUELO</t>
  </si>
  <si>
    <t>ELEUCADIA CASTRO RODRIGUEZ</t>
  </si>
  <si>
    <t xml:space="preserve">PANAMA </t>
  </si>
  <si>
    <t>PANAMEÑA</t>
  </si>
  <si>
    <t xml:space="preserve">URB. JUAN CARLOS </t>
  </si>
  <si>
    <t>BRAHIM FUAD HUSSEIN FONSECA</t>
  </si>
  <si>
    <t>NORELYS MARIA VILLANUEVA JIMENEZ</t>
  </si>
  <si>
    <t>SAN PEDRO DE MACORIS</t>
  </si>
  <si>
    <t>PLACER ROMETO</t>
  </si>
  <si>
    <t>ZHENCHANG HUANG</t>
  </si>
  <si>
    <t xml:space="preserve"> ANA LUISA CUBEÑAS PELUZZO DE ROS </t>
  </si>
  <si>
    <t xml:space="preserve">CUBANA </t>
  </si>
  <si>
    <t xml:space="preserve">PIANTINI </t>
  </si>
  <si>
    <t xml:space="preserve">ALBA MERCEDES SALTERIO IBAÑEZ </t>
  </si>
  <si>
    <t xml:space="preserve">EDUCADORA </t>
  </si>
  <si>
    <t xml:space="preserve">VIEJO ARROYO HONDO </t>
  </si>
  <si>
    <t>YAMILIA AMENGOR GARCES</t>
  </si>
  <si>
    <t>LAS MERCEDES</t>
  </si>
  <si>
    <t>OLGA NANCY CHAMBILLA LUJANO</t>
  </si>
  <si>
    <t>LICENCIADA EN EDUCACIÒN</t>
  </si>
  <si>
    <t>PANTOJA</t>
  </si>
  <si>
    <t>YU-TANG-CHOU</t>
  </si>
  <si>
    <t>JEAN PHILIPPE ALCE</t>
  </si>
  <si>
    <t>VENDEDOR</t>
  </si>
  <si>
    <t>SALTO DE LA CADET</t>
  </si>
  <si>
    <t>SOLICITAR ACTAS DE NACIMIENTO</t>
  </si>
  <si>
    <t>PATRICK GEORGE MC DOWELL</t>
  </si>
  <si>
    <t>REINO UNIDO</t>
  </si>
  <si>
    <t>BRITANICO</t>
  </si>
  <si>
    <t>MARINO MERCANTE</t>
  </si>
  <si>
    <t>FALLECIDO</t>
  </si>
  <si>
    <t>CLAUDINE JEANNE V. LEBRETON GONIDEC</t>
  </si>
  <si>
    <t>YUAN CHANG LIU</t>
  </si>
  <si>
    <t>CYRIL PIERRE YVES DE LENGAIGNE DU CHOQUEL</t>
  </si>
  <si>
    <t>EVGENY VLADIMIROVICH DRUZHININ</t>
  </si>
  <si>
    <t>CHEF</t>
  </si>
  <si>
    <t>ODALYS OTERO NUÑEZ</t>
  </si>
  <si>
    <t>PROC. NAT. HIJA MAYOR</t>
  </si>
  <si>
    <t>MONICA CORAL HERRERA CARDENAS</t>
  </si>
  <si>
    <t>RECURSOS HUMANOS</t>
  </si>
  <si>
    <t>FRANCHESKA KARLA SERRANO MOLINA</t>
  </si>
  <si>
    <t>HOTELERA</t>
  </si>
  <si>
    <t>EL MILLÒN</t>
  </si>
  <si>
    <t>EMILIO SANLUCAS LUIS</t>
  </si>
  <si>
    <t>INVIVIENDA</t>
  </si>
  <si>
    <t>BABAK PISHDADIAN</t>
  </si>
  <si>
    <t>CESAR AUGUSTO NAVARRO JARAMILLO</t>
  </si>
  <si>
    <t xml:space="preserve">FIORELLA ANDREINA MENDEZ </t>
  </si>
  <si>
    <t>JUAN PABLO DUARTE</t>
  </si>
  <si>
    <t>APOLONIA CLOTILDE SANCHEZ QUELCA</t>
  </si>
  <si>
    <t>CAROL XIMENA GALLEGO ROBERTTS</t>
  </si>
  <si>
    <t>LUCA MERLI</t>
  </si>
  <si>
    <t xml:space="preserve">LEDY SILVANA JAIMES ESPINEL </t>
  </si>
  <si>
    <t xml:space="preserve">QUIMICA </t>
  </si>
  <si>
    <t>HERRERA</t>
  </si>
  <si>
    <t>MILAIDIS OCHOA LAMORU</t>
  </si>
  <si>
    <t>LICDA.</t>
  </si>
  <si>
    <t xml:space="preserve">BAVARO </t>
  </si>
  <si>
    <t xml:space="preserve">WAI CHUN CHOI </t>
  </si>
  <si>
    <t xml:space="preserve">MADAI  VARGAS  RODRIGUEZ </t>
  </si>
  <si>
    <t>EMPRESARIA</t>
  </si>
  <si>
    <t>HAINAMOSA</t>
  </si>
  <si>
    <t xml:space="preserve">PAOLA ANDREA CASTRO VELASCO </t>
  </si>
  <si>
    <t xml:space="preserve">ING EN SISTEMA </t>
  </si>
  <si>
    <t>IGNACIO MANUEL GALINDEZ REYES</t>
  </si>
  <si>
    <t>CONTABLE</t>
  </si>
  <si>
    <t>RES. ALAMEDA</t>
  </si>
  <si>
    <t>LUIS EDUARDO LARRARTE VASQUEZ</t>
  </si>
  <si>
    <t>CIUDADA COLOGICA</t>
  </si>
  <si>
    <t xml:space="preserve">CHIN - HSIA HUANG  YANG </t>
  </si>
  <si>
    <t xml:space="preserve">DUARTE </t>
  </si>
  <si>
    <t xml:space="preserve">RESD. ANDUJAR </t>
  </si>
  <si>
    <t xml:space="preserve">HSIN - WANG HUANG </t>
  </si>
  <si>
    <t xml:space="preserve">ALFREDO PARDO ARANGO </t>
  </si>
  <si>
    <t>ANTONIO RAMON GREGORIO OCHOA MERTI</t>
  </si>
  <si>
    <t>28/11/1890</t>
  </si>
  <si>
    <t>PEDRO RUSSO</t>
  </si>
  <si>
    <t>NORTEAMERICANA</t>
  </si>
  <si>
    <t xml:space="preserve">MARIANO RAFAEL FORTUNATO HEREDIA MENDOZA </t>
  </si>
  <si>
    <t>17/04/1868</t>
  </si>
  <si>
    <t>MICHAEL NOWAK</t>
  </si>
  <si>
    <t>CECILIA VICTORIA SHOUWEN LA CRUZ</t>
  </si>
  <si>
    <t>CURAZAO</t>
  </si>
  <si>
    <t>CURAZOLEÑA</t>
  </si>
  <si>
    <t>ANTONIO RODRIGUEZ FERNANDEZ</t>
  </si>
  <si>
    <t>LUXENBURGO</t>
  </si>
  <si>
    <t>TOMAS JOSE LORENZO LLIBRE PUIG</t>
  </si>
  <si>
    <t>SALVADOR PUIG MARIN</t>
  </si>
  <si>
    <t>08/02/1867</t>
  </si>
  <si>
    <t>LUIS RICHETTI</t>
  </si>
  <si>
    <t>01/10/1879</t>
  </si>
  <si>
    <t>MANUEL ANTUÑA CAMINO</t>
  </si>
  <si>
    <t>12/04/1877</t>
  </si>
  <si>
    <t>ANDREA ROSSI CARLOMAGNO</t>
  </si>
  <si>
    <t>19/06/1862</t>
  </si>
  <si>
    <t xml:space="preserve">JOSE ANTONIO CONDE RAMOS </t>
  </si>
  <si>
    <t>MAURICE ANTONIUS NICOLAAS JOHANNES KOKS</t>
  </si>
  <si>
    <t>KLAUS WOLFGANG BORCHERT</t>
  </si>
  <si>
    <t>PEDRO ALFREDO GALARZA PUENTE</t>
  </si>
  <si>
    <t>17/09/1882</t>
  </si>
  <si>
    <t>MARKUS HOLZAPFEL</t>
  </si>
  <si>
    <t>AMADEA MERCEDES JOSEFA PAUSAS</t>
  </si>
  <si>
    <t>9/04/1882</t>
  </si>
  <si>
    <t>ORESTE MENICUCCI CIARDINI</t>
  </si>
  <si>
    <t>10/12/1876</t>
  </si>
  <si>
    <t>ENRIQUE ACEVEDO PEREZ</t>
  </si>
  <si>
    <t>17/08/1878</t>
  </si>
  <si>
    <t>ANTONIO FIGARI</t>
  </si>
  <si>
    <t>04/12/1863</t>
  </si>
  <si>
    <t>ANTONIO  FIGARI</t>
  </si>
  <si>
    <t>JOSE MOLINA VERDEJO</t>
  </si>
  <si>
    <t>17/04/1865</t>
  </si>
  <si>
    <t>SEBASTIAN MERA ALONSO</t>
  </si>
  <si>
    <t>DIRECCION DE NATURALIZACION</t>
  </si>
  <si>
    <t>3. Cantidad de Certificaciones de Nacionalidad solicitadas</t>
  </si>
  <si>
    <t>4. Cantidad de Certificaciones de No Nacionalidad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</si>
</sst>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Nyala"/>
    </font>
    <font>
      <u/>
      <sz val="11"/>
      <color theme="10"/>
      <name val="Calibri"/>
      <family val="2"/>
      <scheme val="minor"/>
    </font>
    <font>
      <b/>
      <sz val="12"/>
      <color theme="1"/>
      <name val="Arial "/>
    </font>
    <font>
      <sz val="12"/>
      <color theme="1"/>
      <name val="Arial "/>
    </font>
    <font>
      <u/>
      <sz val="12"/>
      <color theme="1"/>
      <name val="Arial "/>
    </font>
    <font>
      <sz val="12"/>
      <color rgb="FF000000"/>
      <name val="Arial "/>
    </font>
    <font>
      <u/>
      <sz val="12"/>
      <name val="Arial "/>
    </font>
    <font>
      <b/>
      <sz val="14"/>
      <color rgb="FF76933C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u/>
      <sz val="7.7"/>
      <color rgb="FF0000FF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0"/>
      <name val="Arial "/>
    </font>
    <font>
      <b/>
      <sz val="14"/>
      <color theme="0"/>
      <name val="Times New Roman"/>
      <family val="1"/>
    </font>
    <font>
      <b/>
      <sz val="12"/>
      <color theme="0"/>
      <name val="Nyala"/>
    </font>
    <font>
      <sz val="12"/>
      <color theme="0"/>
      <name val="Nyala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3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1" applyBorder="1" applyAlignment="1" applyProtection="1"/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/>
    <xf numFmtId="0" fontId="20" fillId="0" borderId="0" xfId="0" applyFont="1"/>
    <xf numFmtId="0" fontId="20" fillId="0" borderId="1" xfId="0" applyFont="1" applyBorder="1"/>
    <xf numFmtId="0" fontId="22" fillId="0" borderId="1" xfId="1" applyFont="1" applyBorder="1" applyAlignment="1" applyProtection="1"/>
    <xf numFmtId="0" fontId="2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23" fillId="0" borderId="13" xfId="0" applyFont="1" applyBorder="1"/>
    <xf numFmtId="14" fontId="21" fillId="0" borderId="11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21" fillId="0" borderId="13" xfId="0" applyFont="1" applyBorder="1"/>
    <xf numFmtId="0" fontId="0" fillId="0" borderId="14" xfId="0" applyBorder="1" applyAlignment="1">
      <alignment horizontal="left"/>
    </xf>
    <xf numFmtId="0" fontId="24" fillId="0" borderId="13" xfId="0" applyFont="1" applyBorder="1"/>
    <xf numFmtId="0" fontId="23" fillId="0" borderId="0" xfId="0" applyFont="1"/>
    <xf numFmtId="0" fontId="20" fillId="0" borderId="13" xfId="0" applyFont="1" applyBorder="1"/>
    <xf numFmtId="0" fontId="25" fillId="0" borderId="13" xfId="0" applyFont="1" applyBorder="1"/>
    <xf numFmtId="14" fontId="18" fillId="0" borderId="1" xfId="0" applyNumberFormat="1" applyFont="1" applyBorder="1" applyAlignment="1">
      <alignment horizontal="right"/>
    </xf>
    <xf numFmtId="0" fontId="0" fillId="0" borderId="14" xfId="0" applyBorder="1"/>
    <xf numFmtId="14" fontId="4" fillId="0" borderId="1" xfId="0" applyNumberFormat="1" applyFont="1" applyBorder="1"/>
    <xf numFmtId="0" fontId="29" fillId="0" borderId="6" xfId="0" applyFont="1" applyBorder="1"/>
    <xf numFmtId="14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1" applyFont="1" applyFill="1" applyBorder="1" applyAlignment="1" applyProtection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Border="1"/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wrapText="1"/>
    </xf>
    <xf numFmtId="0" fontId="30" fillId="0" borderId="1" xfId="1" applyFont="1" applyFill="1" applyBorder="1" applyAlignment="1" applyProtection="1">
      <alignment horizontal="left" vertical="center" wrapText="1"/>
    </xf>
    <xf numFmtId="14" fontId="29" fillId="0" borderId="1" xfId="0" applyNumberFormat="1" applyFont="1" applyBorder="1"/>
    <xf numFmtId="0" fontId="29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1" applyFont="1" applyFill="1" applyBorder="1" applyAlignment="1" applyProtection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14" fontId="29" fillId="0" borderId="1" xfId="0" applyNumberFormat="1" applyFont="1" applyBorder="1" applyAlignment="1">
      <alignment horizontal="left"/>
    </xf>
    <xf numFmtId="0" fontId="29" fillId="0" borderId="5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 applyProtection="1">
      <alignment horizontal="left" wrapText="1"/>
    </xf>
    <xf numFmtId="0" fontId="30" fillId="0" borderId="1" xfId="1" applyFont="1" applyFill="1" applyBorder="1" applyAlignment="1" applyProtection="1">
      <alignment horizontal="left" vertical="center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wrapText="1"/>
    </xf>
    <xf numFmtId="0" fontId="29" fillId="0" borderId="7" xfId="0" applyFont="1" applyBorder="1"/>
    <xf numFmtId="0" fontId="29" fillId="6" borderId="1" xfId="0" applyFont="1" applyFill="1" applyBorder="1" applyAlignment="1">
      <alignment horizontal="center" vertical="center"/>
    </xf>
    <xf numFmtId="0" fontId="29" fillId="0" borderId="0" xfId="0" applyFont="1"/>
    <xf numFmtId="0" fontId="31" fillId="0" borderId="7" xfId="0" applyFont="1" applyFill="1" applyBorder="1" applyAlignment="1">
      <alignment horizontal="center" wrapText="1"/>
    </xf>
    <xf numFmtId="0" fontId="32" fillId="0" borderId="1" xfId="2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0" applyFont="1"/>
    <xf numFmtId="0" fontId="35" fillId="7" borderId="0" xfId="0" applyFont="1" applyFill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1" xfId="0" applyFont="1" applyBorder="1"/>
    <xf numFmtId="14" fontId="0" fillId="0" borderId="1" xfId="0" applyNumberForma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7" fillId="0" borderId="1" xfId="1" applyBorder="1" applyAlignment="1" applyProtection="1">
      <alignment horizontal="center"/>
    </xf>
    <xf numFmtId="14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/>
    </xf>
    <xf numFmtId="0" fontId="37" fillId="0" borderId="1" xfId="0" applyFont="1" applyBorder="1"/>
    <xf numFmtId="0" fontId="36" fillId="0" borderId="1" xfId="0" applyFont="1" applyBorder="1" applyAlignment="1">
      <alignment horizontal="right"/>
    </xf>
    <xf numFmtId="0" fontId="36" fillId="0" borderId="7" xfId="0" applyFont="1" applyBorder="1" applyAlignment="1">
      <alignment horizontal="center" vertical="center"/>
    </xf>
    <xf numFmtId="0" fontId="38" fillId="0" borderId="1" xfId="0" applyFont="1" applyBorder="1"/>
    <xf numFmtId="0" fontId="36" fillId="0" borderId="0" xfId="0" applyFont="1" applyAlignment="1">
      <alignment horizontal="right"/>
    </xf>
    <xf numFmtId="14" fontId="21" fillId="0" borderId="11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13" xfId="0" applyFont="1" applyBorder="1"/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41" fillId="9" borderId="1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40" fillId="8" borderId="3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40" fillId="8" borderId="5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1" fillId="9" borderId="1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left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0" fontId="43" fillId="8" borderId="6" xfId="0" applyFont="1" applyFill="1" applyBorder="1" applyAlignment="1">
      <alignment horizontal="center" vertical="center" wrapText="1"/>
    </xf>
    <xf numFmtId="0" fontId="42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3" fillId="8" borderId="6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bobsquires@cristaloasis.com" TargetMode="External"/><Relationship Id="rId18" Type="http://schemas.openxmlformats.org/officeDocument/2006/relationships/hyperlink" Target="mailto:gabygarfer15@gmail.com" TargetMode="External"/><Relationship Id="rId26" Type="http://schemas.openxmlformats.org/officeDocument/2006/relationships/hyperlink" Target="mailto:lappettitrestaurant@yahoo.com" TargetMode="External"/><Relationship Id="rId39" Type="http://schemas.openxmlformats.org/officeDocument/2006/relationships/hyperlink" Target="mailto:bkinirsch@bavaroadventurepark.com" TargetMode="External"/><Relationship Id="rId21" Type="http://schemas.openxmlformats.org/officeDocument/2006/relationships/hyperlink" Target="mailto:dustmoff@gmail.com" TargetMode="External"/><Relationship Id="rId34" Type="http://schemas.openxmlformats.org/officeDocument/2006/relationships/hyperlink" Target="mailto:boscoballve@gmail.com" TargetMode="External"/><Relationship Id="rId42" Type="http://schemas.openxmlformats.org/officeDocument/2006/relationships/hyperlink" Target="mailto:s.tolosa@coinba.com" TargetMode="External"/><Relationship Id="rId47" Type="http://schemas.openxmlformats.org/officeDocument/2006/relationships/hyperlink" Target="mailto:esorevik@gmail.com" TargetMode="External"/><Relationship Id="rId50" Type="http://schemas.openxmlformats.org/officeDocument/2006/relationships/hyperlink" Target="mailto:evseydom@gmail.com" TargetMode="External"/><Relationship Id="rId7" Type="http://schemas.openxmlformats.org/officeDocument/2006/relationships/hyperlink" Target="mailto:espinolagomezluisignacio@gmail.com" TargetMode="External"/><Relationship Id="rId2" Type="http://schemas.openxmlformats.org/officeDocument/2006/relationships/hyperlink" Target="mailto:onekvarea@gmail.com" TargetMode="External"/><Relationship Id="rId16" Type="http://schemas.openxmlformats.org/officeDocument/2006/relationships/hyperlink" Target="mailto:asp.guglielmi@gmail.com" TargetMode="External"/><Relationship Id="rId29" Type="http://schemas.openxmlformats.org/officeDocument/2006/relationships/hyperlink" Target="mailto:g.farah@farahgrouprd.com" TargetMode="External"/><Relationship Id="rId11" Type="http://schemas.openxmlformats.org/officeDocument/2006/relationships/hyperlink" Target="mailto:luisitocorrales70@gmail.com" TargetMode="External"/><Relationship Id="rId24" Type="http://schemas.openxmlformats.org/officeDocument/2006/relationships/hyperlink" Target="mailto:ivblancamujer@gmail.com" TargetMode="External"/><Relationship Id="rId32" Type="http://schemas.openxmlformats.org/officeDocument/2006/relationships/hyperlink" Target="mailto:veniamondesir@gmail.com" TargetMode="External"/><Relationship Id="rId37" Type="http://schemas.openxmlformats.org/officeDocument/2006/relationships/hyperlink" Target="mailto:lisseloc@gmail.com" TargetMode="External"/><Relationship Id="rId40" Type="http://schemas.openxmlformats.org/officeDocument/2006/relationships/hyperlink" Target="mailto:miguel.dongil@gmail.com" TargetMode="External"/><Relationship Id="rId45" Type="http://schemas.openxmlformats.org/officeDocument/2006/relationships/hyperlink" Target="mailto:timvorst@gmail.com" TargetMode="External"/><Relationship Id="rId5" Type="http://schemas.openxmlformats.org/officeDocument/2006/relationships/hyperlink" Target="mailto:wuilyelisvidal2307@gmail.com" TargetMode="External"/><Relationship Id="rId15" Type="http://schemas.openxmlformats.org/officeDocument/2006/relationships/hyperlink" Target="mailto:paca75@gmail.com" TargetMode="External"/><Relationship Id="rId23" Type="http://schemas.openxmlformats.org/officeDocument/2006/relationships/hyperlink" Target="mailto:yarinicubano@gmail.com" TargetMode="External"/><Relationship Id="rId28" Type="http://schemas.openxmlformats.org/officeDocument/2006/relationships/hyperlink" Target="mailto:victorgpo@hotmail.com" TargetMode="External"/><Relationship Id="rId36" Type="http://schemas.openxmlformats.org/officeDocument/2006/relationships/hyperlink" Target="mailto:maribelpeguero07@hotmail.com" TargetMode="External"/><Relationship Id="rId49" Type="http://schemas.openxmlformats.org/officeDocument/2006/relationships/hyperlink" Target="mailto:anam.rojas@pucp.pe" TargetMode="External"/><Relationship Id="rId10" Type="http://schemas.openxmlformats.org/officeDocument/2006/relationships/hyperlink" Target="mailto:tagumedicalgroup@gmail.com" TargetMode="External"/><Relationship Id="rId19" Type="http://schemas.openxmlformats.org/officeDocument/2006/relationships/hyperlink" Target="mailto:pamelastefani@hotmail.com" TargetMode="External"/><Relationship Id="rId31" Type="http://schemas.openxmlformats.org/officeDocument/2006/relationships/hyperlink" Target="mailto:jeandenisainthilaire@hotmail.com" TargetMode="External"/><Relationship Id="rId44" Type="http://schemas.openxmlformats.org/officeDocument/2006/relationships/hyperlink" Target="mailto:gatorchristine@yahoo.com" TargetMode="External"/><Relationship Id="rId4" Type="http://schemas.openxmlformats.org/officeDocument/2006/relationships/hyperlink" Target="mailto:ramirezbrenis@yahoo.es" TargetMode="External"/><Relationship Id="rId9" Type="http://schemas.openxmlformats.org/officeDocument/2006/relationships/hyperlink" Target="mailto:garciasantosdanielxxi@gmail.com" TargetMode="External"/><Relationship Id="rId14" Type="http://schemas.openxmlformats.org/officeDocument/2006/relationships/hyperlink" Target="mailto:niurkbarbara@gmail.com" TargetMode="External"/><Relationship Id="rId22" Type="http://schemas.openxmlformats.org/officeDocument/2006/relationships/hyperlink" Target="mailto:yudeviolin@icloud.com" TargetMode="External"/><Relationship Id="rId27" Type="http://schemas.openxmlformats.org/officeDocument/2006/relationships/hyperlink" Target="mailto:evseydom@gmail.com" TargetMode="External"/><Relationship Id="rId30" Type="http://schemas.openxmlformats.org/officeDocument/2006/relationships/hyperlink" Target="mailto:lyskaf@hotmail.com" TargetMode="External"/><Relationship Id="rId35" Type="http://schemas.openxmlformats.org/officeDocument/2006/relationships/hyperlink" Target="mailto:yaoro77@yahoo.com" TargetMode="External"/><Relationship Id="rId43" Type="http://schemas.openxmlformats.org/officeDocument/2006/relationships/hyperlink" Target="mailto:mail@antonybollino.it" TargetMode="External"/><Relationship Id="rId48" Type="http://schemas.openxmlformats.org/officeDocument/2006/relationships/hyperlink" Target="mailto:leongchuiwahyui@gmail.com" TargetMode="External"/><Relationship Id="rId8" Type="http://schemas.openxmlformats.org/officeDocument/2006/relationships/hyperlink" Target="mailto:columbie.tkd@gmail.com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mailto:janet9390.jh@gmail.com" TargetMode="External"/><Relationship Id="rId12" Type="http://schemas.openxmlformats.org/officeDocument/2006/relationships/hyperlink" Target="mailto:touchsenwell@gmail.com" TargetMode="External"/><Relationship Id="rId17" Type="http://schemas.openxmlformats.org/officeDocument/2006/relationships/hyperlink" Target="mailto:miriam.bazzano@gmail.com" TargetMode="External"/><Relationship Id="rId25" Type="http://schemas.openxmlformats.org/officeDocument/2006/relationships/hyperlink" Target="mailto:aldo502@gmail.com" TargetMode="External"/><Relationship Id="rId33" Type="http://schemas.openxmlformats.org/officeDocument/2006/relationships/hyperlink" Target="mailto:anton.lvov@mail.com" TargetMode="External"/><Relationship Id="rId38" Type="http://schemas.openxmlformats.org/officeDocument/2006/relationships/hyperlink" Target="mailto:m9643664141@gmail.com" TargetMode="External"/><Relationship Id="rId46" Type="http://schemas.openxmlformats.org/officeDocument/2006/relationships/hyperlink" Target="mailto:lacruz1@aol.com" TargetMode="External"/><Relationship Id="rId20" Type="http://schemas.openxmlformats.org/officeDocument/2006/relationships/hyperlink" Target="mailto:dustmoff@gmail.com" TargetMode="External"/><Relationship Id="rId41" Type="http://schemas.openxmlformats.org/officeDocument/2006/relationships/hyperlink" Target="mailto:jp.englram@orange.fr" TargetMode="External"/><Relationship Id="rId1" Type="http://schemas.openxmlformats.org/officeDocument/2006/relationships/hyperlink" Target="mailto:nicolasrequena9@gmail.com" TargetMode="External"/><Relationship Id="rId6" Type="http://schemas.openxmlformats.org/officeDocument/2006/relationships/hyperlink" Target="mailto:yvannindr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GL221059@HOTMAIL.COM" TargetMode="External"/><Relationship Id="rId13" Type="http://schemas.openxmlformats.org/officeDocument/2006/relationships/hyperlink" Target="mailto:MANSS1911@YAHOO.DE" TargetMode="External"/><Relationship Id="rId18" Type="http://schemas.openxmlformats.org/officeDocument/2006/relationships/hyperlink" Target="mailto:DAHYERO3@GMAIL.COM" TargetMode="External"/><Relationship Id="rId3" Type="http://schemas.openxmlformats.org/officeDocument/2006/relationships/hyperlink" Target="mailto:DJESUSJIMENEZDGM@GMAIL.COM" TargetMode="External"/><Relationship Id="rId7" Type="http://schemas.openxmlformats.org/officeDocument/2006/relationships/hyperlink" Target="mailto:RUBEN_TB@OUTLOOK.COM" TargetMode="External"/><Relationship Id="rId12" Type="http://schemas.openxmlformats.org/officeDocument/2006/relationships/hyperlink" Target="mailto:HELGACRAZUT@HOTMAIL.COM" TargetMode="External"/><Relationship Id="rId17" Type="http://schemas.openxmlformats.org/officeDocument/2006/relationships/hyperlink" Target="mailto:NRAMOS@NRAMOS.COM.DO" TargetMode="External"/><Relationship Id="rId2" Type="http://schemas.openxmlformats.org/officeDocument/2006/relationships/hyperlink" Target="mailto:CHANDREXA@ICLOUD" TargetMode="External"/><Relationship Id="rId16" Type="http://schemas.openxmlformats.org/officeDocument/2006/relationships/hyperlink" Target="mailto:LIZANDRACABREJASUAREZ@GMAIL.COM" TargetMode="External"/><Relationship Id="rId1" Type="http://schemas.openxmlformats.org/officeDocument/2006/relationships/hyperlink" Target="mailto:MENDEZANGEL53@GMAIL.COM" TargetMode="External"/><Relationship Id="rId6" Type="http://schemas.openxmlformats.org/officeDocument/2006/relationships/hyperlink" Target="mailto:ELIOGARBEY@GMAIL.COM" TargetMode="External"/><Relationship Id="rId11" Type="http://schemas.openxmlformats.org/officeDocument/2006/relationships/hyperlink" Target="mailto:HELGACRAZUT@HOTMAIL.COM" TargetMode="External"/><Relationship Id="rId5" Type="http://schemas.openxmlformats.org/officeDocument/2006/relationships/hyperlink" Target="mailto:MARCHILA@MSN.COM" TargetMode="External"/><Relationship Id="rId15" Type="http://schemas.openxmlformats.org/officeDocument/2006/relationships/hyperlink" Target="mailto:MENAKATHERINE@GMAIL.COM" TargetMode="External"/><Relationship Id="rId10" Type="http://schemas.openxmlformats.org/officeDocument/2006/relationships/hyperlink" Target="mailto:POLAKOSH@GMAIL.COM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J.ALTERACHS@GMAIL.COM" TargetMode="External"/><Relationship Id="rId9" Type="http://schemas.openxmlformats.org/officeDocument/2006/relationships/hyperlink" Target="mailto:CGBAJARES@GMAIL.COM" TargetMode="External"/><Relationship Id="rId14" Type="http://schemas.openxmlformats.org/officeDocument/2006/relationships/hyperlink" Target="mailto:YOLANPENAOSORIO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42" t="s">
        <v>0</v>
      </c>
      <c r="B1" s="142"/>
      <c r="C1" s="142"/>
      <c r="D1" s="142"/>
      <c r="E1" s="142"/>
      <c r="F1" s="142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43" t="s">
        <v>1</v>
      </c>
      <c r="B3" s="143"/>
      <c r="C3" s="143"/>
      <c r="D3" s="143"/>
      <c r="E3" s="143"/>
      <c r="F3" s="143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44" t="s">
        <v>3</v>
      </c>
      <c r="B7" s="144"/>
      <c r="C7" s="144"/>
      <c r="D7" s="144"/>
      <c r="E7" s="144"/>
      <c r="F7" s="144"/>
      <c r="G7" s="29"/>
    </row>
    <row r="8" spans="1:7" ht="46.5" customHeight="1">
      <c r="A8" s="144" t="s">
        <v>4</v>
      </c>
      <c r="B8" s="144"/>
      <c r="C8" s="144"/>
      <c r="D8" s="144"/>
      <c r="E8" s="144"/>
      <c r="F8" s="144"/>
      <c r="G8" s="29"/>
    </row>
    <row r="9" spans="1:7" ht="32.25" customHeight="1">
      <c r="A9" s="144" t="s">
        <v>5</v>
      </c>
      <c r="B9" s="144"/>
      <c r="C9" s="144"/>
      <c r="D9" s="144"/>
      <c r="E9" s="144"/>
      <c r="F9" s="28"/>
      <c r="G9" s="29"/>
    </row>
    <row r="10" spans="1:7" ht="32.25" customHeight="1">
      <c r="A10" s="144" t="s">
        <v>6</v>
      </c>
      <c r="B10" s="144"/>
      <c r="C10" s="144"/>
      <c r="D10" s="144"/>
      <c r="E10" s="144"/>
      <c r="F10" s="28"/>
      <c r="G10" s="29"/>
    </row>
    <row r="11" spans="1:7" ht="32.25" customHeight="1">
      <c r="A11" s="144" t="s">
        <v>7</v>
      </c>
      <c r="B11" s="144"/>
      <c r="C11" s="144"/>
      <c r="D11" s="144"/>
      <c r="E11" s="144"/>
      <c r="F11" s="28"/>
      <c r="G11" s="29"/>
    </row>
    <row r="12" spans="1:7" ht="32.25" customHeight="1">
      <c r="A12" s="144" t="s">
        <v>8</v>
      </c>
      <c r="B12" s="144"/>
      <c r="C12" s="144"/>
      <c r="D12" s="144"/>
      <c r="E12" s="144"/>
      <c r="F12" s="144"/>
      <c r="G12" s="29"/>
    </row>
    <row r="13" spans="1:7" ht="32.25" customHeight="1">
      <c r="A13" s="144" t="s">
        <v>9</v>
      </c>
      <c r="B13" s="144"/>
      <c r="C13" s="144"/>
      <c r="D13" s="144"/>
      <c r="E13" s="144"/>
      <c r="F13" s="144"/>
      <c r="G13" s="29"/>
    </row>
    <row r="14" spans="1:7" ht="32.25" customHeight="1">
      <c r="A14" s="144" t="s">
        <v>10</v>
      </c>
      <c r="B14" s="144"/>
      <c r="C14" s="144"/>
      <c r="D14" s="144"/>
      <c r="E14" s="144"/>
      <c r="F14" s="28"/>
      <c r="G14" s="29"/>
    </row>
    <row r="15" spans="1:7" ht="32.25" customHeight="1">
      <c r="A15" s="144" t="s">
        <v>11</v>
      </c>
      <c r="B15" s="144"/>
      <c r="C15" s="144"/>
      <c r="D15" s="144"/>
      <c r="E15" s="144"/>
      <c r="F15" s="28"/>
      <c r="G15" s="29"/>
    </row>
    <row r="16" spans="1:7" ht="20.25" customHeight="1">
      <c r="A16" s="146"/>
      <c r="B16" s="146"/>
      <c r="C16" s="146"/>
      <c r="D16" s="146"/>
      <c r="E16" s="146"/>
      <c r="F16" s="146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45" t="s">
        <v>12</v>
      </c>
      <c r="B22" s="145"/>
      <c r="C22" s="145"/>
      <c r="D22" s="145"/>
      <c r="E22" s="145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V103"/>
  <sheetViews>
    <sheetView tabSelected="1" zoomScale="80" zoomScaleNormal="8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0" sqref="C20"/>
    </sheetView>
  </sheetViews>
  <sheetFormatPr baseColWidth="10" defaultColWidth="11.42578125" defaultRowHeight="15"/>
  <cols>
    <col min="1" max="1" width="9.85546875" customWidth="1"/>
    <col min="2" max="2" width="20.140625" customWidth="1"/>
    <col min="3" max="3" width="20.5703125" customWidth="1"/>
    <col min="4" max="4" width="41.5703125" customWidth="1"/>
    <col min="5" max="5" width="16" customWidth="1"/>
    <col min="6" max="6" width="16.7109375" customWidth="1"/>
    <col min="7" max="7" width="19.140625" customWidth="1"/>
    <col min="8" max="8" width="32.140625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42.140625" customWidth="1"/>
    <col min="14" max="14" width="14.7109375" customWidth="1"/>
    <col min="15" max="15" width="10.7109375" customWidth="1"/>
    <col min="16" max="16" width="8.7109375" customWidth="1"/>
    <col min="17" max="17" width="12.28515625" customWidth="1"/>
    <col min="18" max="18" width="26.4257812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</cols>
  <sheetData>
    <row r="1" spans="1:2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>
      <c r="A2" s="152" t="s">
        <v>788</v>
      </c>
      <c r="B2" s="152"/>
      <c r="C2" s="152"/>
      <c r="D2" s="152"/>
      <c r="E2" s="152"/>
      <c r="F2" s="152"/>
      <c r="G2" s="152"/>
      <c r="H2" s="152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  <c r="U2" s="7"/>
      <c r="V2" s="7"/>
    </row>
    <row r="3" spans="1:2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9.5" customHeight="1">
      <c r="A4" s="153" t="s">
        <v>14</v>
      </c>
      <c r="B4" s="153"/>
      <c r="C4" s="153"/>
      <c r="D4" s="153"/>
      <c r="E4" s="153"/>
      <c r="F4" s="153"/>
      <c r="G4" s="153"/>
      <c r="H4" s="153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1.5" customHeight="1">
      <c r="A6" s="154" t="s">
        <v>15</v>
      </c>
      <c r="B6" s="147" t="s">
        <v>16</v>
      </c>
      <c r="C6" s="147" t="s">
        <v>17</v>
      </c>
      <c r="D6" s="147" t="s">
        <v>18</v>
      </c>
      <c r="E6" s="147" t="s">
        <v>19</v>
      </c>
      <c r="F6" s="147" t="s">
        <v>20</v>
      </c>
      <c r="G6" s="147" t="s">
        <v>21</v>
      </c>
      <c r="H6" s="147" t="s">
        <v>22</v>
      </c>
      <c r="I6" s="147" t="s">
        <v>23</v>
      </c>
      <c r="J6" s="147" t="s">
        <v>24</v>
      </c>
      <c r="K6" s="147" t="s">
        <v>25</v>
      </c>
      <c r="L6" s="147" t="s">
        <v>26</v>
      </c>
      <c r="M6" s="147" t="s">
        <v>27</v>
      </c>
      <c r="N6" s="147" t="s">
        <v>28</v>
      </c>
      <c r="O6" s="147" t="s">
        <v>29</v>
      </c>
      <c r="P6" s="147" t="s">
        <v>30</v>
      </c>
      <c r="Q6" s="147" t="s">
        <v>31</v>
      </c>
      <c r="R6" s="147" t="s">
        <v>32</v>
      </c>
      <c r="S6" s="147" t="s">
        <v>33</v>
      </c>
      <c r="T6" s="149" t="s">
        <v>34</v>
      </c>
      <c r="U6" s="150"/>
      <c r="V6" s="151"/>
    </row>
    <row r="7" spans="1:22" ht="27" customHeight="1">
      <c r="A7" s="155"/>
      <c r="B7" s="155"/>
      <c r="C7" s="155"/>
      <c r="D7" s="155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34" t="s">
        <v>36</v>
      </c>
      <c r="U7" s="134" t="s">
        <v>37</v>
      </c>
      <c r="V7" s="135" t="s">
        <v>38</v>
      </c>
    </row>
    <row r="8" spans="1:22" ht="35.25" customHeight="1">
      <c r="A8" s="63">
        <v>1</v>
      </c>
      <c r="B8" s="64">
        <v>45404</v>
      </c>
      <c r="C8" s="88">
        <v>45517</v>
      </c>
      <c r="D8" s="65" t="s">
        <v>140</v>
      </c>
      <c r="E8" s="69">
        <v>283</v>
      </c>
      <c r="F8" s="69"/>
      <c r="G8" s="69" t="s">
        <v>390</v>
      </c>
      <c r="H8" s="66" t="s">
        <v>215</v>
      </c>
      <c r="I8" s="66" t="s">
        <v>201</v>
      </c>
      <c r="J8" s="89" t="s">
        <v>340</v>
      </c>
      <c r="K8" s="90" t="s">
        <v>348</v>
      </c>
      <c r="L8" s="67" t="s">
        <v>281</v>
      </c>
      <c r="M8" s="68" t="s">
        <v>222</v>
      </c>
      <c r="N8" s="73">
        <v>21586</v>
      </c>
      <c r="O8" s="74">
        <f>2024-1959</f>
        <v>65</v>
      </c>
      <c r="P8" s="66" t="s">
        <v>49</v>
      </c>
      <c r="Q8" s="69" t="s">
        <v>425</v>
      </c>
      <c r="R8" s="69" t="s">
        <v>467</v>
      </c>
      <c r="S8" s="74" t="s">
        <v>468</v>
      </c>
      <c r="T8" s="78" t="s">
        <v>56</v>
      </c>
      <c r="U8" s="78" t="s">
        <v>399</v>
      </c>
      <c r="V8" s="78" t="s">
        <v>63</v>
      </c>
    </row>
    <row r="9" spans="1:22" ht="35.25" customHeight="1">
      <c r="A9" s="69">
        <v>2</v>
      </c>
      <c r="B9" s="64">
        <v>45159</v>
      </c>
      <c r="C9" s="88">
        <v>45517</v>
      </c>
      <c r="D9" s="70" t="s">
        <v>141</v>
      </c>
      <c r="E9" s="69">
        <v>202</v>
      </c>
      <c r="F9" s="69"/>
      <c r="G9" s="69" t="s">
        <v>411</v>
      </c>
      <c r="H9" s="66" t="s">
        <v>215</v>
      </c>
      <c r="I9" s="66" t="s">
        <v>202</v>
      </c>
      <c r="J9" s="71" t="s">
        <v>214</v>
      </c>
      <c r="K9" s="90">
        <v>760339990</v>
      </c>
      <c r="L9" s="72" t="s">
        <v>282</v>
      </c>
      <c r="M9" s="70" t="s">
        <v>223</v>
      </c>
      <c r="N9" s="73">
        <v>30493</v>
      </c>
      <c r="O9" s="74">
        <f>2024-1983</f>
        <v>41</v>
      </c>
      <c r="P9" s="75" t="s">
        <v>49</v>
      </c>
      <c r="Q9" s="69" t="s">
        <v>425</v>
      </c>
      <c r="R9" s="69" t="s">
        <v>499</v>
      </c>
      <c r="S9" s="74" t="s">
        <v>65</v>
      </c>
      <c r="T9" s="78" t="s">
        <v>88</v>
      </c>
      <c r="U9" s="78" t="s">
        <v>429</v>
      </c>
      <c r="V9" s="78" t="s">
        <v>453</v>
      </c>
    </row>
    <row r="10" spans="1:22" ht="35.25" customHeight="1">
      <c r="A10" s="69">
        <v>3</v>
      </c>
      <c r="B10" s="64">
        <v>45232</v>
      </c>
      <c r="C10" s="88">
        <v>45517</v>
      </c>
      <c r="D10" s="70" t="s">
        <v>142</v>
      </c>
      <c r="E10" s="69">
        <v>241</v>
      </c>
      <c r="F10" s="69"/>
      <c r="G10" s="69" t="s">
        <v>411</v>
      </c>
      <c r="H10" s="66" t="s">
        <v>215</v>
      </c>
      <c r="I10" s="66" t="s">
        <v>202</v>
      </c>
      <c r="J10" s="71" t="s">
        <v>214</v>
      </c>
      <c r="K10" s="90" t="s">
        <v>349</v>
      </c>
      <c r="L10" s="72" t="s">
        <v>283</v>
      </c>
      <c r="M10" s="70" t="s">
        <v>224</v>
      </c>
      <c r="N10" s="73">
        <v>26922</v>
      </c>
      <c r="O10" s="74">
        <f>2024-1973</f>
        <v>51</v>
      </c>
      <c r="P10" s="75" t="s">
        <v>49</v>
      </c>
      <c r="Q10" s="69" t="s">
        <v>54</v>
      </c>
      <c r="R10" s="69" t="s">
        <v>412</v>
      </c>
      <c r="S10" s="74" t="s">
        <v>62</v>
      </c>
      <c r="T10" s="78" t="s">
        <v>72</v>
      </c>
      <c r="U10" s="78" t="s">
        <v>72</v>
      </c>
      <c r="V10" s="78" t="s">
        <v>413</v>
      </c>
    </row>
    <row r="11" spans="1:22" ht="35.25" customHeight="1">
      <c r="A11" s="69">
        <v>4</v>
      </c>
      <c r="B11" s="64">
        <v>44944</v>
      </c>
      <c r="C11" s="88">
        <v>45517</v>
      </c>
      <c r="D11" s="70" t="s">
        <v>143</v>
      </c>
      <c r="E11" s="69">
        <v>141</v>
      </c>
      <c r="F11" s="69"/>
      <c r="G11" s="69" t="s">
        <v>409</v>
      </c>
      <c r="H11" s="66" t="s">
        <v>215</v>
      </c>
      <c r="I11" s="66" t="s">
        <v>128</v>
      </c>
      <c r="J11" s="71" t="s">
        <v>341</v>
      </c>
      <c r="K11" s="90" t="s">
        <v>350</v>
      </c>
      <c r="L11" s="72" t="s">
        <v>284</v>
      </c>
      <c r="M11" s="70" t="s">
        <v>225</v>
      </c>
      <c r="N11" s="73">
        <v>22558</v>
      </c>
      <c r="O11" s="74">
        <f>2024-1961</f>
        <v>63</v>
      </c>
      <c r="P11" s="75" t="s">
        <v>49</v>
      </c>
      <c r="Q11" s="69" t="s">
        <v>425</v>
      </c>
      <c r="R11" s="69" t="s">
        <v>500</v>
      </c>
      <c r="S11" s="74" t="s">
        <v>80</v>
      </c>
      <c r="T11" s="78" t="s">
        <v>441</v>
      </c>
      <c r="U11" s="78" t="s">
        <v>89</v>
      </c>
      <c r="V11" s="78" t="s">
        <v>501</v>
      </c>
    </row>
    <row r="12" spans="1:22" ht="35.25" customHeight="1">
      <c r="A12" s="69">
        <v>5</v>
      </c>
      <c r="B12" s="64">
        <v>45131</v>
      </c>
      <c r="C12" s="88">
        <v>45517</v>
      </c>
      <c r="D12" s="65" t="s">
        <v>144</v>
      </c>
      <c r="E12" s="69">
        <v>284</v>
      </c>
      <c r="F12" s="69"/>
      <c r="G12" s="69" t="s">
        <v>390</v>
      </c>
      <c r="H12" s="66" t="s">
        <v>215</v>
      </c>
      <c r="I12" s="66" t="s">
        <v>203</v>
      </c>
      <c r="J12" s="71" t="s">
        <v>342</v>
      </c>
      <c r="K12" s="90" t="s">
        <v>351</v>
      </c>
      <c r="L12" s="76" t="s">
        <v>285</v>
      </c>
      <c r="M12" s="77" t="s">
        <v>226</v>
      </c>
      <c r="N12" s="73">
        <v>20002</v>
      </c>
      <c r="O12" s="74">
        <f>2024-1954</f>
        <v>70</v>
      </c>
      <c r="P12" s="66" t="s">
        <v>49</v>
      </c>
      <c r="Q12" s="69" t="s">
        <v>425</v>
      </c>
      <c r="R12" s="69" t="s">
        <v>452</v>
      </c>
      <c r="S12" s="74" t="s">
        <v>62</v>
      </c>
      <c r="T12" s="78" t="s">
        <v>88</v>
      </c>
      <c r="U12" s="78" t="s">
        <v>429</v>
      </c>
      <c r="V12" s="78" t="s">
        <v>453</v>
      </c>
    </row>
    <row r="13" spans="1:22" ht="35.25" customHeight="1">
      <c r="A13" s="69">
        <v>6</v>
      </c>
      <c r="B13" s="64">
        <v>43894</v>
      </c>
      <c r="C13" s="88">
        <v>45517</v>
      </c>
      <c r="D13" s="70" t="s">
        <v>145</v>
      </c>
      <c r="E13" s="69">
        <v>246</v>
      </c>
      <c r="F13" s="69"/>
      <c r="G13" s="69" t="s">
        <v>487</v>
      </c>
      <c r="H13" s="75" t="s">
        <v>216</v>
      </c>
      <c r="I13" s="75" t="s">
        <v>204</v>
      </c>
      <c r="J13" s="71" t="s">
        <v>93</v>
      </c>
      <c r="K13" s="90">
        <v>580021272</v>
      </c>
      <c r="L13" s="72" t="s">
        <v>286</v>
      </c>
      <c r="M13" s="70" t="s">
        <v>227</v>
      </c>
      <c r="N13" s="73">
        <v>28681</v>
      </c>
      <c r="O13" s="74">
        <f>2024-1978</f>
        <v>46</v>
      </c>
      <c r="P13" s="75" t="s">
        <v>43</v>
      </c>
      <c r="Q13" s="69" t="s">
        <v>44</v>
      </c>
      <c r="R13" s="78" t="s">
        <v>488</v>
      </c>
      <c r="S13" s="74" t="s">
        <v>65</v>
      </c>
      <c r="T13" s="91" t="s">
        <v>56</v>
      </c>
      <c r="U13" s="91" t="s">
        <v>399</v>
      </c>
      <c r="V13" s="78" t="s">
        <v>489</v>
      </c>
    </row>
    <row r="14" spans="1:22" ht="30.75" customHeight="1">
      <c r="A14" s="69">
        <v>7</v>
      </c>
      <c r="B14" s="64">
        <v>44904</v>
      </c>
      <c r="C14" s="88">
        <v>45517</v>
      </c>
      <c r="D14" s="65" t="s">
        <v>146</v>
      </c>
      <c r="E14" s="69">
        <v>285</v>
      </c>
      <c r="F14" s="69"/>
      <c r="G14" s="69" t="s">
        <v>390</v>
      </c>
      <c r="H14" s="66" t="s">
        <v>215</v>
      </c>
      <c r="I14" s="66" t="s">
        <v>205</v>
      </c>
      <c r="J14" s="71" t="s">
        <v>105</v>
      </c>
      <c r="K14" s="90" t="s">
        <v>352</v>
      </c>
      <c r="L14" s="67" t="s">
        <v>287</v>
      </c>
      <c r="M14" s="68" t="s">
        <v>228</v>
      </c>
      <c r="N14" s="73">
        <v>32449</v>
      </c>
      <c r="O14" s="74">
        <f>2024-1988</f>
        <v>36</v>
      </c>
      <c r="P14" s="66" t="s">
        <v>49</v>
      </c>
      <c r="Q14" s="92" t="s">
        <v>54</v>
      </c>
      <c r="R14" s="69" t="s">
        <v>465</v>
      </c>
      <c r="S14" s="74" t="s">
        <v>464</v>
      </c>
      <c r="T14" s="91" t="s">
        <v>56</v>
      </c>
      <c r="U14" s="91" t="s">
        <v>399</v>
      </c>
      <c r="V14" s="78" t="s">
        <v>96</v>
      </c>
    </row>
    <row r="15" spans="1:22" ht="54.75" customHeight="1">
      <c r="A15" s="69">
        <v>8</v>
      </c>
      <c r="B15" s="64">
        <v>45383</v>
      </c>
      <c r="C15" s="88">
        <v>45517</v>
      </c>
      <c r="D15" s="65" t="s">
        <v>147</v>
      </c>
      <c r="E15" s="69">
        <v>286</v>
      </c>
      <c r="F15" s="69"/>
      <c r="G15" s="69" t="s">
        <v>390</v>
      </c>
      <c r="H15" s="66" t="s">
        <v>215</v>
      </c>
      <c r="I15" s="66" t="s">
        <v>47</v>
      </c>
      <c r="J15" s="71" t="s">
        <v>48</v>
      </c>
      <c r="K15" s="90" t="s">
        <v>353</v>
      </c>
      <c r="L15" s="67" t="s">
        <v>288</v>
      </c>
      <c r="M15" s="77" t="s">
        <v>229</v>
      </c>
      <c r="N15" s="79">
        <v>19469</v>
      </c>
      <c r="O15" s="74">
        <f>2024-1953</f>
        <v>71</v>
      </c>
      <c r="P15" s="66" t="s">
        <v>49</v>
      </c>
      <c r="Q15" s="69" t="s">
        <v>54</v>
      </c>
      <c r="R15" s="78" t="s">
        <v>463</v>
      </c>
      <c r="S15" s="74" t="s">
        <v>464</v>
      </c>
      <c r="T15" s="78" t="s">
        <v>56</v>
      </c>
      <c r="U15" s="78" t="s">
        <v>399</v>
      </c>
      <c r="V15" s="78" t="s">
        <v>96</v>
      </c>
    </row>
    <row r="16" spans="1:22" s="41" customFormat="1" ht="35.25" customHeight="1">
      <c r="A16" s="69">
        <v>9</v>
      </c>
      <c r="B16" s="64">
        <v>45404</v>
      </c>
      <c r="C16" s="88">
        <v>45517</v>
      </c>
      <c r="D16" s="70" t="s">
        <v>148</v>
      </c>
      <c r="E16" s="69">
        <v>249</v>
      </c>
      <c r="F16" s="69"/>
      <c r="G16" s="69"/>
      <c r="H16" s="75" t="s">
        <v>41</v>
      </c>
      <c r="I16" s="75" t="s">
        <v>47</v>
      </c>
      <c r="J16" s="71" t="s">
        <v>48</v>
      </c>
      <c r="K16" s="90" t="s">
        <v>354</v>
      </c>
      <c r="L16" s="70" t="s">
        <v>289</v>
      </c>
      <c r="M16" s="70" t="s">
        <v>230</v>
      </c>
      <c r="N16" s="79">
        <v>29123</v>
      </c>
      <c r="O16" s="74">
        <f>2024-1979</f>
        <v>45</v>
      </c>
      <c r="P16" s="75" t="s">
        <v>49</v>
      </c>
      <c r="Q16" s="69" t="s">
        <v>54</v>
      </c>
      <c r="R16" s="86" t="s">
        <v>494</v>
      </c>
      <c r="S16" s="74" t="s">
        <v>421</v>
      </c>
      <c r="T16" s="78" t="s">
        <v>88</v>
      </c>
      <c r="U16" s="78" t="s">
        <v>88</v>
      </c>
      <c r="V16" s="78" t="s">
        <v>495</v>
      </c>
    </row>
    <row r="17" spans="1:22" s="44" customFormat="1" ht="27" customHeight="1">
      <c r="A17" s="69">
        <v>10</v>
      </c>
      <c r="B17" s="64">
        <v>45428</v>
      </c>
      <c r="C17" s="88">
        <v>45517</v>
      </c>
      <c r="D17" s="65" t="s">
        <v>149</v>
      </c>
      <c r="E17" s="69">
        <v>287</v>
      </c>
      <c r="F17" s="69"/>
      <c r="G17" s="69"/>
      <c r="H17" s="66" t="s">
        <v>41</v>
      </c>
      <c r="I17" s="66" t="s">
        <v>47</v>
      </c>
      <c r="J17" s="71" t="s">
        <v>48</v>
      </c>
      <c r="K17" s="90" t="s">
        <v>355</v>
      </c>
      <c r="L17" s="66" t="s">
        <v>290</v>
      </c>
      <c r="M17" s="70" t="s">
        <v>231</v>
      </c>
      <c r="N17" s="79">
        <v>25799</v>
      </c>
      <c r="O17" s="74">
        <f>2024-1970</f>
        <v>54</v>
      </c>
      <c r="P17" s="66" t="s">
        <v>49</v>
      </c>
      <c r="Q17" s="69" t="s">
        <v>54</v>
      </c>
      <c r="R17" s="69" t="s">
        <v>481</v>
      </c>
      <c r="S17" s="74" t="s">
        <v>62</v>
      </c>
      <c r="T17" s="91" t="s">
        <v>56</v>
      </c>
      <c r="U17" s="91" t="s">
        <v>399</v>
      </c>
      <c r="V17" s="78" t="s">
        <v>482</v>
      </c>
    </row>
    <row r="18" spans="1:22" s="44" customFormat="1" ht="51.75" customHeight="1">
      <c r="A18" s="69">
        <v>11</v>
      </c>
      <c r="B18" s="64">
        <v>45306</v>
      </c>
      <c r="C18" s="88">
        <v>45517</v>
      </c>
      <c r="D18" s="70" t="s">
        <v>150</v>
      </c>
      <c r="E18" s="69">
        <v>251</v>
      </c>
      <c r="F18" s="69"/>
      <c r="G18" s="69" t="s">
        <v>411</v>
      </c>
      <c r="H18" s="75" t="s">
        <v>215</v>
      </c>
      <c r="I18" s="75" t="s">
        <v>47</v>
      </c>
      <c r="J18" s="71" t="s">
        <v>48</v>
      </c>
      <c r="K18" s="90" t="s">
        <v>356</v>
      </c>
      <c r="L18" s="70" t="s">
        <v>291</v>
      </c>
      <c r="M18" s="80" t="s">
        <v>232</v>
      </c>
      <c r="N18" s="79">
        <v>25573</v>
      </c>
      <c r="O18" s="74">
        <f>2024-1970</f>
        <v>54</v>
      </c>
      <c r="P18" s="75" t="s">
        <v>43</v>
      </c>
      <c r="Q18" s="69" t="s">
        <v>397</v>
      </c>
      <c r="R18" s="78" t="s">
        <v>461</v>
      </c>
      <c r="S18" s="74" t="s">
        <v>404</v>
      </c>
      <c r="T18" s="78" t="s">
        <v>56</v>
      </c>
      <c r="U18" s="78" t="s">
        <v>115</v>
      </c>
      <c r="V18" s="78" t="s">
        <v>462</v>
      </c>
    </row>
    <row r="19" spans="1:22" s="44" customFormat="1" ht="23.25" customHeight="1">
      <c r="A19" s="69">
        <v>12</v>
      </c>
      <c r="B19" s="64">
        <v>45287</v>
      </c>
      <c r="C19" s="88">
        <v>45517</v>
      </c>
      <c r="D19" s="70" t="s">
        <v>151</v>
      </c>
      <c r="E19" s="69">
        <v>150</v>
      </c>
      <c r="F19" s="69"/>
      <c r="G19" s="69"/>
      <c r="H19" s="75" t="s">
        <v>41</v>
      </c>
      <c r="I19" s="75" t="s">
        <v>201</v>
      </c>
      <c r="J19" s="71" t="s">
        <v>340</v>
      </c>
      <c r="K19" s="90" t="s">
        <v>357</v>
      </c>
      <c r="L19" s="81" t="s">
        <v>292</v>
      </c>
      <c r="M19" s="70" t="s">
        <v>233</v>
      </c>
      <c r="N19" s="79" t="s">
        <v>496</v>
      </c>
      <c r="O19" s="74">
        <f>2024-1948</f>
        <v>76</v>
      </c>
      <c r="P19" s="75" t="s">
        <v>49</v>
      </c>
      <c r="Q19" s="69" t="s">
        <v>54</v>
      </c>
      <c r="R19" s="69" t="s">
        <v>91</v>
      </c>
      <c r="S19" s="74" t="s">
        <v>498</v>
      </c>
      <c r="T19" s="78" t="s">
        <v>56</v>
      </c>
      <c r="U19" s="78" t="s">
        <v>115</v>
      </c>
      <c r="V19" s="78" t="s">
        <v>497</v>
      </c>
    </row>
    <row r="20" spans="1:22" s="44" customFormat="1" ht="22.5" customHeight="1">
      <c r="A20" s="69">
        <v>13</v>
      </c>
      <c r="B20" s="64">
        <v>45309</v>
      </c>
      <c r="C20" s="88">
        <v>45517</v>
      </c>
      <c r="D20" s="70" t="s">
        <v>152</v>
      </c>
      <c r="E20" s="69">
        <v>252</v>
      </c>
      <c r="F20" s="69"/>
      <c r="G20" s="69" t="s">
        <v>411</v>
      </c>
      <c r="H20" s="75" t="s">
        <v>215</v>
      </c>
      <c r="I20" s="75" t="s">
        <v>206</v>
      </c>
      <c r="J20" s="71" t="s">
        <v>101</v>
      </c>
      <c r="K20" s="90" t="s">
        <v>358</v>
      </c>
      <c r="L20" s="81" t="s">
        <v>293</v>
      </c>
      <c r="M20" s="70" t="s">
        <v>234</v>
      </c>
      <c r="N20" s="79">
        <v>32635</v>
      </c>
      <c r="O20" s="74">
        <f>2024-1989</f>
        <v>35</v>
      </c>
      <c r="P20" s="75" t="s">
        <v>49</v>
      </c>
      <c r="Q20" s="69" t="s">
        <v>425</v>
      </c>
      <c r="R20" s="69" t="s">
        <v>469</v>
      </c>
      <c r="S20" s="74" t="s">
        <v>459</v>
      </c>
      <c r="T20" s="91" t="s">
        <v>56</v>
      </c>
      <c r="U20" s="91" t="s">
        <v>399</v>
      </c>
      <c r="V20" s="78" t="s">
        <v>493</v>
      </c>
    </row>
    <row r="21" spans="1:22" s="41" customFormat="1" ht="34.5" customHeight="1">
      <c r="A21" s="69">
        <v>14</v>
      </c>
      <c r="B21" s="64">
        <v>45443</v>
      </c>
      <c r="C21" s="88">
        <v>45517</v>
      </c>
      <c r="D21" s="65" t="s">
        <v>153</v>
      </c>
      <c r="E21" s="69">
        <v>288</v>
      </c>
      <c r="F21" s="69"/>
      <c r="G21" s="69"/>
      <c r="H21" s="66" t="s">
        <v>41</v>
      </c>
      <c r="I21" s="66" t="s">
        <v>207</v>
      </c>
      <c r="J21" s="71" t="s">
        <v>343</v>
      </c>
      <c r="K21" s="93" t="s">
        <v>359</v>
      </c>
      <c r="L21" s="70" t="s">
        <v>294</v>
      </c>
      <c r="M21" s="70" t="s">
        <v>235</v>
      </c>
      <c r="N21" s="79">
        <v>24881</v>
      </c>
      <c r="O21" s="74">
        <f>2024-1968</f>
        <v>56</v>
      </c>
      <c r="P21" s="66" t="s">
        <v>49</v>
      </c>
      <c r="Q21" s="69" t="s">
        <v>54</v>
      </c>
      <c r="R21" s="69" t="s">
        <v>400</v>
      </c>
      <c r="S21" s="74" t="s">
        <v>401</v>
      </c>
      <c r="T21" s="78" t="s">
        <v>56</v>
      </c>
      <c r="U21" s="78" t="s">
        <v>399</v>
      </c>
      <c r="V21" s="78" t="s">
        <v>402</v>
      </c>
    </row>
    <row r="22" spans="1:22" s="41" customFormat="1" ht="19.5" customHeight="1">
      <c r="A22" s="69">
        <v>15</v>
      </c>
      <c r="B22" s="64">
        <v>45407</v>
      </c>
      <c r="C22" s="88">
        <v>45517</v>
      </c>
      <c r="D22" s="70" t="s">
        <v>154</v>
      </c>
      <c r="E22" s="69">
        <v>254</v>
      </c>
      <c r="F22" s="69"/>
      <c r="G22" s="69"/>
      <c r="H22" s="75" t="s">
        <v>41</v>
      </c>
      <c r="I22" s="75" t="s">
        <v>204</v>
      </c>
      <c r="J22" s="71" t="s">
        <v>93</v>
      </c>
      <c r="K22" s="90">
        <v>582339088</v>
      </c>
      <c r="L22" s="72" t="s">
        <v>295</v>
      </c>
      <c r="M22" s="70" t="s">
        <v>236</v>
      </c>
      <c r="N22" s="79">
        <v>20828</v>
      </c>
      <c r="O22" s="74">
        <f>2024-1957</f>
        <v>67</v>
      </c>
      <c r="P22" s="75" t="s">
        <v>49</v>
      </c>
      <c r="Q22" s="69" t="s">
        <v>54</v>
      </c>
      <c r="R22" s="78" t="s">
        <v>480</v>
      </c>
      <c r="S22" s="74" t="s">
        <v>404</v>
      </c>
      <c r="T22" s="78" t="s">
        <v>477</v>
      </c>
      <c r="U22" s="78" t="s">
        <v>478</v>
      </c>
      <c r="V22" s="78" t="s">
        <v>479</v>
      </c>
    </row>
    <row r="23" spans="1:22" s="44" customFormat="1" ht="42" customHeight="1">
      <c r="A23" s="69">
        <v>16</v>
      </c>
      <c r="B23" s="64">
        <v>45348</v>
      </c>
      <c r="C23" s="88">
        <v>45517</v>
      </c>
      <c r="D23" s="65" t="s">
        <v>155</v>
      </c>
      <c r="E23" s="69">
        <v>290</v>
      </c>
      <c r="F23" s="69"/>
      <c r="G23" s="69" t="s">
        <v>390</v>
      </c>
      <c r="H23" s="75" t="s">
        <v>217</v>
      </c>
      <c r="I23" s="66" t="s">
        <v>47</v>
      </c>
      <c r="J23" s="71" t="s">
        <v>48</v>
      </c>
      <c r="K23" s="90" t="s">
        <v>360</v>
      </c>
      <c r="L23" s="67" t="s">
        <v>296</v>
      </c>
      <c r="M23" s="77" t="s">
        <v>237</v>
      </c>
      <c r="N23" s="79">
        <v>35681</v>
      </c>
      <c r="O23" s="74">
        <f>2024-1997</f>
        <v>27</v>
      </c>
      <c r="P23" s="66" t="s">
        <v>43</v>
      </c>
      <c r="Q23" s="69" t="s">
        <v>397</v>
      </c>
      <c r="R23" s="78" t="s">
        <v>398</v>
      </c>
      <c r="S23" s="74" t="s">
        <v>59</v>
      </c>
      <c r="T23" s="78" t="s">
        <v>56</v>
      </c>
      <c r="U23" s="78" t="s">
        <v>399</v>
      </c>
      <c r="V23" s="78" t="s">
        <v>82</v>
      </c>
    </row>
    <row r="24" spans="1:22" s="41" customFormat="1" ht="18.75" customHeight="1">
      <c r="A24" s="69">
        <v>17</v>
      </c>
      <c r="B24" s="64">
        <v>45408</v>
      </c>
      <c r="C24" s="88">
        <v>45517</v>
      </c>
      <c r="D24" s="65" t="s">
        <v>156</v>
      </c>
      <c r="E24" s="69">
        <v>291</v>
      </c>
      <c r="F24" s="69"/>
      <c r="G24" s="69" t="s">
        <v>390</v>
      </c>
      <c r="H24" s="66" t="s">
        <v>215</v>
      </c>
      <c r="I24" s="66" t="s">
        <v>205</v>
      </c>
      <c r="J24" s="71" t="s">
        <v>105</v>
      </c>
      <c r="K24" s="90" t="s">
        <v>361</v>
      </c>
      <c r="L24" s="67" t="s">
        <v>297</v>
      </c>
      <c r="M24" s="68" t="s">
        <v>238</v>
      </c>
      <c r="N24" s="79">
        <v>25912</v>
      </c>
      <c r="O24" s="74">
        <f>2024-1970</f>
        <v>54</v>
      </c>
      <c r="P24" s="66" t="s">
        <v>49</v>
      </c>
      <c r="Q24" s="69" t="s">
        <v>54</v>
      </c>
      <c r="R24" s="69" t="s">
        <v>400</v>
      </c>
      <c r="S24" s="74" t="s">
        <v>459</v>
      </c>
      <c r="T24" s="78" t="s">
        <v>56</v>
      </c>
      <c r="U24" s="78" t="s">
        <v>399</v>
      </c>
      <c r="V24" s="78" t="s">
        <v>92</v>
      </c>
    </row>
    <row r="25" spans="1:22" s="41" customFormat="1" ht="30.75" customHeight="1">
      <c r="A25" s="69">
        <v>18</v>
      </c>
      <c r="B25" s="64">
        <v>45371</v>
      </c>
      <c r="C25" s="88">
        <v>45517</v>
      </c>
      <c r="D25" s="65" t="s">
        <v>157</v>
      </c>
      <c r="E25" s="69">
        <v>292</v>
      </c>
      <c r="F25" s="69"/>
      <c r="G25" s="69" t="s">
        <v>390</v>
      </c>
      <c r="H25" s="66" t="s">
        <v>215</v>
      </c>
      <c r="I25" s="66" t="s">
        <v>206</v>
      </c>
      <c r="J25" s="71" t="s">
        <v>101</v>
      </c>
      <c r="K25" s="90" t="s">
        <v>362</v>
      </c>
      <c r="L25" s="76" t="s">
        <v>298</v>
      </c>
      <c r="M25" s="68" t="s">
        <v>239</v>
      </c>
      <c r="N25" s="79">
        <v>27569</v>
      </c>
      <c r="O25" s="74">
        <f>2024-1975</f>
        <v>49</v>
      </c>
      <c r="P25" s="66" t="s">
        <v>49</v>
      </c>
      <c r="Q25" s="69" t="s">
        <v>54</v>
      </c>
      <c r="R25" s="69" t="s">
        <v>81</v>
      </c>
      <c r="S25" s="74" t="s">
        <v>414</v>
      </c>
      <c r="T25" s="78" t="s">
        <v>56</v>
      </c>
      <c r="U25" s="78" t="s">
        <v>96</v>
      </c>
      <c r="V25" s="78" t="s">
        <v>399</v>
      </c>
    </row>
    <row r="26" spans="1:22" s="44" customFormat="1" ht="27" customHeight="1">
      <c r="A26" s="69">
        <v>19</v>
      </c>
      <c r="B26" s="64">
        <v>45288</v>
      </c>
      <c r="C26" s="88">
        <v>45517</v>
      </c>
      <c r="D26" s="70" t="s">
        <v>158</v>
      </c>
      <c r="E26" s="69">
        <v>257</v>
      </c>
      <c r="F26" s="69"/>
      <c r="G26" s="69" t="s">
        <v>411</v>
      </c>
      <c r="H26" s="75" t="s">
        <v>215</v>
      </c>
      <c r="I26" s="75" t="s">
        <v>42</v>
      </c>
      <c r="J26" s="71" t="s">
        <v>57</v>
      </c>
      <c r="K26" s="90">
        <v>178012797</v>
      </c>
      <c r="L26" s="70" t="s">
        <v>299</v>
      </c>
      <c r="M26" s="70" t="s">
        <v>240</v>
      </c>
      <c r="N26" s="79">
        <v>26922</v>
      </c>
      <c r="O26" s="74">
        <f>2024-1973</f>
        <v>51</v>
      </c>
      <c r="P26" s="75" t="s">
        <v>49</v>
      </c>
      <c r="Q26" s="69" t="s">
        <v>54</v>
      </c>
      <c r="R26" s="78" t="s">
        <v>121</v>
      </c>
      <c r="S26" s="74" t="s">
        <v>74</v>
      </c>
      <c r="T26" s="78" t="s">
        <v>56</v>
      </c>
      <c r="U26" s="78" t="s">
        <v>399</v>
      </c>
      <c r="V26" s="78" t="s">
        <v>493</v>
      </c>
    </row>
    <row r="27" spans="1:22" s="44" customFormat="1" ht="30.75">
      <c r="A27" s="69">
        <v>20</v>
      </c>
      <c r="B27" s="64">
        <v>45408</v>
      </c>
      <c r="C27" s="88">
        <v>45517</v>
      </c>
      <c r="D27" s="65" t="s">
        <v>159</v>
      </c>
      <c r="E27" s="69">
        <v>293</v>
      </c>
      <c r="F27" s="69"/>
      <c r="G27" s="69" t="s">
        <v>390</v>
      </c>
      <c r="H27" s="66" t="s">
        <v>215</v>
      </c>
      <c r="I27" s="66" t="s">
        <v>47</v>
      </c>
      <c r="J27" s="71" t="s">
        <v>48</v>
      </c>
      <c r="K27" s="90" t="s">
        <v>363</v>
      </c>
      <c r="L27" s="67" t="s">
        <v>300</v>
      </c>
      <c r="M27" s="68" t="s">
        <v>241</v>
      </c>
      <c r="N27" s="73">
        <v>21586</v>
      </c>
      <c r="O27" s="74">
        <f>2024-1959</f>
        <v>65</v>
      </c>
      <c r="P27" s="66" t="s">
        <v>49</v>
      </c>
      <c r="Q27" s="69" t="s">
        <v>54</v>
      </c>
      <c r="R27" s="69" t="s">
        <v>469</v>
      </c>
      <c r="S27" s="74" t="s">
        <v>69</v>
      </c>
      <c r="T27" s="78" t="s">
        <v>56</v>
      </c>
      <c r="U27" s="78" t="s">
        <v>115</v>
      </c>
      <c r="V27" s="78" t="s">
        <v>470</v>
      </c>
    </row>
    <row r="28" spans="1:22" ht="18.75" customHeight="1">
      <c r="A28" s="69">
        <v>21</v>
      </c>
      <c r="B28" s="64">
        <v>45422</v>
      </c>
      <c r="C28" s="88">
        <v>45517</v>
      </c>
      <c r="D28" s="70" t="s">
        <v>160</v>
      </c>
      <c r="E28" s="69">
        <v>259</v>
      </c>
      <c r="F28" s="69"/>
      <c r="G28" s="69"/>
      <c r="H28" s="75" t="s">
        <v>41</v>
      </c>
      <c r="I28" s="75" t="s">
        <v>206</v>
      </c>
      <c r="J28" s="71" t="s">
        <v>101</v>
      </c>
      <c r="K28" s="90" t="s">
        <v>364</v>
      </c>
      <c r="L28" s="72" t="s">
        <v>301</v>
      </c>
      <c r="M28" s="70" t="s">
        <v>242</v>
      </c>
      <c r="N28" s="73">
        <v>20683</v>
      </c>
      <c r="O28" s="74">
        <f>2024-1956</f>
        <v>68</v>
      </c>
      <c r="P28" s="75" t="s">
        <v>49</v>
      </c>
      <c r="Q28" s="69" t="s">
        <v>54</v>
      </c>
      <c r="R28" s="69" t="s">
        <v>71</v>
      </c>
      <c r="S28" s="74" t="s">
        <v>51</v>
      </c>
      <c r="T28" s="78" t="s">
        <v>56</v>
      </c>
      <c r="U28" s="78" t="s">
        <v>115</v>
      </c>
      <c r="V28" s="78" t="s">
        <v>502</v>
      </c>
    </row>
    <row r="29" spans="1:22" ht="30.75">
      <c r="A29" s="69">
        <v>22</v>
      </c>
      <c r="B29" s="64">
        <v>45447</v>
      </c>
      <c r="C29" s="88">
        <v>45517</v>
      </c>
      <c r="D29" s="65" t="s">
        <v>161</v>
      </c>
      <c r="E29" s="69">
        <v>294</v>
      </c>
      <c r="F29" s="69"/>
      <c r="G29" s="69"/>
      <c r="H29" s="66" t="s">
        <v>41</v>
      </c>
      <c r="I29" s="66" t="s">
        <v>42</v>
      </c>
      <c r="J29" s="71" t="s">
        <v>57</v>
      </c>
      <c r="K29" s="90">
        <v>160267499</v>
      </c>
      <c r="L29" s="82" t="s">
        <v>302</v>
      </c>
      <c r="M29" s="83" t="s">
        <v>243</v>
      </c>
      <c r="N29" s="73">
        <v>32941</v>
      </c>
      <c r="O29" s="74">
        <f>2024-1990</f>
        <v>34</v>
      </c>
      <c r="P29" s="66" t="s">
        <v>43</v>
      </c>
      <c r="Q29" s="69" t="s">
        <v>54</v>
      </c>
      <c r="R29" s="69" t="s">
        <v>64</v>
      </c>
      <c r="S29" s="74" t="s">
        <v>59</v>
      </c>
      <c r="T29" s="78" t="s">
        <v>56</v>
      </c>
      <c r="U29" s="78" t="s">
        <v>399</v>
      </c>
      <c r="V29" s="78" t="s">
        <v>70</v>
      </c>
    </row>
    <row r="30" spans="1:22" ht="30">
      <c r="A30" s="69">
        <v>23</v>
      </c>
      <c r="B30" s="64">
        <v>45440</v>
      </c>
      <c r="C30" s="88">
        <v>45517</v>
      </c>
      <c r="D30" s="65" t="s">
        <v>162</v>
      </c>
      <c r="E30" s="69">
        <v>295</v>
      </c>
      <c r="F30" s="69"/>
      <c r="G30" s="69"/>
      <c r="H30" s="66" t="s">
        <v>41</v>
      </c>
      <c r="I30" s="66" t="s">
        <v>206</v>
      </c>
      <c r="J30" s="71" t="s">
        <v>101</v>
      </c>
      <c r="K30" s="90" t="s">
        <v>365</v>
      </c>
      <c r="L30" s="70" t="s">
        <v>303</v>
      </c>
      <c r="M30" s="70" t="s">
        <v>244</v>
      </c>
      <c r="N30" s="73">
        <v>24318</v>
      </c>
      <c r="O30" s="74">
        <f>2024-1966</f>
        <v>58</v>
      </c>
      <c r="P30" s="66" t="s">
        <v>49</v>
      </c>
      <c r="Q30" s="69" t="s">
        <v>54</v>
      </c>
      <c r="R30" s="69" t="s">
        <v>433</v>
      </c>
      <c r="S30" s="74" t="s">
        <v>434</v>
      </c>
      <c r="T30" s="78" t="s">
        <v>56</v>
      </c>
      <c r="U30" s="78" t="s">
        <v>399</v>
      </c>
      <c r="V30" s="78" t="s">
        <v>435</v>
      </c>
    </row>
    <row r="31" spans="1:22" ht="30.75">
      <c r="A31" s="69">
        <v>24</v>
      </c>
      <c r="B31" s="64">
        <v>45351</v>
      </c>
      <c r="C31" s="88">
        <v>45517</v>
      </c>
      <c r="D31" s="65" t="s">
        <v>163</v>
      </c>
      <c r="E31" s="69">
        <v>296</v>
      </c>
      <c r="F31" s="69"/>
      <c r="G31" s="69" t="s">
        <v>390</v>
      </c>
      <c r="H31" s="66" t="s">
        <v>215</v>
      </c>
      <c r="I31" s="66" t="s">
        <v>205</v>
      </c>
      <c r="J31" s="71" t="s">
        <v>105</v>
      </c>
      <c r="K31" s="90" t="s">
        <v>366</v>
      </c>
      <c r="L31" s="67" t="s">
        <v>304</v>
      </c>
      <c r="M31" s="77" t="s">
        <v>245</v>
      </c>
      <c r="N31" s="73">
        <v>26088</v>
      </c>
      <c r="O31" s="74">
        <f>2024-1971</f>
        <v>53</v>
      </c>
      <c r="P31" s="66" t="s">
        <v>49</v>
      </c>
      <c r="Q31" s="69" t="s">
        <v>54</v>
      </c>
      <c r="R31" s="69" t="s">
        <v>78</v>
      </c>
      <c r="S31" s="74" t="s">
        <v>393</v>
      </c>
      <c r="T31" s="78" t="s">
        <v>56</v>
      </c>
      <c r="U31" s="78" t="s">
        <v>391</v>
      </c>
      <c r="V31" s="78" t="s">
        <v>392</v>
      </c>
    </row>
    <row r="32" spans="1:22" ht="30">
      <c r="A32" s="69">
        <v>25</v>
      </c>
      <c r="B32" s="64">
        <v>45425</v>
      </c>
      <c r="C32" s="88">
        <v>45517</v>
      </c>
      <c r="D32" s="65" t="s">
        <v>164</v>
      </c>
      <c r="E32" s="69">
        <v>297</v>
      </c>
      <c r="F32" s="69"/>
      <c r="G32" s="69"/>
      <c r="H32" s="66" t="s">
        <v>41</v>
      </c>
      <c r="I32" s="66" t="s">
        <v>205</v>
      </c>
      <c r="J32" s="71" t="s">
        <v>105</v>
      </c>
      <c r="K32" s="90" t="s">
        <v>367</v>
      </c>
      <c r="L32" s="72" t="s">
        <v>305</v>
      </c>
      <c r="M32" s="70" t="s">
        <v>246</v>
      </c>
      <c r="N32" s="73">
        <v>25454</v>
      </c>
      <c r="O32" s="74">
        <f>2024-1969</f>
        <v>55</v>
      </c>
      <c r="P32" s="66" t="s">
        <v>49</v>
      </c>
      <c r="Q32" s="69" t="s">
        <v>54</v>
      </c>
      <c r="R32" s="69" t="s">
        <v>428</v>
      </c>
      <c r="S32" s="74" t="s">
        <v>414</v>
      </c>
      <c r="T32" s="78" t="s">
        <v>88</v>
      </c>
      <c r="U32" s="78" t="s">
        <v>429</v>
      </c>
      <c r="V32" s="78" t="s">
        <v>430</v>
      </c>
    </row>
    <row r="33" spans="1:22" ht="30.75">
      <c r="A33" s="69">
        <v>26</v>
      </c>
      <c r="B33" s="64">
        <v>45422</v>
      </c>
      <c r="C33" s="88">
        <v>45517</v>
      </c>
      <c r="D33" s="70" t="s">
        <v>165</v>
      </c>
      <c r="E33" s="69">
        <v>260</v>
      </c>
      <c r="F33" s="69"/>
      <c r="G33" s="69"/>
      <c r="H33" s="75" t="s">
        <v>41</v>
      </c>
      <c r="I33" s="75" t="s">
        <v>204</v>
      </c>
      <c r="J33" s="71" t="s">
        <v>93</v>
      </c>
      <c r="K33" s="90">
        <v>590145342</v>
      </c>
      <c r="L33" s="70" t="s">
        <v>306</v>
      </c>
      <c r="M33" s="65" t="s">
        <v>247</v>
      </c>
      <c r="N33" s="73">
        <v>20305</v>
      </c>
      <c r="O33" s="74">
        <f>2024-1955</f>
        <v>69</v>
      </c>
      <c r="P33" s="75" t="s">
        <v>49</v>
      </c>
      <c r="Q33" s="69" t="s">
        <v>54</v>
      </c>
      <c r="R33" s="69" t="s">
        <v>420</v>
      </c>
      <c r="S33" s="74" t="s">
        <v>421</v>
      </c>
      <c r="T33" s="78" t="s">
        <v>422</v>
      </c>
      <c r="U33" s="78" t="s">
        <v>423</v>
      </c>
      <c r="V33" s="78" t="s">
        <v>424</v>
      </c>
    </row>
    <row r="34" spans="1:22" ht="15.75">
      <c r="A34" s="69">
        <v>27</v>
      </c>
      <c r="B34" s="64">
        <v>45412</v>
      </c>
      <c r="C34" s="88">
        <v>45517</v>
      </c>
      <c r="D34" s="65" t="s">
        <v>166</v>
      </c>
      <c r="E34" s="69">
        <v>298</v>
      </c>
      <c r="F34" s="69"/>
      <c r="G34" s="69" t="s">
        <v>390</v>
      </c>
      <c r="H34" s="66" t="s">
        <v>215</v>
      </c>
      <c r="I34" s="66" t="s">
        <v>204</v>
      </c>
      <c r="J34" s="71" t="s">
        <v>93</v>
      </c>
      <c r="K34" s="90">
        <v>546684827</v>
      </c>
      <c r="L34" s="72" t="s">
        <v>307</v>
      </c>
      <c r="M34" s="70" t="s">
        <v>248</v>
      </c>
      <c r="N34" s="73">
        <v>19389</v>
      </c>
      <c r="O34" s="74">
        <f>2024-1953</f>
        <v>71</v>
      </c>
      <c r="P34" s="66" t="s">
        <v>43</v>
      </c>
      <c r="Q34" s="69" t="s">
        <v>44</v>
      </c>
      <c r="R34" s="69" t="s">
        <v>484</v>
      </c>
      <c r="S34" s="74" t="s">
        <v>483</v>
      </c>
      <c r="T34" s="78" t="s">
        <v>56</v>
      </c>
      <c r="U34" s="78" t="s">
        <v>399</v>
      </c>
      <c r="V34" s="78" t="s">
        <v>63</v>
      </c>
    </row>
    <row r="35" spans="1:22" ht="30.75">
      <c r="A35" s="69">
        <v>28</v>
      </c>
      <c r="B35" s="64">
        <v>45419</v>
      </c>
      <c r="C35" s="88">
        <v>45517</v>
      </c>
      <c r="D35" s="65" t="s">
        <v>167</v>
      </c>
      <c r="E35" s="69">
        <v>299</v>
      </c>
      <c r="F35" s="69"/>
      <c r="G35" s="69"/>
      <c r="H35" s="66" t="s">
        <v>218</v>
      </c>
      <c r="I35" s="66" t="s">
        <v>47</v>
      </c>
      <c r="J35" s="71" t="s">
        <v>48</v>
      </c>
      <c r="K35" s="90" t="s">
        <v>368</v>
      </c>
      <c r="L35" s="67" t="s">
        <v>308</v>
      </c>
      <c r="M35" s="68" t="s">
        <v>249</v>
      </c>
      <c r="N35" s="73">
        <v>28494</v>
      </c>
      <c r="O35" s="74">
        <f>2024-1978</f>
        <v>46</v>
      </c>
      <c r="P35" s="66" t="s">
        <v>49</v>
      </c>
      <c r="Q35" s="69" t="s">
        <v>54</v>
      </c>
      <c r="R35" s="69" t="s">
        <v>403</v>
      </c>
      <c r="S35" s="74" t="s">
        <v>404</v>
      </c>
      <c r="T35" s="78" t="s">
        <v>405</v>
      </c>
      <c r="U35" s="78" t="s">
        <v>405</v>
      </c>
      <c r="V35" s="78" t="s">
        <v>406</v>
      </c>
    </row>
    <row r="36" spans="1:22" ht="30.75">
      <c r="A36" s="69">
        <v>29</v>
      </c>
      <c r="B36" s="64">
        <v>45427</v>
      </c>
      <c r="C36" s="88">
        <v>45517</v>
      </c>
      <c r="D36" s="65" t="s">
        <v>168</v>
      </c>
      <c r="E36" s="69">
        <v>301</v>
      </c>
      <c r="F36" s="69"/>
      <c r="G36" s="69"/>
      <c r="H36" s="66" t="s">
        <v>41</v>
      </c>
      <c r="I36" s="66" t="s">
        <v>99</v>
      </c>
      <c r="J36" s="71" t="s">
        <v>116</v>
      </c>
      <c r="K36" s="90">
        <v>221020395</v>
      </c>
      <c r="L36" s="82" t="s">
        <v>309</v>
      </c>
      <c r="M36" s="68" t="s">
        <v>250</v>
      </c>
      <c r="N36" s="73">
        <v>31001</v>
      </c>
      <c r="O36" s="74">
        <f>2024-1984</f>
        <v>40</v>
      </c>
      <c r="P36" s="66" t="s">
        <v>49</v>
      </c>
      <c r="Q36" s="69" t="s">
        <v>54</v>
      </c>
      <c r="R36" s="69" t="s">
        <v>437</v>
      </c>
      <c r="S36" s="74" t="s">
        <v>80</v>
      </c>
      <c r="T36" s="78" t="s">
        <v>56</v>
      </c>
      <c r="U36" s="78" t="s">
        <v>399</v>
      </c>
      <c r="V36" s="78" t="s">
        <v>438</v>
      </c>
    </row>
    <row r="37" spans="1:22" ht="15.75">
      <c r="A37" s="69">
        <v>30</v>
      </c>
      <c r="B37" s="64">
        <v>45448</v>
      </c>
      <c r="C37" s="88">
        <v>45517</v>
      </c>
      <c r="D37" s="70" t="s">
        <v>169</v>
      </c>
      <c r="E37" s="69">
        <v>261</v>
      </c>
      <c r="F37" s="69"/>
      <c r="G37" s="69">
        <v>295</v>
      </c>
      <c r="H37" s="75" t="s">
        <v>219</v>
      </c>
      <c r="I37" s="75" t="s">
        <v>66</v>
      </c>
      <c r="J37" s="71" t="s">
        <v>67</v>
      </c>
      <c r="K37" s="90" t="s">
        <v>369</v>
      </c>
      <c r="L37" s="72" t="s">
        <v>310</v>
      </c>
      <c r="M37" s="84" t="s">
        <v>251</v>
      </c>
      <c r="N37" s="73">
        <v>34760</v>
      </c>
      <c r="O37" s="74">
        <f>2024-1995</f>
        <v>29</v>
      </c>
      <c r="P37" s="75" t="s">
        <v>49</v>
      </c>
      <c r="Q37" s="69" t="s">
        <v>425</v>
      </c>
      <c r="R37" s="69" t="s">
        <v>456</v>
      </c>
      <c r="S37" s="74" t="s">
        <v>404</v>
      </c>
      <c r="T37" s="78" t="s">
        <v>72</v>
      </c>
      <c r="U37" s="78" t="s">
        <v>72</v>
      </c>
      <c r="V37" s="78" t="s">
        <v>73</v>
      </c>
    </row>
    <row r="38" spans="1:22" ht="45">
      <c r="A38" s="69">
        <v>31</v>
      </c>
      <c r="B38" s="64">
        <v>45447</v>
      </c>
      <c r="C38" s="88">
        <v>45517</v>
      </c>
      <c r="D38" s="65" t="s">
        <v>170</v>
      </c>
      <c r="E38" s="69">
        <v>302</v>
      </c>
      <c r="F38" s="69"/>
      <c r="G38" s="69"/>
      <c r="H38" s="66" t="s">
        <v>41</v>
      </c>
      <c r="I38" s="66" t="s">
        <v>47</v>
      </c>
      <c r="J38" s="71" t="s">
        <v>48</v>
      </c>
      <c r="K38" s="90" t="s">
        <v>370</v>
      </c>
      <c r="L38" s="82" t="s">
        <v>311</v>
      </c>
      <c r="M38" s="70" t="s">
        <v>252</v>
      </c>
      <c r="N38" s="73">
        <v>23692</v>
      </c>
      <c r="O38" s="74">
        <f>2024-1964</f>
        <v>60</v>
      </c>
      <c r="P38" s="66" t="s">
        <v>49</v>
      </c>
      <c r="Q38" s="69" t="s">
        <v>54</v>
      </c>
      <c r="R38" s="69" t="s">
        <v>81</v>
      </c>
      <c r="S38" s="74" t="s">
        <v>59</v>
      </c>
      <c r="T38" s="78" t="s">
        <v>88</v>
      </c>
      <c r="U38" s="78" t="s">
        <v>88</v>
      </c>
      <c r="V38" s="78" t="s">
        <v>415</v>
      </c>
    </row>
    <row r="39" spans="1:22" ht="30.75">
      <c r="A39" s="69">
        <v>32</v>
      </c>
      <c r="B39" s="64">
        <v>45471</v>
      </c>
      <c r="C39" s="88">
        <v>45517</v>
      </c>
      <c r="D39" s="65" t="s">
        <v>171</v>
      </c>
      <c r="E39" s="69">
        <v>303</v>
      </c>
      <c r="F39" s="69"/>
      <c r="G39" s="69"/>
      <c r="H39" s="66" t="s">
        <v>215</v>
      </c>
      <c r="I39" s="66" t="s">
        <v>208</v>
      </c>
      <c r="J39" s="71" t="s">
        <v>344</v>
      </c>
      <c r="K39" s="90">
        <v>311137835</v>
      </c>
      <c r="L39" s="67" t="s">
        <v>312</v>
      </c>
      <c r="M39" s="84" t="s">
        <v>253</v>
      </c>
      <c r="N39" s="73">
        <v>29733</v>
      </c>
      <c r="O39" s="74">
        <f>2024-1981</f>
        <v>43</v>
      </c>
      <c r="P39" s="66" t="s">
        <v>49</v>
      </c>
      <c r="Q39" s="69" t="s">
        <v>448</v>
      </c>
      <c r="R39" s="69" t="s">
        <v>449</v>
      </c>
      <c r="S39" s="74" t="s">
        <v>450</v>
      </c>
      <c r="T39" s="78" t="s">
        <v>56</v>
      </c>
      <c r="U39" s="78" t="s">
        <v>391</v>
      </c>
      <c r="V39" s="78" t="s">
        <v>451</v>
      </c>
    </row>
    <row r="40" spans="1:22" ht="30">
      <c r="A40" s="69">
        <v>33</v>
      </c>
      <c r="B40" s="64">
        <v>45427</v>
      </c>
      <c r="C40" s="88">
        <v>45517</v>
      </c>
      <c r="D40" s="68" t="s">
        <v>172</v>
      </c>
      <c r="E40" s="69">
        <v>304</v>
      </c>
      <c r="F40" s="69"/>
      <c r="G40" s="69"/>
      <c r="H40" s="66" t="s">
        <v>41</v>
      </c>
      <c r="I40" s="66" t="s">
        <v>47</v>
      </c>
      <c r="J40" s="71" t="s">
        <v>48</v>
      </c>
      <c r="K40" s="90" t="s">
        <v>371</v>
      </c>
      <c r="L40" s="82" t="s">
        <v>313</v>
      </c>
      <c r="M40" s="77" t="s">
        <v>254</v>
      </c>
      <c r="N40" s="73">
        <v>27511</v>
      </c>
      <c r="O40" s="74">
        <f>2024-1975</f>
        <v>49</v>
      </c>
      <c r="P40" s="66" t="s">
        <v>43</v>
      </c>
      <c r="Q40" s="69" t="s">
        <v>44</v>
      </c>
      <c r="R40" s="69" t="s">
        <v>443</v>
      </c>
      <c r="S40" s="74" t="s">
        <v>444</v>
      </c>
      <c r="T40" s="78" t="s">
        <v>445</v>
      </c>
      <c r="U40" s="78" t="s">
        <v>399</v>
      </c>
      <c r="V40" s="78" t="s">
        <v>446</v>
      </c>
    </row>
    <row r="41" spans="1:22" ht="30.75">
      <c r="A41" s="69">
        <v>34</v>
      </c>
      <c r="B41" s="64">
        <v>45408</v>
      </c>
      <c r="C41" s="88">
        <v>45517</v>
      </c>
      <c r="D41" s="65" t="s">
        <v>173</v>
      </c>
      <c r="E41" s="69">
        <v>305</v>
      </c>
      <c r="F41" s="69"/>
      <c r="G41" s="69" t="s">
        <v>471</v>
      </c>
      <c r="H41" s="66" t="s">
        <v>215</v>
      </c>
      <c r="I41" s="66" t="s">
        <v>47</v>
      </c>
      <c r="J41" s="71" t="s">
        <v>48</v>
      </c>
      <c r="K41" s="90" t="s">
        <v>372</v>
      </c>
      <c r="L41" s="67" t="s">
        <v>314</v>
      </c>
      <c r="M41" s="84" t="s">
        <v>255</v>
      </c>
      <c r="N41" s="73">
        <v>30327</v>
      </c>
      <c r="O41" s="74">
        <f>2024-1983</f>
        <v>41</v>
      </c>
      <c r="P41" s="66" t="s">
        <v>43</v>
      </c>
      <c r="Q41" s="69" t="s">
        <v>44</v>
      </c>
      <c r="R41" s="69" t="s">
        <v>472</v>
      </c>
      <c r="S41" s="74" t="s">
        <v>69</v>
      </c>
      <c r="T41" s="78" t="s">
        <v>56</v>
      </c>
      <c r="U41" s="78" t="s">
        <v>115</v>
      </c>
      <c r="V41" s="78" t="s">
        <v>470</v>
      </c>
    </row>
    <row r="42" spans="1:22" ht="31.5">
      <c r="A42" s="69">
        <v>35</v>
      </c>
      <c r="B42" s="64">
        <v>45332</v>
      </c>
      <c r="C42" s="88">
        <v>45517</v>
      </c>
      <c r="D42" s="65" t="s">
        <v>174</v>
      </c>
      <c r="E42" s="69">
        <v>306</v>
      </c>
      <c r="F42" s="69"/>
      <c r="G42" s="69"/>
      <c r="H42" s="85" t="s">
        <v>219</v>
      </c>
      <c r="I42" s="66" t="s">
        <v>47</v>
      </c>
      <c r="J42" s="71" t="s">
        <v>48</v>
      </c>
      <c r="K42" s="90" t="s">
        <v>373</v>
      </c>
      <c r="L42" s="67" t="s">
        <v>315</v>
      </c>
      <c r="M42" s="68" t="s">
        <v>256</v>
      </c>
      <c r="N42" s="73">
        <v>37807</v>
      </c>
      <c r="O42" s="74">
        <f>2024-2003</f>
        <v>21</v>
      </c>
      <c r="P42" s="66" t="s">
        <v>49</v>
      </c>
      <c r="Q42" s="69" t="s">
        <v>425</v>
      </c>
      <c r="R42" s="69" t="s">
        <v>95</v>
      </c>
      <c r="S42" s="74" t="s">
        <v>59</v>
      </c>
      <c r="T42" s="78" t="s">
        <v>426</v>
      </c>
      <c r="U42" s="78" t="s">
        <v>427</v>
      </c>
      <c r="V42" s="78" t="s">
        <v>83</v>
      </c>
    </row>
    <row r="43" spans="1:22" ht="30.75">
      <c r="A43" s="69">
        <v>36</v>
      </c>
      <c r="B43" s="64">
        <v>45447</v>
      </c>
      <c r="C43" s="88">
        <v>45517</v>
      </c>
      <c r="D43" s="65" t="s">
        <v>175</v>
      </c>
      <c r="E43" s="69">
        <v>307</v>
      </c>
      <c r="F43" s="69"/>
      <c r="G43" s="69"/>
      <c r="H43" s="66" t="s">
        <v>41</v>
      </c>
      <c r="I43" s="66" t="s">
        <v>209</v>
      </c>
      <c r="J43" s="71" t="s">
        <v>345</v>
      </c>
      <c r="K43" s="90" t="s">
        <v>374</v>
      </c>
      <c r="L43" s="82" t="s">
        <v>316</v>
      </c>
      <c r="M43" s="68" t="s">
        <v>257</v>
      </c>
      <c r="N43" s="73">
        <v>32598</v>
      </c>
      <c r="O43" s="74">
        <f>2024-1989</f>
        <v>35</v>
      </c>
      <c r="P43" s="66" t="s">
        <v>49</v>
      </c>
      <c r="Q43" s="69" t="s">
        <v>54</v>
      </c>
      <c r="R43" s="69" t="s">
        <v>95</v>
      </c>
      <c r="S43" s="74" t="s">
        <v>444</v>
      </c>
      <c r="T43" s="78" t="s">
        <v>56</v>
      </c>
      <c r="U43" s="78" t="s">
        <v>115</v>
      </c>
      <c r="V43" s="78" t="s">
        <v>447</v>
      </c>
    </row>
    <row r="44" spans="1:22" ht="30.75">
      <c r="A44" s="69">
        <v>37</v>
      </c>
      <c r="B44" s="64">
        <v>45408</v>
      </c>
      <c r="C44" s="88">
        <v>45517</v>
      </c>
      <c r="D44" s="65" t="s">
        <v>176</v>
      </c>
      <c r="E44" s="69">
        <v>308</v>
      </c>
      <c r="F44" s="69"/>
      <c r="G44" s="69" t="s">
        <v>390</v>
      </c>
      <c r="H44" s="66" t="s">
        <v>215</v>
      </c>
      <c r="I44" s="66" t="s">
        <v>205</v>
      </c>
      <c r="J44" s="71" t="s">
        <v>105</v>
      </c>
      <c r="K44" s="90" t="s">
        <v>375</v>
      </c>
      <c r="L44" s="67" t="s">
        <v>317</v>
      </c>
      <c r="M44" s="83" t="s">
        <v>258</v>
      </c>
      <c r="N44" s="73">
        <v>28259</v>
      </c>
      <c r="O44" s="74">
        <f>2024-1977</f>
        <v>47</v>
      </c>
      <c r="P44" s="66" t="s">
        <v>43</v>
      </c>
      <c r="Q44" s="69" t="s">
        <v>44</v>
      </c>
      <c r="R44" s="69" t="s">
        <v>460</v>
      </c>
      <c r="S44" s="74" t="s">
        <v>62</v>
      </c>
      <c r="T44" s="78" t="s">
        <v>56</v>
      </c>
      <c r="U44" s="78" t="s">
        <v>399</v>
      </c>
      <c r="V44" s="78" t="s">
        <v>92</v>
      </c>
    </row>
    <row r="45" spans="1:22" ht="15.75">
      <c r="A45" s="69">
        <v>38</v>
      </c>
      <c r="B45" s="65"/>
      <c r="C45" s="88">
        <v>45517</v>
      </c>
      <c r="D45" s="70" t="s">
        <v>177</v>
      </c>
      <c r="E45" s="94"/>
      <c r="F45" s="94"/>
      <c r="G45" s="94"/>
      <c r="H45" s="75" t="s">
        <v>215</v>
      </c>
      <c r="I45" s="75" t="s">
        <v>210</v>
      </c>
      <c r="J45" s="95" t="s">
        <v>214</v>
      </c>
      <c r="K45" s="90">
        <v>753655072</v>
      </c>
      <c r="L45" s="72" t="s">
        <v>318</v>
      </c>
      <c r="M45" s="68" t="s">
        <v>259</v>
      </c>
      <c r="N45" s="94"/>
      <c r="O45" s="94"/>
      <c r="P45" s="75" t="s">
        <v>43</v>
      </c>
      <c r="Q45" s="94"/>
      <c r="R45" s="94"/>
      <c r="S45" s="94"/>
      <c r="T45" s="94"/>
      <c r="U45" s="94"/>
      <c r="V45" s="94"/>
    </row>
    <row r="46" spans="1:22" ht="30">
      <c r="A46" s="69">
        <v>39</v>
      </c>
      <c r="B46" s="64">
        <v>45387</v>
      </c>
      <c r="C46" s="88">
        <v>45517</v>
      </c>
      <c r="D46" s="65" t="s">
        <v>178</v>
      </c>
      <c r="E46" s="69">
        <v>309</v>
      </c>
      <c r="F46" s="69"/>
      <c r="G46" s="69" t="s">
        <v>390</v>
      </c>
      <c r="H46" s="66" t="s">
        <v>215</v>
      </c>
      <c r="I46" s="66" t="s">
        <v>201</v>
      </c>
      <c r="J46" s="71" t="s">
        <v>340</v>
      </c>
      <c r="K46" s="90" t="s">
        <v>376</v>
      </c>
      <c r="L46" s="67" t="s">
        <v>319</v>
      </c>
      <c r="M46" s="70" t="s">
        <v>260</v>
      </c>
      <c r="N46" s="73">
        <v>26372</v>
      </c>
      <c r="O46" s="74">
        <f>2024-1977</f>
        <v>47</v>
      </c>
      <c r="P46" s="66" t="s">
        <v>49</v>
      </c>
      <c r="Q46" s="69" t="s">
        <v>54</v>
      </c>
      <c r="R46" s="69" t="s">
        <v>465</v>
      </c>
      <c r="S46" s="74" t="s">
        <v>458</v>
      </c>
      <c r="T46" s="78" t="s">
        <v>88</v>
      </c>
      <c r="U46" s="78" t="s">
        <v>429</v>
      </c>
      <c r="V46" s="78" t="s">
        <v>430</v>
      </c>
    </row>
    <row r="47" spans="1:22" ht="15.75">
      <c r="A47" s="69">
        <v>40</v>
      </c>
      <c r="B47" s="64">
        <v>44770</v>
      </c>
      <c r="C47" s="88">
        <v>45517</v>
      </c>
      <c r="D47" s="70" t="s">
        <v>179</v>
      </c>
      <c r="E47" s="69">
        <v>173</v>
      </c>
      <c r="F47" s="69"/>
      <c r="G47" s="69" t="s">
        <v>409</v>
      </c>
      <c r="H47" s="75" t="s">
        <v>215</v>
      </c>
      <c r="I47" s="75" t="s">
        <v>66</v>
      </c>
      <c r="J47" s="71" t="s">
        <v>67</v>
      </c>
      <c r="K47" s="90" t="s">
        <v>377</v>
      </c>
      <c r="L47" s="72" t="s">
        <v>320</v>
      </c>
      <c r="M47" s="68" t="s">
        <v>261</v>
      </c>
      <c r="N47" s="73">
        <v>31901</v>
      </c>
      <c r="O47" s="74">
        <f>2024-1987</f>
        <v>37</v>
      </c>
      <c r="P47" s="75" t="s">
        <v>49</v>
      </c>
      <c r="Q47" s="69" t="s">
        <v>54</v>
      </c>
      <c r="R47" s="69" t="s">
        <v>410</v>
      </c>
      <c r="S47" s="74" t="s">
        <v>59</v>
      </c>
      <c r="T47" s="78" t="s">
        <v>56</v>
      </c>
      <c r="U47" s="78" t="s">
        <v>399</v>
      </c>
      <c r="V47" s="78" t="s">
        <v>399</v>
      </c>
    </row>
    <row r="48" spans="1:22" ht="15.75">
      <c r="A48" s="69">
        <v>41</v>
      </c>
      <c r="B48" s="64">
        <v>45062</v>
      </c>
      <c r="C48" s="88">
        <v>45517</v>
      </c>
      <c r="D48" s="65" t="s">
        <v>180</v>
      </c>
      <c r="E48" s="69">
        <v>310</v>
      </c>
      <c r="F48" s="69"/>
      <c r="G48" s="69" t="s">
        <v>390</v>
      </c>
      <c r="H48" s="66" t="s">
        <v>215</v>
      </c>
      <c r="I48" s="66" t="s">
        <v>119</v>
      </c>
      <c r="J48" s="71" t="s">
        <v>120</v>
      </c>
      <c r="K48" s="90">
        <v>16884801</v>
      </c>
      <c r="L48" s="67" t="s">
        <v>321</v>
      </c>
      <c r="M48" s="70" t="s">
        <v>262</v>
      </c>
      <c r="N48" s="73">
        <v>27583</v>
      </c>
      <c r="O48" s="74">
        <f>2024-1975</f>
        <v>49</v>
      </c>
      <c r="P48" s="66" t="s">
        <v>43</v>
      </c>
      <c r="Q48" s="69" t="s">
        <v>397</v>
      </c>
      <c r="R48" s="69" t="s">
        <v>473</v>
      </c>
      <c r="S48" s="74" t="s">
        <v>74</v>
      </c>
      <c r="T48" s="91" t="s">
        <v>56</v>
      </c>
      <c r="U48" s="78" t="s">
        <v>399</v>
      </c>
      <c r="V48" s="78" t="s">
        <v>96</v>
      </c>
    </row>
    <row r="49" spans="1:22" ht="30">
      <c r="A49" s="69">
        <v>42</v>
      </c>
      <c r="B49" s="64">
        <v>45356</v>
      </c>
      <c r="C49" s="88">
        <v>45517</v>
      </c>
      <c r="D49" s="65" t="s">
        <v>181</v>
      </c>
      <c r="E49" s="69">
        <v>311</v>
      </c>
      <c r="F49" s="69"/>
      <c r="G49" s="69" t="s">
        <v>390</v>
      </c>
      <c r="H49" s="66" t="s">
        <v>215</v>
      </c>
      <c r="I49" s="66" t="s">
        <v>201</v>
      </c>
      <c r="J49" s="71" t="s">
        <v>340</v>
      </c>
      <c r="K49" s="90" t="s">
        <v>378</v>
      </c>
      <c r="L49" s="67" t="s">
        <v>322</v>
      </c>
      <c r="M49" s="77" t="s">
        <v>263</v>
      </c>
      <c r="N49" s="73">
        <v>25489</v>
      </c>
      <c r="O49" s="74">
        <f>2024-1969</f>
        <v>55</v>
      </c>
      <c r="P49" s="66" t="s">
        <v>43</v>
      </c>
      <c r="Q49" s="69" t="s">
        <v>44</v>
      </c>
      <c r="R49" s="69" t="s">
        <v>486</v>
      </c>
      <c r="S49" s="74" t="s">
        <v>485</v>
      </c>
      <c r="T49" s="78" t="s">
        <v>88</v>
      </c>
      <c r="U49" s="78" t="s">
        <v>429</v>
      </c>
      <c r="V49" s="78" t="s">
        <v>430</v>
      </c>
    </row>
    <row r="50" spans="1:22" ht="30.75">
      <c r="A50" s="69">
        <v>43</v>
      </c>
      <c r="B50" s="64">
        <v>45443</v>
      </c>
      <c r="C50" s="88">
        <v>45517</v>
      </c>
      <c r="D50" s="65" t="s">
        <v>182</v>
      </c>
      <c r="E50" s="69">
        <v>313</v>
      </c>
      <c r="F50" s="69"/>
      <c r="G50" s="69"/>
      <c r="H50" s="66" t="s">
        <v>41</v>
      </c>
      <c r="I50" s="66" t="s">
        <v>211</v>
      </c>
      <c r="J50" s="71" t="s">
        <v>346</v>
      </c>
      <c r="K50" s="90" t="s">
        <v>379</v>
      </c>
      <c r="L50" s="82" t="s">
        <v>323</v>
      </c>
      <c r="M50" s="68" t="s">
        <v>264</v>
      </c>
      <c r="N50" s="73">
        <v>34784</v>
      </c>
      <c r="O50" s="74">
        <f>2024-1995</f>
        <v>29</v>
      </c>
      <c r="P50" s="66" t="s">
        <v>49</v>
      </c>
      <c r="Q50" s="69" t="s">
        <v>54</v>
      </c>
      <c r="R50" s="69" t="s">
        <v>436</v>
      </c>
      <c r="S50" s="74" t="s">
        <v>59</v>
      </c>
      <c r="T50" s="78" t="s">
        <v>52</v>
      </c>
      <c r="U50" s="78" t="s">
        <v>391</v>
      </c>
      <c r="V50" s="78" t="s">
        <v>432</v>
      </c>
    </row>
    <row r="51" spans="1:22" ht="15.75">
      <c r="A51" s="69">
        <v>44</v>
      </c>
      <c r="B51" s="64">
        <v>45437</v>
      </c>
      <c r="C51" s="88">
        <v>45517</v>
      </c>
      <c r="D51" s="65" t="s">
        <v>183</v>
      </c>
      <c r="E51" s="69">
        <v>314</v>
      </c>
      <c r="F51" s="69"/>
      <c r="G51" s="69" t="s">
        <v>390</v>
      </c>
      <c r="H51" s="66" t="s">
        <v>215</v>
      </c>
      <c r="I51" s="66" t="s">
        <v>47</v>
      </c>
      <c r="J51" s="71" t="s">
        <v>48</v>
      </c>
      <c r="K51" s="90" t="s">
        <v>380</v>
      </c>
      <c r="L51" s="67" t="s">
        <v>324</v>
      </c>
      <c r="M51" s="84" t="s">
        <v>265</v>
      </c>
      <c r="N51" s="73">
        <v>30883</v>
      </c>
      <c r="O51" s="74">
        <f>2024-1984</f>
        <v>40</v>
      </c>
      <c r="P51" s="66" t="s">
        <v>43</v>
      </c>
      <c r="Q51" s="69" t="s">
        <v>44</v>
      </c>
      <c r="R51" s="69" t="s">
        <v>474</v>
      </c>
      <c r="S51" s="74" t="s">
        <v>69</v>
      </c>
      <c r="T51" s="78" t="s">
        <v>56</v>
      </c>
      <c r="U51" s="78" t="s">
        <v>399</v>
      </c>
      <c r="V51" s="78" t="s">
        <v>475</v>
      </c>
    </row>
    <row r="52" spans="1:22" ht="30">
      <c r="A52" s="69">
        <v>45</v>
      </c>
      <c r="B52" s="64">
        <v>45420</v>
      </c>
      <c r="C52" s="88">
        <v>45517</v>
      </c>
      <c r="D52" s="65" t="s">
        <v>184</v>
      </c>
      <c r="E52" s="69">
        <v>315</v>
      </c>
      <c r="F52" s="69"/>
      <c r="G52" s="69"/>
      <c r="H52" s="66" t="s">
        <v>41</v>
      </c>
      <c r="I52" s="66" t="s">
        <v>212</v>
      </c>
      <c r="J52" s="71" t="s">
        <v>100</v>
      </c>
      <c r="K52" s="90" t="s">
        <v>381</v>
      </c>
      <c r="L52" s="70" t="s">
        <v>325</v>
      </c>
      <c r="M52" s="77" t="s">
        <v>266</v>
      </c>
      <c r="N52" s="73">
        <v>28434</v>
      </c>
      <c r="O52" s="74">
        <f>2024-1977</f>
        <v>47</v>
      </c>
      <c r="P52" s="66" t="s">
        <v>43</v>
      </c>
      <c r="Q52" s="69" t="s">
        <v>44</v>
      </c>
      <c r="R52" s="69" t="s">
        <v>442</v>
      </c>
      <c r="S52" s="74" t="s">
        <v>414</v>
      </c>
      <c r="T52" s="78" t="s">
        <v>441</v>
      </c>
      <c r="U52" s="78" t="s">
        <v>89</v>
      </c>
      <c r="V52" s="78" t="s">
        <v>90</v>
      </c>
    </row>
    <row r="53" spans="1:22" ht="30.75">
      <c r="A53" s="69">
        <v>46</v>
      </c>
      <c r="B53" s="64">
        <v>45399</v>
      </c>
      <c r="C53" s="88">
        <v>45517</v>
      </c>
      <c r="D53" s="65" t="s">
        <v>185</v>
      </c>
      <c r="E53" s="69">
        <v>316</v>
      </c>
      <c r="F53" s="69"/>
      <c r="G53" s="69" t="s">
        <v>390</v>
      </c>
      <c r="H53" s="66" t="s">
        <v>215</v>
      </c>
      <c r="I53" s="66" t="s">
        <v>201</v>
      </c>
      <c r="J53" s="71" t="s">
        <v>340</v>
      </c>
      <c r="K53" s="90" t="s">
        <v>382</v>
      </c>
      <c r="L53" s="67" t="s">
        <v>326</v>
      </c>
      <c r="M53" s="83" t="s">
        <v>267</v>
      </c>
      <c r="N53" s="73">
        <v>30350</v>
      </c>
      <c r="O53" s="74">
        <f>2024-1983</f>
        <v>41</v>
      </c>
      <c r="P53" s="66" t="s">
        <v>43</v>
      </c>
      <c r="Q53" s="69" t="s">
        <v>44</v>
      </c>
      <c r="R53" s="69" t="s">
        <v>407</v>
      </c>
      <c r="S53" s="74" t="s">
        <v>408</v>
      </c>
      <c r="T53" s="78" t="s">
        <v>56</v>
      </c>
      <c r="U53" s="78" t="s">
        <v>399</v>
      </c>
      <c r="V53" s="78" t="s">
        <v>70</v>
      </c>
    </row>
    <row r="54" spans="1:22" ht="30.75">
      <c r="A54" s="69">
        <v>47</v>
      </c>
      <c r="B54" s="64">
        <v>45385</v>
      </c>
      <c r="C54" s="88">
        <v>45517</v>
      </c>
      <c r="D54" s="65" t="s">
        <v>186</v>
      </c>
      <c r="E54" s="69">
        <v>317</v>
      </c>
      <c r="F54" s="69"/>
      <c r="G54" s="69" t="s">
        <v>390</v>
      </c>
      <c r="H54" s="66" t="s">
        <v>215</v>
      </c>
      <c r="I54" s="66" t="s">
        <v>213</v>
      </c>
      <c r="J54" s="71" t="s">
        <v>77</v>
      </c>
      <c r="K54" s="90" t="s">
        <v>383</v>
      </c>
      <c r="L54" s="77" t="s">
        <v>327</v>
      </c>
      <c r="M54" s="77" t="s">
        <v>268</v>
      </c>
      <c r="N54" s="73">
        <v>23136</v>
      </c>
      <c r="O54" s="74">
        <f>2024-1963</f>
        <v>61</v>
      </c>
      <c r="P54" s="66" t="s">
        <v>43</v>
      </c>
      <c r="Q54" s="69" t="s">
        <v>54</v>
      </c>
      <c r="R54" s="69" t="s">
        <v>91</v>
      </c>
      <c r="S54" s="74" t="s">
        <v>421</v>
      </c>
      <c r="T54" s="78" t="s">
        <v>56</v>
      </c>
      <c r="U54" s="78" t="s">
        <v>115</v>
      </c>
      <c r="V54" s="78" t="s">
        <v>53</v>
      </c>
    </row>
    <row r="55" spans="1:22" ht="30.75">
      <c r="A55" s="69">
        <v>48</v>
      </c>
      <c r="B55" s="64">
        <v>45279</v>
      </c>
      <c r="C55" s="88">
        <v>45517</v>
      </c>
      <c r="D55" s="65" t="s">
        <v>187</v>
      </c>
      <c r="E55" s="69">
        <v>277</v>
      </c>
      <c r="F55" s="69"/>
      <c r="G55" s="69" t="s">
        <v>411</v>
      </c>
      <c r="H55" s="66" t="s">
        <v>215</v>
      </c>
      <c r="I55" s="66" t="s">
        <v>213</v>
      </c>
      <c r="J55" s="71" t="s">
        <v>77</v>
      </c>
      <c r="K55" s="90" t="s">
        <v>384</v>
      </c>
      <c r="L55" s="67" t="s">
        <v>328</v>
      </c>
      <c r="M55" s="68" t="s">
        <v>269</v>
      </c>
      <c r="N55" s="73">
        <v>32050</v>
      </c>
      <c r="O55" s="74">
        <f>2024-1987</f>
        <v>37</v>
      </c>
      <c r="P55" s="66" t="s">
        <v>49</v>
      </c>
      <c r="Q55" s="69" t="s">
        <v>425</v>
      </c>
      <c r="R55" s="69" t="s">
        <v>104</v>
      </c>
      <c r="S55" s="74"/>
      <c r="T55" s="78" t="s">
        <v>491</v>
      </c>
      <c r="U55" s="78" t="s">
        <v>76</v>
      </c>
      <c r="V55" s="78" t="s">
        <v>492</v>
      </c>
    </row>
    <row r="56" spans="1:22" ht="15.75">
      <c r="A56" s="69">
        <v>49</v>
      </c>
      <c r="B56" s="64">
        <v>45342</v>
      </c>
      <c r="C56" s="88">
        <v>45517</v>
      </c>
      <c r="D56" s="65" t="s">
        <v>188</v>
      </c>
      <c r="E56" s="69">
        <v>318</v>
      </c>
      <c r="F56" s="69"/>
      <c r="G56" s="69" t="s">
        <v>390</v>
      </c>
      <c r="H56" s="66" t="s">
        <v>215</v>
      </c>
      <c r="I56" s="66" t="s">
        <v>202</v>
      </c>
      <c r="J56" s="71" t="s">
        <v>214</v>
      </c>
      <c r="K56" s="90">
        <v>517558088</v>
      </c>
      <c r="L56" s="96" t="s">
        <v>328</v>
      </c>
      <c r="M56" s="68" t="s">
        <v>270</v>
      </c>
      <c r="N56" s="73">
        <v>29493</v>
      </c>
      <c r="O56" s="74">
        <f>2024-1980</f>
        <v>44</v>
      </c>
      <c r="P56" s="66" t="s">
        <v>49</v>
      </c>
      <c r="Q56" s="69" t="s">
        <v>425</v>
      </c>
      <c r="R56" s="69" t="s">
        <v>71</v>
      </c>
      <c r="S56" s="74" t="s">
        <v>404</v>
      </c>
      <c r="T56" s="78" t="s">
        <v>56</v>
      </c>
      <c r="U56" s="78" t="s">
        <v>399</v>
      </c>
      <c r="V56" s="78" t="s">
        <v>476</v>
      </c>
    </row>
    <row r="57" spans="1:22" ht="30">
      <c r="A57" s="69">
        <v>50</v>
      </c>
      <c r="B57" s="64">
        <v>45439</v>
      </c>
      <c r="C57" s="88">
        <v>45517</v>
      </c>
      <c r="D57" s="65" t="s">
        <v>189</v>
      </c>
      <c r="E57" s="69">
        <v>319</v>
      </c>
      <c r="F57" s="69"/>
      <c r="G57" s="69"/>
      <c r="H57" s="66" t="s">
        <v>41</v>
      </c>
      <c r="I57" s="66" t="s">
        <v>42</v>
      </c>
      <c r="J57" s="71" t="s">
        <v>57</v>
      </c>
      <c r="K57" s="90">
        <v>168073285</v>
      </c>
      <c r="L57" s="70" t="s">
        <v>329</v>
      </c>
      <c r="M57" s="84" t="s">
        <v>271</v>
      </c>
      <c r="N57" s="73">
        <v>32915</v>
      </c>
      <c r="O57" s="74">
        <f>2024-1990</f>
        <v>34</v>
      </c>
      <c r="P57" s="66" t="s">
        <v>43</v>
      </c>
      <c r="Q57" s="69" t="s">
        <v>44</v>
      </c>
      <c r="R57" s="69" t="s">
        <v>439</v>
      </c>
      <c r="S57" s="74" t="s">
        <v>421</v>
      </c>
      <c r="T57" s="78" t="s">
        <v>441</v>
      </c>
      <c r="U57" s="78" t="s">
        <v>89</v>
      </c>
      <c r="V57" s="78" t="s">
        <v>440</v>
      </c>
    </row>
    <row r="58" spans="1:22" ht="45">
      <c r="A58" s="69">
        <v>51</v>
      </c>
      <c r="B58" s="64">
        <v>44924</v>
      </c>
      <c r="C58" s="88">
        <v>45517</v>
      </c>
      <c r="D58" s="70" t="s">
        <v>190</v>
      </c>
      <c r="E58" s="69">
        <v>38</v>
      </c>
      <c r="F58" s="69"/>
      <c r="G58" s="69"/>
      <c r="H58" s="75" t="s">
        <v>41</v>
      </c>
      <c r="I58" s="75" t="s">
        <v>66</v>
      </c>
      <c r="J58" s="71" t="s">
        <v>67</v>
      </c>
      <c r="K58" s="90" t="s">
        <v>385</v>
      </c>
      <c r="L58" s="72" t="s">
        <v>330</v>
      </c>
      <c r="M58" s="70" t="s">
        <v>272</v>
      </c>
      <c r="N58" s="73">
        <v>27552</v>
      </c>
      <c r="O58" s="74">
        <f>2024-1975</f>
        <v>49</v>
      </c>
      <c r="P58" s="75" t="s">
        <v>43</v>
      </c>
      <c r="Q58" s="69" t="s">
        <v>44</v>
      </c>
      <c r="R58" s="69" t="s">
        <v>503</v>
      </c>
      <c r="S58" s="74" t="s">
        <v>505</v>
      </c>
      <c r="T58" s="78" t="s">
        <v>441</v>
      </c>
      <c r="U58" s="78" t="s">
        <v>89</v>
      </c>
      <c r="V58" s="78" t="s">
        <v>504</v>
      </c>
    </row>
    <row r="59" spans="1:22" ht="30">
      <c r="A59" s="69">
        <v>52</v>
      </c>
      <c r="B59" s="64">
        <v>45306</v>
      </c>
      <c r="C59" s="88">
        <v>45517</v>
      </c>
      <c r="D59" s="70" t="s">
        <v>191</v>
      </c>
      <c r="E59" s="69">
        <v>280</v>
      </c>
      <c r="F59" s="69"/>
      <c r="G59" s="69" t="s">
        <v>411</v>
      </c>
      <c r="H59" s="66" t="s">
        <v>215</v>
      </c>
      <c r="I59" s="75" t="s">
        <v>42</v>
      </c>
      <c r="J59" s="71" t="s">
        <v>57</v>
      </c>
      <c r="K59" s="90">
        <v>169646813</v>
      </c>
      <c r="L59" s="70" t="s">
        <v>331</v>
      </c>
      <c r="M59" s="70" t="s">
        <v>273</v>
      </c>
      <c r="N59" s="73">
        <v>26785</v>
      </c>
      <c r="O59" s="74">
        <f>2024-1973</f>
        <v>51</v>
      </c>
      <c r="P59" s="75" t="s">
        <v>49</v>
      </c>
      <c r="Q59" s="69" t="s">
        <v>54</v>
      </c>
      <c r="R59" s="69" t="s">
        <v>104</v>
      </c>
      <c r="S59" s="74" t="s">
        <v>466</v>
      </c>
      <c r="T59" s="78" t="s">
        <v>56</v>
      </c>
      <c r="U59" s="78" t="s">
        <v>399</v>
      </c>
      <c r="V59" s="78" t="s">
        <v>92</v>
      </c>
    </row>
    <row r="60" spans="1:22" ht="15.75">
      <c r="A60" s="69">
        <v>53</v>
      </c>
      <c r="B60" s="64">
        <v>45412</v>
      </c>
      <c r="C60" s="88">
        <v>45517</v>
      </c>
      <c r="D60" s="65" t="s">
        <v>192</v>
      </c>
      <c r="E60" s="69">
        <v>320</v>
      </c>
      <c r="F60" s="69"/>
      <c r="G60" s="69" t="s">
        <v>390</v>
      </c>
      <c r="H60" s="66" t="s">
        <v>215</v>
      </c>
      <c r="I60" s="66" t="s">
        <v>204</v>
      </c>
      <c r="J60" s="71" t="s">
        <v>93</v>
      </c>
      <c r="K60" s="90">
        <v>546684826</v>
      </c>
      <c r="L60" s="67" t="s">
        <v>308</v>
      </c>
      <c r="M60" s="68" t="s">
        <v>249</v>
      </c>
      <c r="N60" s="73">
        <v>16521</v>
      </c>
      <c r="O60" s="74">
        <f>2024-1949</f>
        <v>75</v>
      </c>
      <c r="P60" s="66" t="s">
        <v>49</v>
      </c>
      <c r="Q60" s="69" t="s">
        <v>54</v>
      </c>
      <c r="R60" s="69" t="s">
        <v>480</v>
      </c>
      <c r="S60" s="74" t="s">
        <v>483</v>
      </c>
      <c r="T60" s="78" t="s">
        <v>56</v>
      </c>
      <c r="U60" s="78" t="s">
        <v>399</v>
      </c>
      <c r="V60" s="78" t="s">
        <v>63</v>
      </c>
    </row>
    <row r="61" spans="1:22" ht="30.75">
      <c r="A61" s="69">
        <v>54</v>
      </c>
      <c r="B61" s="64">
        <v>43894</v>
      </c>
      <c r="C61" s="88">
        <v>45517</v>
      </c>
      <c r="D61" s="70" t="s">
        <v>193</v>
      </c>
      <c r="E61" s="69">
        <v>281</v>
      </c>
      <c r="F61" s="69"/>
      <c r="G61" s="69" t="s">
        <v>487</v>
      </c>
      <c r="H61" s="66" t="s">
        <v>215</v>
      </c>
      <c r="I61" s="75" t="s">
        <v>204</v>
      </c>
      <c r="J61" s="71" t="s">
        <v>93</v>
      </c>
      <c r="K61" s="90">
        <v>515843102</v>
      </c>
      <c r="L61" s="72" t="s">
        <v>332</v>
      </c>
      <c r="M61" s="70" t="s">
        <v>227</v>
      </c>
      <c r="N61" s="73">
        <v>27898</v>
      </c>
      <c r="O61" s="74">
        <f>2024-1976</f>
        <v>48</v>
      </c>
      <c r="P61" s="75" t="s">
        <v>49</v>
      </c>
      <c r="Q61" s="69" t="s">
        <v>54</v>
      </c>
      <c r="R61" s="78" t="s">
        <v>490</v>
      </c>
      <c r="S61" s="74" t="s">
        <v>50</v>
      </c>
      <c r="T61" s="91" t="s">
        <v>56</v>
      </c>
      <c r="U61" s="91" t="s">
        <v>399</v>
      </c>
      <c r="V61" s="78" t="s">
        <v>489</v>
      </c>
    </row>
    <row r="62" spans="1:22" ht="30.75">
      <c r="A62" s="69">
        <v>55</v>
      </c>
      <c r="B62" s="64">
        <v>45351</v>
      </c>
      <c r="C62" s="88">
        <v>45517</v>
      </c>
      <c r="D62" s="65" t="s">
        <v>194</v>
      </c>
      <c r="E62" s="69">
        <v>321</v>
      </c>
      <c r="F62" s="69"/>
      <c r="G62" s="69" t="s">
        <v>390</v>
      </c>
      <c r="H62" s="66" t="s">
        <v>215</v>
      </c>
      <c r="I62" s="66" t="s">
        <v>205</v>
      </c>
      <c r="J62" s="71" t="s">
        <v>105</v>
      </c>
      <c r="K62" s="90" t="s">
        <v>386</v>
      </c>
      <c r="L62" s="67" t="s">
        <v>333</v>
      </c>
      <c r="M62" s="77" t="s">
        <v>274</v>
      </c>
      <c r="N62" s="73">
        <v>29907</v>
      </c>
      <c r="O62" s="74">
        <f>2024-1981</f>
        <v>43</v>
      </c>
      <c r="P62" s="66" t="s">
        <v>43</v>
      </c>
      <c r="Q62" s="69" t="s">
        <v>44</v>
      </c>
      <c r="R62" s="69" t="s">
        <v>394</v>
      </c>
      <c r="S62" s="74" t="s">
        <v>395</v>
      </c>
      <c r="T62" s="78" t="s">
        <v>56</v>
      </c>
      <c r="U62" s="78" t="s">
        <v>391</v>
      </c>
      <c r="V62" s="78" t="s">
        <v>396</v>
      </c>
    </row>
    <row r="63" spans="1:22" ht="30.75">
      <c r="A63" s="69">
        <v>56</v>
      </c>
      <c r="B63" s="64">
        <v>45351</v>
      </c>
      <c r="C63" s="88">
        <v>45517</v>
      </c>
      <c r="D63" s="65" t="s">
        <v>195</v>
      </c>
      <c r="E63" s="69">
        <v>322</v>
      </c>
      <c r="F63" s="69"/>
      <c r="G63" s="69" t="s">
        <v>390</v>
      </c>
      <c r="H63" s="66" t="s">
        <v>215</v>
      </c>
      <c r="I63" s="66" t="s">
        <v>99</v>
      </c>
      <c r="J63" s="71" t="s">
        <v>116</v>
      </c>
      <c r="K63" s="90">
        <v>221011620</v>
      </c>
      <c r="L63" s="67" t="s">
        <v>334</v>
      </c>
      <c r="M63" s="68" t="s">
        <v>275</v>
      </c>
      <c r="N63" s="73">
        <v>26515</v>
      </c>
      <c r="O63" s="74">
        <f>2024-1972</f>
        <v>52</v>
      </c>
      <c r="P63" s="66" t="s">
        <v>49</v>
      </c>
      <c r="Q63" s="69" t="s">
        <v>54</v>
      </c>
      <c r="R63" s="69" t="s">
        <v>91</v>
      </c>
      <c r="S63" s="74" t="s">
        <v>458</v>
      </c>
      <c r="T63" s="78" t="s">
        <v>56</v>
      </c>
      <c r="U63" s="78" t="s">
        <v>399</v>
      </c>
      <c r="V63" s="78" t="s">
        <v>457</v>
      </c>
    </row>
    <row r="64" spans="1:22" ht="30.75">
      <c r="A64" s="69">
        <v>57</v>
      </c>
      <c r="B64" s="64">
        <v>45436</v>
      </c>
      <c r="C64" s="88">
        <v>45517</v>
      </c>
      <c r="D64" s="65" t="s">
        <v>196</v>
      </c>
      <c r="E64" s="69">
        <v>323</v>
      </c>
      <c r="F64" s="69"/>
      <c r="G64" s="69"/>
      <c r="H64" s="66" t="s">
        <v>41</v>
      </c>
      <c r="I64" s="66" t="s">
        <v>42</v>
      </c>
      <c r="J64" s="71" t="s">
        <v>57</v>
      </c>
      <c r="K64" s="90">
        <v>169686462</v>
      </c>
      <c r="L64" s="82" t="s">
        <v>335</v>
      </c>
      <c r="M64" s="84" t="s">
        <v>276</v>
      </c>
      <c r="N64" s="73">
        <v>35269</v>
      </c>
      <c r="O64" s="74">
        <f>2024-1996</f>
        <v>28</v>
      </c>
      <c r="P64" s="66" t="s">
        <v>43</v>
      </c>
      <c r="Q64" s="69" t="s">
        <v>44</v>
      </c>
      <c r="R64" s="69" t="s">
        <v>431</v>
      </c>
      <c r="S64" s="74" t="s">
        <v>404</v>
      </c>
      <c r="T64" s="78" t="s">
        <v>56</v>
      </c>
      <c r="U64" s="78" t="s">
        <v>391</v>
      </c>
      <c r="V64" s="78" t="s">
        <v>432</v>
      </c>
    </row>
    <row r="65" spans="1:22" ht="15.75">
      <c r="A65" s="69">
        <v>58</v>
      </c>
      <c r="B65" s="64">
        <v>45153</v>
      </c>
      <c r="C65" s="88">
        <v>45517</v>
      </c>
      <c r="D65" s="65" t="s">
        <v>197</v>
      </c>
      <c r="E65" s="69">
        <v>325</v>
      </c>
      <c r="F65" s="69"/>
      <c r="G65" s="69" t="s">
        <v>390</v>
      </c>
      <c r="H65" s="66" t="s">
        <v>215</v>
      </c>
      <c r="I65" s="66" t="s">
        <v>205</v>
      </c>
      <c r="J65" s="71" t="s">
        <v>105</v>
      </c>
      <c r="K65" s="90" t="s">
        <v>387</v>
      </c>
      <c r="L65" s="67" t="s">
        <v>336</v>
      </c>
      <c r="M65" s="68" t="s">
        <v>277</v>
      </c>
      <c r="N65" s="73">
        <v>27905</v>
      </c>
      <c r="O65" s="74">
        <f>2024-1976</f>
        <v>48</v>
      </c>
      <c r="P65" s="66" t="s">
        <v>43</v>
      </c>
      <c r="Q65" s="69" t="s">
        <v>397</v>
      </c>
      <c r="R65" s="69" t="s">
        <v>454</v>
      </c>
      <c r="S65" s="74" t="s">
        <v>59</v>
      </c>
      <c r="T65" s="78" t="s">
        <v>56</v>
      </c>
      <c r="U65" s="78" t="s">
        <v>399</v>
      </c>
      <c r="V65" s="78" t="s">
        <v>110</v>
      </c>
    </row>
    <row r="66" spans="1:22" ht="30.75">
      <c r="A66" s="69">
        <v>59</v>
      </c>
      <c r="B66" s="64">
        <v>45440</v>
      </c>
      <c r="C66" s="88">
        <v>45517</v>
      </c>
      <c r="D66" s="65" t="s">
        <v>198</v>
      </c>
      <c r="E66" s="69">
        <v>326</v>
      </c>
      <c r="F66" s="69"/>
      <c r="G66" s="69"/>
      <c r="H66" s="66" t="s">
        <v>41</v>
      </c>
      <c r="I66" s="66" t="s">
        <v>123</v>
      </c>
      <c r="J66" s="71" t="s">
        <v>347</v>
      </c>
      <c r="K66" s="66" t="s">
        <v>388</v>
      </c>
      <c r="L66" s="82" t="s">
        <v>337</v>
      </c>
      <c r="M66" s="65" t="s">
        <v>278</v>
      </c>
      <c r="N66" s="73">
        <v>34297</v>
      </c>
      <c r="O66" s="74">
        <f>2024-1993</f>
        <v>31</v>
      </c>
      <c r="P66" s="66" t="s">
        <v>49</v>
      </c>
      <c r="Q66" s="69" t="s">
        <v>54</v>
      </c>
      <c r="R66" s="78" t="s">
        <v>416</v>
      </c>
      <c r="S66" s="74" t="s">
        <v>59</v>
      </c>
      <c r="T66" s="78" t="s">
        <v>417</v>
      </c>
      <c r="U66" s="78" t="s">
        <v>418</v>
      </c>
      <c r="V66" s="78" t="s">
        <v>419</v>
      </c>
    </row>
    <row r="67" spans="1:22" ht="15.75">
      <c r="A67" s="69">
        <v>60</v>
      </c>
      <c r="B67" s="64">
        <v>45457</v>
      </c>
      <c r="C67" s="88">
        <v>45517</v>
      </c>
      <c r="D67" s="86" t="s">
        <v>199</v>
      </c>
      <c r="E67" s="69">
        <v>324</v>
      </c>
      <c r="F67" s="69"/>
      <c r="G67" s="69"/>
      <c r="H67" s="87" t="s">
        <v>220</v>
      </c>
      <c r="I67" s="87" t="s">
        <v>103</v>
      </c>
      <c r="J67" s="71" t="s">
        <v>103</v>
      </c>
      <c r="K67" s="90" t="s">
        <v>389</v>
      </c>
      <c r="L67" s="82" t="s">
        <v>338</v>
      </c>
      <c r="M67" s="65" t="s">
        <v>279</v>
      </c>
      <c r="N67" s="73">
        <v>40918</v>
      </c>
      <c r="O67" s="74">
        <f>2024-2012</f>
        <v>12</v>
      </c>
      <c r="P67" s="87" t="s">
        <v>43</v>
      </c>
      <c r="Q67" s="69" t="s">
        <v>397</v>
      </c>
      <c r="R67" s="69" t="s">
        <v>95</v>
      </c>
      <c r="S67" s="74" t="s">
        <v>444</v>
      </c>
      <c r="T67" s="78" t="s">
        <v>56</v>
      </c>
      <c r="U67" s="78" t="s">
        <v>399</v>
      </c>
      <c r="V67" s="78" t="s">
        <v>455</v>
      </c>
    </row>
    <row r="68" spans="1:22" ht="30.75">
      <c r="A68" s="69">
        <v>61</v>
      </c>
      <c r="B68" s="64">
        <v>45351</v>
      </c>
      <c r="C68" s="88">
        <v>45517</v>
      </c>
      <c r="D68" s="86" t="s">
        <v>200</v>
      </c>
      <c r="E68" s="69">
        <v>312</v>
      </c>
      <c r="F68" s="69"/>
      <c r="G68" s="69" t="s">
        <v>390</v>
      </c>
      <c r="H68" s="87" t="s">
        <v>221</v>
      </c>
      <c r="I68" s="87" t="s">
        <v>99</v>
      </c>
      <c r="J68" s="71" t="s">
        <v>116</v>
      </c>
      <c r="K68" s="90">
        <v>219039785</v>
      </c>
      <c r="L68" s="67" t="s">
        <v>339</v>
      </c>
      <c r="M68" s="68" t="s">
        <v>280</v>
      </c>
      <c r="N68" s="73">
        <v>39084</v>
      </c>
      <c r="O68" s="74">
        <f>2024-2007</f>
        <v>17</v>
      </c>
      <c r="P68" s="87" t="s">
        <v>49</v>
      </c>
      <c r="Q68" s="69" t="s">
        <v>425</v>
      </c>
      <c r="R68" s="69" t="s">
        <v>95</v>
      </c>
      <c r="S68" s="74" t="s">
        <v>458</v>
      </c>
      <c r="T68" s="78" t="s">
        <v>56</v>
      </c>
      <c r="U68" s="78" t="s">
        <v>399</v>
      </c>
      <c r="V68" s="78" t="s">
        <v>457</v>
      </c>
    </row>
    <row r="69" spans="1:22" ht="15.75">
      <c r="A69" s="22"/>
      <c r="B69" s="27"/>
      <c r="C69" s="19"/>
      <c r="D69" s="18"/>
      <c r="E69" s="22"/>
      <c r="F69" s="22"/>
      <c r="G69" s="13"/>
      <c r="H69" s="25"/>
      <c r="I69" s="20"/>
      <c r="J69" s="20"/>
      <c r="K69" s="22"/>
      <c r="L69" s="26"/>
      <c r="M69" s="22"/>
      <c r="N69" s="27"/>
      <c r="O69" s="21"/>
      <c r="P69" s="24"/>
      <c r="Q69" s="22"/>
      <c r="R69" s="22"/>
      <c r="S69" s="21"/>
      <c r="T69" s="23"/>
      <c r="U69" s="23"/>
      <c r="V69" s="23"/>
    </row>
    <row r="70" spans="1:22" ht="15.75">
      <c r="A70" s="22"/>
      <c r="B70" s="27"/>
      <c r="C70" s="19"/>
      <c r="D70" s="18"/>
      <c r="E70" s="22"/>
      <c r="F70" s="22"/>
      <c r="G70" s="13"/>
      <c r="H70" s="25"/>
      <c r="I70" s="20"/>
      <c r="J70" s="20"/>
      <c r="K70" s="22"/>
      <c r="L70" s="26"/>
      <c r="M70" s="22"/>
      <c r="N70" s="27"/>
      <c r="O70" s="21"/>
      <c r="P70" s="24"/>
      <c r="Q70" s="22"/>
      <c r="R70" s="22"/>
      <c r="S70" s="21"/>
      <c r="T70" s="23"/>
      <c r="U70" s="23"/>
      <c r="V70" s="23"/>
    </row>
    <row r="71" spans="1:22" ht="15.75">
      <c r="A71" s="22"/>
      <c r="B71" s="27"/>
      <c r="C71" s="19"/>
      <c r="D71" s="18"/>
      <c r="E71" s="22"/>
      <c r="F71" s="22"/>
      <c r="G71" s="13"/>
      <c r="H71" s="25"/>
      <c r="I71" s="20"/>
      <c r="J71" s="20"/>
      <c r="K71" s="22"/>
      <c r="L71" s="26"/>
      <c r="M71" s="22"/>
      <c r="N71" s="27"/>
      <c r="O71" s="21"/>
      <c r="P71" s="24"/>
      <c r="Q71" s="22"/>
      <c r="R71" s="22"/>
      <c r="S71" s="21"/>
      <c r="T71" s="23"/>
      <c r="U71" s="23"/>
      <c r="V71" s="23"/>
    </row>
    <row r="72" spans="1:22" ht="15.75">
      <c r="A72" s="22"/>
      <c r="B72" s="27"/>
      <c r="C72" s="19"/>
      <c r="D72" s="18"/>
      <c r="E72" s="22"/>
      <c r="F72" s="22"/>
      <c r="G72" s="13"/>
      <c r="H72" s="25"/>
      <c r="I72" s="20"/>
      <c r="J72" s="20"/>
      <c r="K72" s="22"/>
      <c r="L72" s="26"/>
      <c r="M72" s="22"/>
      <c r="N72" s="27"/>
      <c r="O72" s="21"/>
      <c r="P72" s="24"/>
      <c r="Q72" s="22"/>
      <c r="R72" s="22"/>
      <c r="S72" s="21"/>
      <c r="T72" s="23"/>
      <c r="U72" s="23"/>
      <c r="V72" s="23"/>
    </row>
    <row r="73" spans="1:22" ht="15.75">
      <c r="A73" s="22"/>
      <c r="B73" s="27"/>
      <c r="C73" s="19"/>
      <c r="D73" s="18"/>
      <c r="E73" s="22"/>
      <c r="F73" s="22"/>
      <c r="G73" s="13"/>
      <c r="H73" s="25"/>
      <c r="I73" s="20"/>
      <c r="J73" s="20"/>
      <c r="K73" s="22"/>
      <c r="L73" s="26"/>
      <c r="M73" s="22"/>
      <c r="N73" s="27"/>
      <c r="O73" s="21"/>
      <c r="P73" s="24"/>
      <c r="Q73" s="22"/>
      <c r="R73" s="22"/>
      <c r="S73" s="21"/>
      <c r="T73" s="23"/>
      <c r="U73" s="23"/>
      <c r="V73" s="23"/>
    </row>
    <row r="74" spans="1:22" ht="15.75">
      <c r="A74" s="22"/>
      <c r="B74" s="27"/>
      <c r="C74" s="19"/>
      <c r="D74" s="18"/>
      <c r="E74" s="22"/>
      <c r="F74" s="22"/>
      <c r="G74" s="13"/>
      <c r="H74" s="25"/>
      <c r="I74" s="20"/>
      <c r="J74" s="20"/>
      <c r="K74" s="22"/>
      <c r="L74" s="26"/>
      <c r="M74" s="22"/>
      <c r="N74" s="27"/>
      <c r="O74" s="21"/>
      <c r="P74" s="24"/>
      <c r="Q74" s="22"/>
      <c r="R74" s="22"/>
      <c r="S74" s="21"/>
      <c r="T74" s="23"/>
      <c r="U74" s="23"/>
      <c r="V74" s="23"/>
    </row>
    <row r="75" spans="1:22" ht="15.75">
      <c r="A75" s="22"/>
      <c r="B75" s="27"/>
      <c r="C75" s="19"/>
      <c r="D75" s="18"/>
      <c r="E75" s="22"/>
      <c r="F75" s="22"/>
      <c r="G75" s="13"/>
      <c r="H75" s="25"/>
      <c r="I75" s="20"/>
      <c r="J75" s="20"/>
      <c r="K75" s="22"/>
      <c r="L75" s="26"/>
      <c r="M75" s="22"/>
      <c r="N75" s="27"/>
      <c r="O75" s="21"/>
      <c r="P75" s="24"/>
      <c r="Q75" s="22"/>
      <c r="R75" s="22"/>
      <c r="S75" s="21"/>
      <c r="T75" s="23"/>
      <c r="U75" s="23"/>
      <c r="V75" s="23"/>
    </row>
    <row r="76" spans="1:22" ht="15.75">
      <c r="A76" s="22"/>
      <c r="B76" s="27"/>
      <c r="C76" s="19"/>
      <c r="D76" s="18"/>
      <c r="E76" s="22"/>
      <c r="F76" s="22"/>
      <c r="G76" s="13"/>
      <c r="H76" s="25"/>
      <c r="I76" s="20"/>
      <c r="J76" s="20"/>
      <c r="K76" s="22"/>
      <c r="L76" s="26"/>
      <c r="M76" s="22"/>
      <c r="N76" s="27"/>
      <c r="O76" s="21"/>
      <c r="P76" s="24"/>
      <c r="Q76" s="22"/>
      <c r="R76" s="22"/>
      <c r="S76" s="21"/>
      <c r="T76" s="23"/>
      <c r="U76" s="23"/>
      <c r="V76" s="23"/>
    </row>
    <row r="77" spans="1:22" ht="15.75">
      <c r="A77" s="22"/>
      <c r="B77" s="27"/>
      <c r="C77" s="19"/>
      <c r="D77" s="18"/>
      <c r="E77" s="22"/>
      <c r="F77" s="22"/>
      <c r="G77" s="13"/>
      <c r="H77" s="25"/>
      <c r="I77" s="20"/>
      <c r="J77" s="20"/>
      <c r="K77" s="22"/>
      <c r="L77" s="26"/>
      <c r="M77" s="22"/>
      <c r="N77" s="27"/>
      <c r="O77" s="21"/>
      <c r="P77" s="24"/>
      <c r="Q77" s="22"/>
      <c r="R77" s="22"/>
      <c r="S77" s="21"/>
      <c r="T77" s="23"/>
      <c r="U77" s="23"/>
      <c r="V77" s="23"/>
    </row>
    <row r="78" spans="1:22" ht="15.75">
      <c r="A78" s="22"/>
      <c r="B78" s="27"/>
      <c r="C78" s="19"/>
      <c r="D78" s="18"/>
      <c r="E78" s="22"/>
      <c r="F78" s="22"/>
      <c r="G78" s="13"/>
      <c r="H78" s="25"/>
      <c r="I78" s="20"/>
      <c r="J78" s="20"/>
      <c r="K78" s="22"/>
      <c r="L78" s="26"/>
      <c r="M78" s="22"/>
      <c r="N78" s="27"/>
      <c r="O78" s="21"/>
      <c r="P78" s="24"/>
      <c r="Q78" s="22"/>
      <c r="R78" s="22"/>
      <c r="S78" s="21"/>
      <c r="T78" s="23"/>
      <c r="U78" s="23"/>
      <c r="V78" s="23"/>
    </row>
    <row r="79" spans="1:22" ht="15.75">
      <c r="A79" s="22"/>
      <c r="B79" s="27"/>
      <c r="C79" s="19"/>
      <c r="D79" s="18"/>
      <c r="E79" s="22"/>
      <c r="F79" s="22"/>
      <c r="G79" s="13"/>
      <c r="H79" s="25"/>
      <c r="I79" s="20"/>
      <c r="J79" s="20"/>
      <c r="K79" s="22"/>
      <c r="L79" s="26"/>
      <c r="M79" s="22"/>
      <c r="N79" s="27"/>
      <c r="O79" s="21"/>
      <c r="P79" s="24"/>
      <c r="Q79" s="22"/>
      <c r="R79" s="22"/>
      <c r="S79" s="21"/>
      <c r="T79" s="23"/>
      <c r="U79" s="23"/>
      <c r="V79" s="23"/>
    </row>
    <row r="80" spans="1:22" ht="15.75">
      <c r="A80" s="22"/>
      <c r="B80" s="27"/>
      <c r="C80" s="19"/>
      <c r="D80" s="18"/>
      <c r="E80" s="22"/>
      <c r="F80" s="22"/>
      <c r="G80" s="13"/>
      <c r="H80" s="25"/>
      <c r="I80" s="20"/>
      <c r="J80" s="20"/>
      <c r="K80" s="22"/>
      <c r="L80" s="26"/>
      <c r="M80" s="22"/>
      <c r="N80" s="27"/>
      <c r="O80" s="21"/>
      <c r="P80" s="24"/>
      <c r="Q80" s="22"/>
      <c r="R80" s="22"/>
      <c r="S80" s="21"/>
      <c r="T80" s="23"/>
      <c r="U80" s="23"/>
      <c r="V80" s="23"/>
    </row>
    <row r="81" spans="1:22" ht="15.75">
      <c r="A81" s="22"/>
      <c r="B81" s="27"/>
      <c r="C81" s="19"/>
      <c r="D81" s="18"/>
      <c r="E81" s="22"/>
      <c r="F81" s="22"/>
      <c r="G81" s="13"/>
      <c r="H81" s="25"/>
      <c r="I81" s="20"/>
      <c r="J81" s="20"/>
      <c r="K81" s="22"/>
      <c r="L81" s="26"/>
      <c r="M81" s="22"/>
      <c r="N81" s="27"/>
      <c r="O81" s="21"/>
      <c r="P81" s="24"/>
      <c r="Q81" s="22"/>
      <c r="R81" s="22"/>
      <c r="S81" s="21"/>
      <c r="T81" s="23"/>
      <c r="U81" s="23"/>
      <c r="V81" s="23"/>
    </row>
    <row r="82" spans="1:22" ht="15.75">
      <c r="A82" s="22"/>
      <c r="B82" s="27"/>
      <c r="C82" s="19"/>
      <c r="D82" s="18"/>
      <c r="E82" s="22"/>
      <c r="F82" s="22"/>
      <c r="G82" s="13"/>
      <c r="H82" s="25"/>
      <c r="I82" s="20"/>
      <c r="J82" s="20"/>
      <c r="K82" s="22"/>
      <c r="L82" s="26"/>
      <c r="M82" s="22"/>
      <c r="N82" s="27"/>
      <c r="O82" s="21"/>
      <c r="P82" s="24"/>
      <c r="Q82" s="22"/>
      <c r="R82" s="22"/>
      <c r="S82" s="21"/>
      <c r="T82" s="23"/>
      <c r="U82" s="23"/>
      <c r="V82" s="23"/>
    </row>
    <row r="83" spans="1:22" ht="15.75">
      <c r="A83" s="22"/>
      <c r="B83" s="27"/>
      <c r="C83" s="19"/>
      <c r="D83" s="18"/>
      <c r="E83" s="22"/>
      <c r="F83" s="22"/>
      <c r="G83" s="13"/>
      <c r="H83" s="25"/>
      <c r="I83" s="20"/>
      <c r="J83" s="20"/>
      <c r="K83" s="22"/>
      <c r="L83" s="26"/>
      <c r="M83" s="22"/>
      <c r="N83" s="27"/>
      <c r="O83" s="21"/>
      <c r="P83" s="24"/>
      <c r="Q83" s="22"/>
      <c r="R83" s="22"/>
      <c r="S83" s="21"/>
      <c r="T83" s="23"/>
      <c r="U83" s="23"/>
      <c r="V83" s="23"/>
    </row>
    <row r="84" spans="1:22" ht="15.75">
      <c r="A84" s="22"/>
      <c r="B84" s="27"/>
      <c r="C84" s="19"/>
      <c r="D84" s="18"/>
      <c r="E84" s="22"/>
      <c r="F84" s="22"/>
      <c r="G84" s="13"/>
      <c r="H84" s="25"/>
      <c r="I84" s="20"/>
      <c r="J84" s="20"/>
      <c r="K84" s="22"/>
      <c r="L84" s="26"/>
      <c r="M84" s="22"/>
      <c r="N84" s="27"/>
      <c r="O84" s="21"/>
      <c r="P84" s="24"/>
      <c r="Q84" s="22"/>
      <c r="R84" s="22"/>
      <c r="S84" s="21"/>
      <c r="T84" s="23"/>
      <c r="U84" s="23"/>
      <c r="V84" s="23"/>
    </row>
    <row r="85" spans="1:22" ht="15.75">
      <c r="A85" s="22"/>
      <c r="B85" s="27"/>
      <c r="C85" s="19"/>
      <c r="D85" s="18"/>
      <c r="E85" s="22"/>
      <c r="F85" s="22"/>
      <c r="G85" s="13"/>
      <c r="H85" s="25"/>
      <c r="I85" s="20"/>
      <c r="J85" s="20"/>
      <c r="K85" s="22"/>
      <c r="L85" s="26"/>
      <c r="M85" s="22"/>
      <c r="N85" s="27"/>
      <c r="O85" s="21"/>
      <c r="P85" s="24"/>
      <c r="Q85" s="22"/>
      <c r="R85" s="22"/>
      <c r="S85" s="21"/>
      <c r="T85" s="23"/>
      <c r="U85" s="23"/>
      <c r="V85" s="23"/>
    </row>
    <row r="86" spans="1:22" ht="15.75">
      <c r="A86" s="22"/>
      <c r="B86" s="27"/>
      <c r="C86" s="19"/>
      <c r="D86" s="18"/>
      <c r="E86" s="22"/>
      <c r="F86" s="22"/>
      <c r="G86" s="13"/>
      <c r="H86" s="25"/>
      <c r="I86" s="20"/>
      <c r="J86" s="20"/>
      <c r="K86" s="22"/>
      <c r="L86" s="26"/>
      <c r="M86" s="22"/>
      <c r="N86" s="27"/>
      <c r="O86" s="21"/>
      <c r="P86" s="24"/>
      <c r="Q86" s="22"/>
      <c r="R86" s="22"/>
      <c r="S86" s="21"/>
      <c r="T86" s="23"/>
      <c r="U86" s="23"/>
      <c r="V86" s="23"/>
    </row>
    <row r="87" spans="1:22" ht="15.75">
      <c r="A87" s="22"/>
      <c r="B87" s="27"/>
      <c r="C87" s="19"/>
      <c r="D87" s="18"/>
      <c r="E87" s="22"/>
      <c r="F87" s="22"/>
      <c r="G87" s="13"/>
      <c r="H87" s="25"/>
      <c r="I87" s="20"/>
      <c r="J87" s="20"/>
      <c r="K87" s="22"/>
      <c r="L87" s="26"/>
      <c r="M87" s="22"/>
      <c r="N87" s="27"/>
      <c r="O87" s="21"/>
      <c r="P87" s="24"/>
      <c r="Q87" s="22"/>
      <c r="R87" s="22"/>
      <c r="S87" s="21"/>
      <c r="T87" s="23"/>
      <c r="U87" s="23"/>
      <c r="V87" s="23"/>
    </row>
    <row r="88" spans="1:22" ht="15.75">
      <c r="A88" s="22"/>
      <c r="B88" s="27"/>
      <c r="C88" s="19"/>
      <c r="D88" s="18"/>
      <c r="E88" s="22"/>
      <c r="F88" s="22"/>
      <c r="G88" s="13"/>
      <c r="H88" s="25"/>
      <c r="I88" s="20"/>
      <c r="J88" s="20"/>
      <c r="K88" s="22"/>
      <c r="L88" s="26"/>
      <c r="M88" s="22"/>
      <c r="N88" s="27"/>
      <c r="O88" s="21"/>
      <c r="P88" s="24"/>
      <c r="Q88" s="22"/>
      <c r="R88" s="22"/>
      <c r="S88" s="21"/>
      <c r="T88" s="23"/>
      <c r="U88" s="23"/>
      <c r="V88" s="23"/>
    </row>
    <row r="89" spans="1:22" ht="15.75">
      <c r="A89" s="22"/>
      <c r="B89" s="27"/>
      <c r="C89" s="19"/>
      <c r="D89" s="18"/>
      <c r="E89" s="22"/>
      <c r="F89" s="22"/>
      <c r="G89" s="13"/>
      <c r="H89" s="25"/>
      <c r="I89" s="20"/>
      <c r="J89" s="20"/>
      <c r="K89" s="22"/>
      <c r="L89" s="26"/>
      <c r="M89" s="22"/>
      <c r="N89" s="27"/>
      <c r="O89" s="21"/>
      <c r="P89" s="24"/>
      <c r="Q89" s="22"/>
      <c r="R89" s="22"/>
      <c r="S89" s="21"/>
      <c r="T89" s="23"/>
      <c r="U89" s="23"/>
      <c r="V89" s="23"/>
    </row>
    <row r="90" spans="1:22" ht="15.75">
      <c r="A90" s="22"/>
      <c r="B90" s="27"/>
      <c r="C90" s="19"/>
      <c r="D90" s="18"/>
      <c r="E90" s="22"/>
      <c r="F90" s="22"/>
      <c r="G90" s="13"/>
      <c r="H90" s="25"/>
      <c r="I90" s="20"/>
      <c r="J90" s="20"/>
      <c r="K90" s="22"/>
      <c r="L90" s="26"/>
      <c r="M90" s="22"/>
      <c r="N90" s="27"/>
      <c r="O90" s="21"/>
      <c r="P90" s="24"/>
      <c r="Q90" s="22"/>
      <c r="R90" s="22"/>
      <c r="S90" s="21"/>
      <c r="T90" s="23"/>
      <c r="U90" s="23"/>
      <c r="V90" s="23"/>
    </row>
    <row r="91" spans="1:22" ht="15.75">
      <c r="A91" s="22"/>
      <c r="B91" s="27"/>
      <c r="C91" s="19"/>
      <c r="D91" s="18"/>
      <c r="E91" s="22"/>
      <c r="F91" s="22"/>
      <c r="G91" s="13"/>
      <c r="H91" s="25"/>
      <c r="I91" s="20"/>
      <c r="J91" s="20"/>
      <c r="K91" s="22"/>
      <c r="L91" s="26"/>
      <c r="M91" s="22"/>
      <c r="N91" s="27"/>
      <c r="O91" s="21"/>
      <c r="P91" s="24"/>
      <c r="Q91" s="22"/>
      <c r="R91" s="22"/>
      <c r="S91" s="21"/>
      <c r="T91" s="23"/>
      <c r="U91" s="23"/>
      <c r="V91" s="23"/>
    </row>
    <row r="92" spans="1:22" ht="15.75">
      <c r="A92" s="22"/>
      <c r="B92" s="27"/>
      <c r="C92" s="19"/>
      <c r="D92" s="18"/>
      <c r="E92" s="22"/>
      <c r="F92" s="22"/>
      <c r="G92" s="13"/>
      <c r="H92" s="25"/>
      <c r="I92" s="20"/>
      <c r="J92" s="20"/>
      <c r="K92" s="22"/>
      <c r="L92" s="26"/>
      <c r="M92" s="22"/>
      <c r="N92" s="27"/>
      <c r="O92" s="21"/>
      <c r="P92" s="24"/>
      <c r="Q92" s="22"/>
      <c r="R92" s="22"/>
      <c r="S92" s="21"/>
      <c r="T92" s="23"/>
      <c r="U92" s="23"/>
      <c r="V92" s="23"/>
    </row>
    <row r="93" spans="1:22" ht="15.75">
      <c r="A93" s="22"/>
      <c r="B93" s="27"/>
      <c r="C93" s="19"/>
      <c r="D93" s="18"/>
      <c r="E93" s="22"/>
      <c r="F93" s="22"/>
      <c r="G93" s="13"/>
      <c r="H93" s="25"/>
      <c r="I93" s="20"/>
      <c r="J93" s="20"/>
      <c r="K93" s="22"/>
      <c r="L93" s="26"/>
      <c r="M93" s="22"/>
      <c r="N93" s="27"/>
      <c r="O93" s="21"/>
      <c r="P93" s="24"/>
      <c r="Q93" s="22"/>
      <c r="R93" s="22"/>
      <c r="S93" s="21"/>
      <c r="T93" s="23"/>
      <c r="U93" s="23"/>
      <c r="V93" s="23"/>
    </row>
    <row r="94" spans="1:22" ht="15.75">
      <c r="A94" s="22"/>
      <c r="B94" s="27"/>
      <c r="C94" s="19"/>
      <c r="D94" s="18"/>
      <c r="E94" s="22"/>
      <c r="F94" s="22"/>
      <c r="G94" s="13"/>
      <c r="H94" s="25"/>
      <c r="I94" s="20"/>
      <c r="J94" s="20"/>
      <c r="K94" s="22"/>
      <c r="L94" s="26"/>
      <c r="M94" s="22"/>
      <c r="N94" s="27"/>
      <c r="O94" s="21"/>
      <c r="P94" s="24"/>
      <c r="Q94" s="22"/>
      <c r="R94" s="22"/>
      <c r="S94" s="21"/>
      <c r="T94" s="23"/>
      <c r="U94" s="23"/>
      <c r="V94" s="23"/>
    </row>
    <row r="95" spans="1:22" ht="15.75">
      <c r="A95" s="22"/>
      <c r="B95" s="27"/>
      <c r="C95" s="19"/>
      <c r="D95" s="18"/>
      <c r="E95" s="22"/>
      <c r="F95" s="22"/>
      <c r="G95" s="13"/>
      <c r="H95" s="25"/>
      <c r="I95" s="20"/>
      <c r="J95" s="20"/>
      <c r="K95" s="22"/>
      <c r="L95" s="26"/>
      <c r="M95" s="22"/>
      <c r="N95" s="27"/>
      <c r="O95" s="21"/>
      <c r="P95" s="24"/>
      <c r="Q95" s="22"/>
      <c r="R95" s="22"/>
      <c r="S95" s="21"/>
      <c r="T95" s="23"/>
      <c r="U95" s="23"/>
      <c r="V95" s="23"/>
    </row>
    <row r="96" spans="1:22" ht="15.75">
      <c r="A96" s="22"/>
      <c r="B96" s="27"/>
      <c r="C96" s="19"/>
      <c r="D96" s="18"/>
      <c r="E96" s="22"/>
      <c r="F96" s="22"/>
      <c r="G96" s="13"/>
      <c r="H96" s="25"/>
      <c r="I96" s="20"/>
      <c r="J96" s="20"/>
      <c r="K96" s="22"/>
      <c r="L96" s="26"/>
      <c r="M96" s="22"/>
      <c r="N96" s="27"/>
      <c r="O96" s="21"/>
      <c r="P96" s="24"/>
      <c r="Q96" s="22"/>
      <c r="R96" s="22"/>
      <c r="S96" s="21"/>
      <c r="T96" s="23"/>
      <c r="U96" s="23"/>
      <c r="V96" s="23"/>
    </row>
    <row r="97" spans="1:22" ht="15.75">
      <c r="A97" s="22"/>
      <c r="B97" s="27"/>
      <c r="C97" s="19"/>
      <c r="D97" s="18"/>
      <c r="E97" s="22"/>
      <c r="F97" s="22"/>
      <c r="G97" s="13"/>
      <c r="H97" s="25"/>
      <c r="I97" s="20"/>
      <c r="J97" s="20"/>
      <c r="K97" s="22"/>
      <c r="L97" s="26"/>
      <c r="M97" s="22"/>
      <c r="N97" s="27"/>
      <c r="O97" s="21"/>
      <c r="P97" s="24"/>
      <c r="Q97" s="22"/>
      <c r="R97" s="22"/>
      <c r="S97" s="21"/>
      <c r="T97" s="23"/>
      <c r="U97" s="23"/>
      <c r="V97" s="23"/>
    </row>
    <row r="98" spans="1:22" ht="15.75">
      <c r="A98" s="22"/>
      <c r="B98" s="27"/>
      <c r="C98" s="19"/>
      <c r="D98" s="18"/>
      <c r="E98" s="22"/>
      <c r="F98" s="22"/>
      <c r="G98" s="13"/>
      <c r="H98" s="25"/>
      <c r="I98" s="20"/>
      <c r="J98" s="20"/>
      <c r="K98" s="22"/>
      <c r="L98" s="26"/>
      <c r="M98" s="22"/>
      <c r="N98" s="27"/>
      <c r="O98" s="21"/>
      <c r="P98" s="24"/>
      <c r="Q98" s="22"/>
      <c r="R98" s="22"/>
      <c r="S98" s="21"/>
      <c r="T98" s="23"/>
      <c r="U98" s="23"/>
      <c r="V98" s="23"/>
    </row>
    <row r="99" spans="1:22" ht="15.75">
      <c r="A99" s="22"/>
      <c r="B99" s="27"/>
      <c r="C99" s="19"/>
      <c r="D99" s="18"/>
      <c r="E99" s="22"/>
      <c r="F99" s="22"/>
      <c r="G99" s="13"/>
      <c r="H99" s="25"/>
      <c r="I99" s="20"/>
      <c r="J99" s="20"/>
      <c r="K99" s="22"/>
      <c r="L99" s="26"/>
      <c r="M99" s="22"/>
      <c r="N99" s="27"/>
      <c r="O99" s="21"/>
      <c r="P99" s="24"/>
      <c r="Q99" s="22"/>
      <c r="R99" s="22"/>
      <c r="S99" s="21"/>
      <c r="T99" s="23"/>
      <c r="U99" s="23"/>
      <c r="V99" s="23"/>
    </row>
    <row r="100" spans="1:22" ht="15.75">
      <c r="A100" s="22"/>
      <c r="B100" s="27"/>
      <c r="C100" s="19"/>
      <c r="D100" s="18"/>
      <c r="E100" s="22"/>
      <c r="F100" s="22"/>
      <c r="G100" s="13"/>
      <c r="H100" s="25"/>
      <c r="I100" s="20"/>
      <c r="J100" s="20"/>
      <c r="K100" s="22"/>
      <c r="L100" s="26"/>
      <c r="M100" s="22"/>
      <c r="N100" s="27"/>
      <c r="O100" s="21"/>
      <c r="P100" s="24"/>
      <c r="Q100" s="22"/>
      <c r="R100" s="22"/>
      <c r="S100" s="21"/>
      <c r="T100" s="23"/>
      <c r="U100" s="23"/>
      <c r="V100" s="23"/>
    </row>
    <row r="101" spans="1:22" ht="15.75">
      <c r="A101" s="22"/>
      <c r="B101" s="27"/>
      <c r="C101" s="19"/>
      <c r="D101" s="18"/>
      <c r="E101" s="22"/>
      <c r="F101" s="22"/>
      <c r="G101" s="13"/>
      <c r="H101" s="25"/>
      <c r="I101" s="20"/>
      <c r="J101" s="20"/>
      <c r="K101" s="22"/>
      <c r="L101" s="26"/>
      <c r="M101" s="22"/>
      <c r="N101" s="27"/>
      <c r="O101" s="21"/>
      <c r="P101" s="24"/>
      <c r="Q101" s="22"/>
      <c r="R101" s="22"/>
      <c r="S101" s="21"/>
      <c r="T101" s="23"/>
      <c r="U101" s="23"/>
      <c r="V101" s="23"/>
    </row>
    <row r="102" spans="1:22" ht="15.75">
      <c r="A102" s="22"/>
      <c r="B102" s="27"/>
      <c r="C102" s="19"/>
      <c r="D102" s="18"/>
      <c r="E102" s="22"/>
      <c r="F102" s="22"/>
      <c r="G102" s="13"/>
      <c r="H102" s="25"/>
      <c r="I102" s="20"/>
      <c r="J102" s="20"/>
      <c r="K102" s="22"/>
      <c r="L102" s="26"/>
      <c r="M102" s="22"/>
      <c r="N102" s="27"/>
      <c r="O102" s="21"/>
      <c r="P102" s="24"/>
      <c r="Q102" s="22"/>
      <c r="R102" s="22"/>
      <c r="S102" s="21"/>
      <c r="T102" s="23"/>
      <c r="U102" s="23"/>
      <c r="V102" s="23"/>
    </row>
    <row r="103" spans="1:22" ht="15.75">
      <c r="A103" s="22"/>
      <c r="B103" s="27"/>
      <c r="C103" s="19"/>
      <c r="D103" s="18"/>
      <c r="E103" s="22"/>
      <c r="F103" s="22"/>
      <c r="G103" s="13"/>
      <c r="H103" s="25"/>
      <c r="I103" s="20"/>
      <c r="J103" s="20"/>
      <c r="K103" s="22"/>
      <c r="L103" s="26"/>
      <c r="M103" s="22"/>
      <c r="N103" s="27"/>
      <c r="O103" s="21"/>
      <c r="P103" s="24"/>
      <c r="Q103" s="22"/>
      <c r="R103" s="22"/>
      <c r="S103" s="21"/>
      <c r="T103" s="23"/>
      <c r="U103" s="23"/>
      <c r="V103" s="23"/>
    </row>
  </sheetData>
  <mergeCells count="22">
    <mergeCell ref="A2:H2"/>
    <mergeCell ref="A4:H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R6:R7"/>
    <mergeCell ref="S6:S7"/>
    <mergeCell ref="T6:V6"/>
    <mergeCell ref="P6:P7"/>
    <mergeCell ref="Q6:Q7"/>
    <mergeCell ref="K6:K7"/>
    <mergeCell ref="L6:L7"/>
    <mergeCell ref="M6:M7"/>
    <mergeCell ref="N6:N7"/>
    <mergeCell ref="O6:O7"/>
  </mergeCells>
  <hyperlinks>
    <hyperlink ref="L50" r:id="rId1"/>
    <hyperlink ref="L38" r:id="rId2"/>
    <hyperlink ref="L29" r:id="rId3"/>
    <hyperlink ref="L36" r:id="rId4"/>
    <hyperlink ref="L64" r:id="rId5"/>
    <hyperlink ref="L66" r:id="rId6"/>
    <hyperlink ref="L43" r:id="rId7"/>
    <hyperlink ref="L40" r:id="rId8"/>
    <hyperlink ref="L15" r:id="rId9"/>
    <hyperlink ref="L25" r:id="rId10" display="tagumedicalgroup@gmail.com"/>
    <hyperlink ref="L42" r:id="rId11"/>
    <hyperlink ref="L39" r:id="rId12"/>
    <hyperlink ref="L12" r:id="rId13" display="bobsquires@cristaloasis.com"/>
    <hyperlink ref="L51" r:id="rId14"/>
    <hyperlink ref="L48" r:id="rId15"/>
    <hyperlink ref="L46" r:id="rId16"/>
    <hyperlink ref="L49" r:id="rId17"/>
    <hyperlink ref="L23" r:id="rId18"/>
    <hyperlink ref="L53" r:id="rId19"/>
    <hyperlink ref="L60" r:id="rId20"/>
    <hyperlink ref="L35" r:id="rId21"/>
    <hyperlink ref="L65" r:id="rId22"/>
    <hyperlink ref="L27" r:id="rId23"/>
    <hyperlink ref="L41" r:id="rId24"/>
    <hyperlink ref="L8" r:id="rId25"/>
    <hyperlink ref="L14" r:id="rId26"/>
    <hyperlink ref="L55" r:id="rId27"/>
    <hyperlink ref="L63" r:id="rId28"/>
    <hyperlink ref="L24" r:id="rId29"/>
    <hyperlink ref="L44" r:id="rId30"/>
    <hyperlink ref="L31" r:id="rId31"/>
    <hyperlink ref="L62" r:id="rId32"/>
    <hyperlink ref="L9" r:id="rId33"/>
    <hyperlink ref="L37" r:id="rId34"/>
    <hyperlink ref="L28" r:id="rId35"/>
    <hyperlink ref="L34" r:id="rId36"/>
    <hyperlink ref="L19" r:id="rId37"/>
    <hyperlink ref="L45" r:id="rId38"/>
    <hyperlink ref="L11" r:id="rId39"/>
    <hyperlink ref="L47" r:id="rId40"/>
    <hyperlink ref="L32" r:id="rId41"/>
    <hyperlink ref="L58" r:id="rId42"/>
    <hyperlink ref="L10" r:id="rId43"/>
    <hyperlink ref="L13" r:id="rId44"/>
    <hyperlink ref="L61" r:id="rId45"/>
    <hyperlink ref="L22" r:id="rId46"/>
    <hyperlink ref="L20" r:id="rId47"/>
    <hyperlink ref="L67" r:id="rId48"/>
    <hyperlink ref="L68" r:id="rId49"/>
    <hyperlink ref="L56" r:id="rId50"/>
  </hyperlinks>
  <printOptions horizontalCentered="1"/>
  <pageMargins left="0.25" right="0.25" top="0.75" bottom="0.75" header="0.3" footer="0.3"/>
  <pageSetup paperSize="5" scale="35" fitToHeight="0" orientation="landscape" r:id="rId5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T42"/>
  <sheetViews>
    <sheetView zoomScale="95" zoomScaleNormal="95" zoomScalePageLayoutView="55" workbookViewId="0">
      <selection activeCell="C19" sqref="C19"/>
    </sheetView>
  </sheetViews>
  <sheetFormatPr baseColWidth="10" defaultColWidth="11.42578125" defaultRowHeight="18.75"/>
  <cols>
    <col min="1" max="1" width="4.140625" style="30" customWidth="1"/>
    <col min="2" max="2" width="14.42578125" style="31" customWidth="1"/>
    <col min="3" max="3" width="51.5703125" style="30" customWidth="1"/>
    <col min="4" max="4" width="18.42578125" style="30" customWidth="1"/>
    <col min="5" max="5" width="21.42578125" style="30" customWidth="1"/>
    <col min="6" max="6" width="24.140625" style="30" customWidth="1"/>
    <col min="7" max="7" width="16.85546875" style="32" customWidth="1"/>
    <col min="8" max="8" width="37.140625" style="30" customWidth="1"/>
    <col min="9" max="9" width="39.42578125" style="30" customWidth="1"/>
    <col min="10" max="10" width="21.42578125" style="30" customWidth="1"/>
    <col min="11" max="11" width="13.140625" style="30" customWidth="1"/>
    <col min="12" max="12" width="23.5703125" style="30" customWidth="1"/>
    <col min="13" max="13" width="18.140625" style="30" customWidth="1"/>
    <col min="14" max="14" width="18.42578125" style="30" customWidth="1"/>
    <col min="15" max="15" width="37.5703125" style="30" customWidth="1"/>
    <col min="16" max="16" width="17.7109375" style="30" customWidth="1"/>
    <col min="17" max="17" width="37.42578125" style="30" customWidth="1"/>
    <col min="18" max="18" width="30.7109375" style="30" customWidth="1"/>
    <col min="19" max="19" width="31.140625" style="30" customWidth="1"/>
  </cols>
  <sheetData>
    <row r="1" spans="1:20" ht="14.25" customHeight="1">
      <c r="A1" s="97"/>
      <c r="B1" s="97"/>
      <c r="C1" s="97"/>
      <c r="D1" s="97"/>
      <c r="E1" s="97"/>
      <c r="F1" s="97"/>
      <c r="G1" s="98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9"/>
    </row>
    <row r="2" spans="1:20">
      <c r="A2" s="152" t="s">
        <v>788</v>
      </c>
      <c r="B2" s="152"/>
      <c r="C2" s="152"/>
      <c r="D2" s="152"/>
      <c r="E2" s="152"/>
      <c r="F2" s="152"/>
      <c r="G2" s="152"/>
      <c r="H2" s="152"/>
      <c r="I2" s="100"/>
      <c r="J2" s="100"/>
      <c r="K2" s="100"/>
      <c r="L2" s="100"/>
      <c r="M2" s="100"/>
      <c r="N2" s="100"/>
      <c r="O2" s="100"/>
      <c r="P2" s="102"/>
      <c r="Q2" s="101"/>
      <c r="R2" s="101"/>
      <c r="S2" s="101"/>
      <c r="T2" s="99"/>
    </row>
    <row r="3" spans="1:20" ht="6" customHeight="1">
      <c r="A3" s="103"/>
      <c r="B3" s="104"/>
      <c r="C3" s="103"/>
      <c r="D3" s="103"/>
      <c r="E3" s="103"/>
      <c r="F3" s="103"/>
      <c r="G3" s="105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99"/>
    </row>
    <row r="4" spans="1:20" ht="19.5" customHeight="1">
      <c r="A4" s="157" t="s">
        <v>45</v>
      </c>
      <c r="B4" s="157"/>
      <c r="C4" s="157"/>
      <c r="D4" s="157"/>
      <c r="E4" s="106"/>
      <c r="F4" s="107"/>
      <c r="G4" s="106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99"/>
    </row>
    <row r="5" spans="1:20">
      <c r="A5" s="108"/>
      <c r="B5" s="109"/>
      <c r="C5" s="103"/>
      <c r="D5" s="103"/>
      <c r="E5" s="103"/>
      <c r="F5" s="103"/>
      <c r="G5" s="105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99"/>
    </row>
    <row r="6" spans="1:20" ht="33" customHeight="1">
      <c r="A6" s="158" t="s">
        <v>15</v>
      </c>
      <c r="B6" s="138" t="s">
        <v>506</v>
      </c>
      <c r="C6" s="138" t="s">
        <v>508</v>
      </c>
      <c r="D6" s="156" t="s">
        <v>22</v>
      </c>
      <c r="E6" s="156" t="s">
        <v>23</v>
      </c>
      <c r="F6" s="156" t="s">
        <v>24</v>
      </c>
      <c r="G6" s="159" t="s">
        <v>25</v>
      </c>
      <c r="H6" s="156" t="s">
        <v>26</v>
      </c>
      <c r="I6" s="156" t="s">
        <v>27</v>
      </c>
      <c r="J6" s="156" t="s">
        <v>28</v>
      </c>
      <c r="K6" s="156" t="s">
        <v>29</v>
      </c>
      <c r="L6" s="156" t="s">
        <v>46</v>
      </c>
      <c r="M6" s="156" t="s">
        <v>30</v>
      </c>
      <c r="N6" s="156" t="s">
        <v>31</v>
      </c>
      <c r="O6" s="156" t="s">
        <v>32</v>
      </c>
      <c r="P6" s="138" t="s">
        <v>510</v>
      </c>
      <c r="Q6" s="156" t="s">
        <v>34</v>
      </c>
      <c r="R6" s="156"/>
      <c r="S6" s="156"/>
      <c r="T6" s="99"/>
    </row>
    <row r="7" spans="1:20" ht="27" customHeight="1">
      <c r="A7" s="158"/>
      <c r="B7" s="138" t="s">
        <v>507</v>
      </c>
      <c r="C7" s="138" t="s">
        <v>509</v>
      </c>
      <c r="D7" s="156"/>
      <c r="E7" s="156"/>
      <c r="F7" s="156"/>
      <c r="G7" s="159"/>
      <c r="H7" s="156"/>
      <c r="I7" s="156"/>
      <c r="J7" s="156"/>
      <c r="K7" s="156"/>
      <c r="L7" s="156"/>
      <c r="M7" s="156"/>
      <c r="N7" s="156"/>
      <c r="O7" s="156"/>
      <c r="P7" s="138" t="s">
        <v>511</v>
      </c>
      <c r="Q7" s="137" t="s">
        <v>36</v>
      </c>
      <c r="R7" s="137" t="s">
        <v>37</v>
      </c>
      <c r="S7" s="138" t="s">
        <v>38</v>
      </c>
      <c r="T7" s="99"/>
    </row>
    <row r="8" spans="1:20" ht="24" customHeight="1">
      <c r="A8" s="110">
        <v>1</v>
      </c>
      <c r="B8" s="34">
        <v>45509</v>
      </c>
      <c r="C8" s="36" t="s">
        <v>512</v>
      </c>
      <c r="D8" s="36" t="s">
        <v>41</v>
      </c>
      <c r="E8" s="36" t="s">
        <v>66</v>
      </c>
      <c r="F8" s="36" t="s">
        <v>67</v>
      </c>
      <c r="G8" s="112" t="s">
        <v>513</v>
      </c>
      <c r="H8" s="113" t="s">
        <v>514</v>
      </c>
      <c r="I8" s="112" t="s">
        <v>515</v>
      </c>
      <c r="J8" s="114">
        <v>25258</v>
      </c>
      <c r="K8" s="115">
        <v>55</v>
      </c>
      <c r="L8" s="112" t="s">
        <v>516</v>
      </c>
      <c r="M8" s="112" t="s">
        <v>517</v>
      </c>
      <c r="N8" s="112" t="s">
        <v>54</v>
      </c>
      <c r="O8" s="115" t="s">
        <v>518</v>
      </c>
      <c r="P8" s="115" t="s">
        <v>414</v>
      </c>
      <c r="Q8" s="115" t="s">
        <v>56</v>
      </c>
      <c r="R8" s="115" t="s">
        <v>399</v>
      </c>
      <c r="S8" s="115" t="s">
        <v>135</v>
      </c>
      <c r="T8" s="99"/>
    </row>
    <row r="9" spans="1:20" ht="21.75" customHeight="1">
      <c r="A9" s="110">
        <v>2</v>
      </c>
      <c r="B9" s="34">
        <v>45509</v>
      </c>
      <c r="C9" s="36" t="s">
        <v>519</v>
      </c>
      <c r="D9" s="36" t="s">
        <v>41</v>
      </c>
      <c r="E9" s="36" t="s">
        <v>66</v>
      </c>
      <c r="F9" s="36" t="s">
        <v>67</v>
      </c>
      <c r="G9" s="112" t="s">
        <v>520</v>
      </c>
      <c r="H9" s="113" t="s">
        <v>521</v>
      </c>
      <c r="I9" s="112" t="s">
        <v>522</v>
      </c>
      <c r="J9" s="114">
        <v>22708</v>
      </c>
      <c r="K9" s="115">
        <v>62</v>
      </c>
      <c r="L9" s="112" t="s">
        <v>523</v>
      </c>
      <c r="M9" s="112" t="s">
        <v>517</v>
      </c>
      <c r="N9" s="112" t="s">
        <v>54</v>
      </c>
      <c r="O9" s="115" t="s">
        <v>465</v>
      </c>
      <c r="P9" s="115" t="s">
        <v>524</v>
      </c>
      <c r="Q9" s="115" t="s">
        <v>56</v>
      </c>
      <c r="R9" s="115" t="s">
        <v>399</v>
      </c>
      <c r="S9" s="115" t="s">
        <v>525</v>
      </c>
      <c r="T9" s="99"/>
    </row>
    <row r="10" spans="1:20" ht="22.5" customHeight="1">
      <c r="A10" s="110">
        <v>3</v>
      </c>
      <c r="B10" s="34">
        <v>45509</v>
      </c>
      <c r="C10" s="36" t="s">
        <v>526</v>
      </c>
      <c r="D10" s="36" t="s">
        <v>41</v>
      </c>
      <c r="E10" s="36" t="s">
        <v>201</v>
      </c>
      <c r="F10" s="36" t="s">
        <v>340</v>
      </c>
      <c r="G10" s="112" t="s">
        <v>527</v>
      </c>
      <c r="H10" s="113" t="s">
        <v>528</v>
      </c>
      <c r="I10" s="112" t="s">
        <v>529</v>
      </c>
      <c r="J10" s="114">
        <v>21602</v>
      </c>
      <c r="K10" s="115">
        <v>65</v>
      </c>
      <c r="L10" s="112" t="s">
        <v>530</v>
      </c>
      <c r="M10" s="112" t="s">
        <v>517</v>
      </c>
      <c r="N10" s="112" t="s">
        <v>54</v>
      </c>
      <c r="O10" s="115" t="s">
        <v>531</v>
      </c>
      <c r="P10" s="115" t="s">
        <v>505</v>
      </c>
      <c r="Q10" s="115" t="s">
        <v>532</v>
      </c>
      <c r="R10" s="115" t="s">
        <v>533</v>
      </c>
      <c r="S10" s="115" t="s">
        <v>534</v>
      </c>
      <c r="T10" s="99"/>
    </row>
    <row r="11" spans="1:20" ht="23.25" customHeight="1">
      <c r="A11" s="110">
        <v>4</v>
      </c>
      <c r="B11" s="34">
        <v>45510</v>
      </c>
      <c r="C11" s="36" t="s">
        <v>535</v>
      </c>
      <c r="D11" s="36" t="s">
        <v>215</v>
      </c>
      <c r="E11" s="36" t="s">
        <v>66</v>
      </c>
      <c r="F11" s="36" t="s">
        <v>67</v>
      </c>
      <c r="G11" s="112" t="s">
        <v>536</v>
      </c>
      <c r="H11" s="113" t="s">
        <v>537</v>
      </c>
      <c r="I11" s="112" t="s">
        <v>538</v>
      </c>
      <c r="J11" s="114">
        <v>26540</v>
      </c>
      <c r="K11" s="115">
        <v>51</v>
      </c>
      <c r="L11" s="112" t="s">
        <v>539</v>
      </c>
      <c r="M11" s="112" t="s">
        <v>517</v>
      </c>
      <c r="N11" s="112" t="s">
        <v>54</v>
      </c>
      <c r="O11" s="115" t="s">
        <v>540</v>
      </c>
      <c r="P11" s="115" t="s">
        <v>541</v>
      </c>
      <c r="Q11" s="115" t="s">
        <v>72</v>
      </c>
      <c r="R11" s="115" t="s">
        <v>72</v>
      </c>
      <c r="S11" s="115" t="s">
        <v>413</v>
      </c>
      <c r="T11" s="99"/>
    </row>
    <row r="12" spans="1:20" ht="39.75" customHeight="1">
      <c r="A12" s="110">
        <v>5</v>
      </c>
      <c r="B12" s="34">
        <v>45511</v>
      </c>
      <c r="C12" s="36" t="s">
        <v>542</v>
      </c>
      <c r="D12" s="136" t="s">
        <v>543</v>
      </c>
      <c r="E12" s="36" t="s">
        <v>206</v>
      </c>
      <c r="F12" s="36" t="s">
        <v>101</v>
      </c>
      <c r="G12" s="112" t="s">
        <v>544</v>
      </c>
      <c r="H12" s="113" t="s">
        <v>545</v>
      </c>
      <c r="I12" s="112" t="s">
        <v>546</v>
      </c>
      <c r="J12" s="114">
        <v>40064</v>
      </c>
      <c r="K12" s="115">
        <v>14</v>
      </c>
      <c r="L12" s="112" t="s">
        <v>544</v>
      </c>
      <c r="M12" s="112" t="s">
        <v>547</v>
      </c>
      <c r="N12" s="112" t="s">
        <v>397</v>
      </c>
      <c r="O12" s="115" t="s">
        <v>95</v>
      </c>
      <c r="P12" s="115"/>
      <c r="Q12" s="115" t="s">
        <v>56</v>
      </c>
      <c r="R12" s="115" t="s">
        <v>399</v>
      </c>
      <c r="S12" s="115" t="s">
        <v>548</v>
      </c>
      <c r="T12" s="99"/>
    </row>
    <row r="13" spans="1:20" ht="25.5" customHeight="1">
      <c r="A13" s="110">
        <v>6</v>
      </c>
      <c r="B13" s="34">
        <v>45512</v>
      </c>
      <c r="C13" s="36" t="s">
        <v>549</v>
      </c>
      <c r="D13" s="36" t="s">
        <v>41</v>
      </c>
      <c r="E13" s="36" t="s">
        <v>47</v>
      </c>
      <c r="F13" s="36" t="s">
        <v>48</v>
      </c>
      <c r="G13" s="112" t="s">
        <v>550</v>
      </c>
      <c r="H13" s="113" t="s">
        <v>551</v>
      </c>
      <c r="I13" s="112" t="s">
        <v>552</v>
      </c>
      <c r="J13" s="114">
        <v>32956</v>
      </c>
      <c r="K13" s="115">
        <v>34</v>
      </c>
      <c r="L13" s="112" t="s">
        <v>553</v>
      </c>
      <c r="M13" s="112" t="s">
        <v>517</v>
      </c>
      <c r="N13" s="112" t="s">
        <v>54</v>
      </c>
      <c r="O13" s="115" t="s">
        <v>554</v>
      </c>
      <c r="P13" s="115" t="s">
        <v>555</v>
      </c>
      <c r="Q13" s="115" t="s">
        <v>56</v>
      </c>
      <c r="R13" s="115" t="s">
        <v>399</v>
      </c>
      <c r="S13" s="115" t="s">
        <v>556</v>
      </c>
      <c r="T13" s="99"/>
    </row>
    <row r="14" spans="1:20" ht="25.5" customHeight="1">
      <c r="A14" s="110">
        <v>7</v>
      </c>
      <c r="B14" s="34">
        <v>45513</v>
      </c>
      <c r="C14" s="36" t="s">
        <v>557</v>
      </c>
      <c r="D14" s="36" t="s">
        <v>41</v>
      </c>
      <c r="E14" s="36" t="s">
        <v>206</v>
      </c>
      <c r="F14" s="36" t="s">
        <v>101</v>
      </c>
      <c r="G14" s="112" t="s">
        <v>558</v>
      </c>
      <c r="H14" s="113" t="s">
        <v>559</v>
      </c>
      <c r="I14" s="112" t="s">
        <v>560</v>
      </c>
      <c r="J14" s="114">
        <v>28412</v>
      </c>
      <c r="K14" s="115">
        <v>46</v>
      </c>
      <c r="L14" s="112" t="s">
        <v>561</v>
      </c>
      <c r="M14" s="112" t="s">
        <v>517</v>
      </c>
      <c r="N14" s="112" t="s">
        <v>54</v>
      </c>
      <c r="O14" s="115" t="s">
        <v>562</v>
      </c>
      <c r="P14" s="115" t="s">
        <v>393</v>
      </c>
      <c r="Q14" s="115" t="s">
        <v>56</v>
      </c>
      <c r="R14" s="115" t="s">
        <v>399</v>
      </c>
      <c r="S14" s="115" t="s">
        <v>457</v>
      </c>
      <c r="T14" s="99"/>
    </row>
    <row r="15" spans="1:20" ht="24" customHeight="1">
      <c r="A15" s="110">
        <v>8</v>
      </c>
      <c r="B15" s="34">
        <v>45513</v>
      </c>
      <c r="C15" s="36" t="s">
        <v>563</v>
      </c>
      <c r="D15" s="36" t="s">
        <v>41</v>
      </c>
      <c r="E15" s="36" t="s">
        <v>66</v>
      </c>
      <c r="F15" s="36" t="s">
        <v>67</v>
      </c>
      <c r="G15" s="112" t="s">
        <v>564</v>
      </c>
      <c r="H15" s="113" t="s">
        <v>565</v>
      </c>
      <c r="I15" s="112" t="s">
        <v>566</v>
      </c>
      <c r="J15" s="114">
        <v>21845</v>
      </c>
      <c r="K15" s="115">
        <v>64</v>
      </c>
      <c r="L15" s="112" t="s">
        <v>567</v>
      </c>
      <c r="M15" s="112" t="s">
        <v>517</v>
      </c>
      <c r="N15" s="112" t="s">
        <v>54</v>
      </c>
      <c r="O15" s="115" t="s">
        <v>568</v>
      </c>
      <c r="P15" s="115" t="s">
        <v>569</v>
      </c>
      <c r="Q15" s="115" t="s">
        <v>56</v>
      </c>
      <c r="R15" s="115" t="s">
        <v>391</v>
      </c>
      <c r="S15" s="141" t="s">
        <v>570</v>
      </c>
      <c r="T15" s="99"/>
    </row>
    <row r="16" spans="1:20" ht="27" customHeight="1">
      <c r="A16" s="110">
        <v>9</v>
      </c>
      <c r="B16" s="34">
        <v>45519</v>
      </c>
      <c r="C16" s="36" t="s">
        <v>571</v>
      </c>
      <c r="D16" s="36" t="s">
        <v>215</v>
      </c>
      <c r="E16" s="36" t="s">
        <v>42</v>
      </c>
      <c r="F16" s="36" t="s">
        <v>57</v>
      </c>
      <c r="G16" s="112">
        <v>170871530</v>
      </c>
      <c r="H16" s="113" t="s">
        <v>572</v>
      </c>
      <c r="I16" s="112" t="s">
        <v>573</v>
      </c>
      <c r="J16" s="114">
        <v>31883</v>
      </c>
      <c r="K16" s="115">
        <v>36</v>
      </c>
      <c r="L16" s="112" t="s">
        <v>574</v>
      </c>
      <c r="M16" s="112" t="s">
        <v>517</v>
      </c>
      <c r="N16" s="112" t="s">
        <v>54</v>
      </c>
      <c r="O16" s="115" t="s">
        <v>575</v>
      </c>
      <c r="P16" s="115" t="s">
        <v>62</v>
      </c>
      <c r="Q16" s="115" t="s">
        <v>56</v>
      </c>
      <c r="R16" s="115" t="s">
        <v>399</v>
      </c>
      <c r="S16" s="115" t="s">
        <v>70</v>
      </c>
      <c r="T16" s="99"/>
    </row>
    <row r="17" spans="1:20" ht="23.25" customHeight="1">
      <c r="A17" s="110">
        <v>10</v>
      </c>
      <c r="B17" s="34">
        <v>45523</v>
      </c>
      <c r="C17" s="36" t="s">
        <v>576</v>
      </c>
      <c r="D17" s="36" t="s">
        <v>215</v>
      </c>
      <c r="E17" s="36" t="s">
        <v>202</v>
      </c>
      <c r="F17" s="36" t="s">
        <v>214</v>
      </c>
      <c r="G17" s="112">
        <v>765216713</v>
      </c>
      <c r="H17" s="113" t="s">
        <v>577</v>
      </c>
      <c r="I17" s="112" t="s">
        <v>578</v>
      </c>
      <c r="J17" s="114">
        <v>30103</v>
      </c>
      <c r="K17" s="115">
        <v>41</v>
      </c>
      <c r="L17" s="112" t="s">
        <v>579</v>
      </c>
      <c r="M17" s="112" t="s">
        <v>547</v>
      </c>
      <c r="N17" s="112" t="s">
        <v>397</v>
      </c>
      <c r="O17" s="115" t="s">
        <v>580</v>
      </c>
      <c r="P17" s="115" t="s">
        <v>69</v>
      </c>
      <c r="Q17" s="115" t="s">
        <v>56</v>
      </c>
      <c r="R17" s="115" t="s">
        <v>399</v>
      </c>
      <c r="S17" s="115" t="s">
        <v>581</v>
      </c>
      <c r="T17" s="99"/>
    </row>
    <row r="18" spans="1:20" ht="27" customHeight="1">
      <c r="A18" s="110">
        <v>11</v>
      </c>
      <c r="B18" s="34">
        <v>45523</v>
      </c>
      <c r="C18" s="36" t="s">
        <v>582</v>
      </c>
      <c r="D18" s="36" t="s">
        <v>215</v>
      </c>
      <c r="E18" s="36" t="s">
        <v>42</v>
      </c>
      <c r="F18" s="36" t="s">
        <v>57</v>
      </c>
      <c r="G18" s="112">
        <v>171433944</v>
      </c>
      <c r="H18" s="113" t="s">
        <v>583</v>
      </c>
      <c r="I18" s="112" t="s">
        <v>584</v>
      </c>
      <c r="J18" s="114">
        <v>37540</v>
      </c>
      <c r="K18" s="115">
        <v>21</v>
      </c>
      <c r="L18" s="112" t="s">
        <v>585</v>
      </c>
      <c r="M18" s="112" t="s">
        <v>517</v>
      </c>
      <c r="N18" s="112" t="s">
        <v>425</v>
      </c>
      <c r="O18" s="115" t="s">
        <v>95</v>
      </c>
      <c r="P18" s="115" t="s">
        <v>505</v>
      </c>
      <c r="Q18" s="115" t="s">
        <v>56</v>
      </c>
      <c r="R18" s="115" t="s">
        <v>399</v>
      </c>
      <c r="S18" s="115" t="s">
        <v>70</v>
      </c>
      <c r="T18" s="99"/>
    </row>
    <row r="19" spans="1:20" ht="27" customHeight="1">
      <c r="A19" s="110">
        <v>12</v>
      </c>
      <c r="B19" s="34">
        <v>45523</v>
      </c>
      <c r="C19" s="36" t="s">
        <v>586</v>
      </c>
      <c r="D19" s="36" t="s">
        <v>215</v>
      </c>
      <c r="E19" s="36" t="s">
        <v>42</v>
      </c>
      <c r="F19" s="36" t="s">
        <v>57</v>
      </c>
      <c r="G19" s="112">
        <v>163861896</v>
      </c>
      <c r="H19" s="113" t="s">
        <v>583</v>
      </c>
      <c r="I19" s="112" t="s">
        <v>587</v>
      </c>
      <c r="J19" s="114">
        <v>30207</v>
      </c>
      <c r="K19" s="115">
        <v>41</v>
      </c>
      <c r="L19" s="112" t="s">
        <v>588</v>
      </c>
      <c r="M19" s="112" t="s">
        <v>547</v>
      </c>
      <c r="N19" s="112" t="s">
        <v>397</v>
      </c>
      <c r="O19" s="115" t="s">
        <v>61</v>
      </c>
      <c r="P19" s="115" t="s">
        <v>505</v>
      </c>
      <c r="Q19" s="115" t="s">
        <v>56</v>
      </c>
      <c r="R19" s="115" t="s">
        <v>399</v>
      </c>
      <c r="S19" s="115" t="s">
        <v>70</v>
      </c>
      <c r="T19" s="99"/>
    </row>
    <row r="20" spans="1:20" ht="27" customHeight="1">
      <c r="A20" s="110">
        <v>13</v>
      </c>
      <c r="B20" s="34">
        <v>45526</v>
      </c>
      <c r="C20" s="36" t="s">
        <v>589</v>
      </c>
      <c r="D20" s="36" t="s">
        <v>41</v>
      </c>
      <c r="E20" s="36" t="s">
        <v>590</v>
      </c>
      <c r="F20" s="36" t="s">
        <v>591</v>
      </c>
      <c r="G20" s="112" t="s">
        <v>592</v>
      </c>
      <c r="H20" s="113" t="s">
        <v>593</v>
      </c>
      <c r="I20" s="112" t="s">
        <v>594</v>
      </c>
      <c r="J20" s="114">
        <v>23360</v>
      </c>
      <c r="K20" s="115">
        <v>60</v>
      </c>
      <c r="L20" s="112" t="s">
        <v>595</v>
      </c>
      <c r="M20" s="112" t="s">
        <v>517</v>
      </c>
      <c r="N20" s="112" t="s">
        <v>54</v>
      </c>
      <c r="O20" s="115" t="s">
        <v>596</v>
      </c>
      <c r="P20" s="115" t="s">
        <v>597</v>
      </c>
      <c r="Q20" s="115" t="s">
        <v>88</v>
      </c>
      <c r="R20" s="115" t="s">
        <v>429</v>
      </c>
      <c r="S20" s="115" t="s">
        <v>122</v>
      </c>
      <c r="T20" s="99"/>
    </row>
    <row r="21" spans="1:20" ht="27" customHeight="1">
      <c r="A21" s="110">
        <v>14</v>
      </c>
      <c r="B21" s="34">
        <v>45527</v>
      </c>
      <c r="C21" s="36" t="s">
        <v>598</v>
      </c>
      <c r="D21" s="36" t="s">
        <v>41</v>
      </c>
      <c r="E21" s="36" t="s">
        <v>47</v>
      </c>
      <c r="F21" s="36" t="s">
        <v>48</v>
      </c>
      <c r="G21" s="112" t="s">
        <v>599</v>
      </c>
      <c r="H21" s="113" t="s">
        <v>600</v>
      </c>
      <c r="I21" s="112" t="s">
        <v>601</v>
      </c>
      <c r="J21" s="114">
        <v>28998</v>
      </c>
      <c r="K21" s="115">
        <v>44</v>
      </c>
      <c r="L21" s="112" t="s">
        <v>602</v>
      </c>
      <c r="M21" s="112" t="s">
        <v>517</v>
      </c>
      <c r="N21" s="112" t="s">
        <v>54</v>
      </c>
      <c r="O21" s="115" t="s">
        <v>554</v>
      </c>
      <c r="P21" s="115" t="s">
        <v>569</v>
      </c>
      <c r="Q21" s="115" t="s">
        <v>56</v>
      </c>
      <c r="R21" s="115" t="s">
        <v>399</v>
      </c>
      <c r="S21" s="115" t="s">
        <v>402</v>
      </c>
      <c r="T21" s="99"/>
    </row>
    <row r="22" spans="1:20" ht="27" customHeight="1">
      <c r="A22" s="110">
        <v>15</v>
      </c>
      <c r="B22" s="34">
        <v>45530</v>
      </c>
      <c r="C22" s="36" t="s">
        <v>603</v>
      </c>
      <c r="D22" s="36" t="s">
        <v>41</v>
      </c>
      <c r="E22" s="36" t="s">
        <v>604</v>
      </c>
      <c r="F22" s="36" t="s">
        <v>605</v>
      </c>
      <c r="G22" s="112" t="s">
        <v>606</v>
      </c>
      <c r="H22" s="113" t="s">
        <v>607</v>
      </c>
      <c r="I22" s="112" t="s">
        <v>608</v>
      </c>
      <c r="J22" s="114">
        <v>28514</v>
      </c>
      <c r="K22" s="115">
        <v>46</v>
      </c>
      <c r="L22" s="112" t="s">
        <v>609</v>
      </c>
      <c r="M22" s="112" t="s">
        <v>547</v>
      </c>
      <c r="N22" s="112" t="s">
        <v>44</v>
      </c>
      <c r="O22" s="115" t="s">
        <v>61</v>
      </c>
      <c r="P22" s="115" t="s">
        <v>569</v>
      </c>
      <c r="Q22" s="115" t="s">
        <v>56</v>
      </c>
      <c r="R22" s="115" t="s">
        <v>399</v>
      </c>
      <c r="S22" s="141" t="s">
        <v>610</v>
      </c>
      <c r="T22" s="99"/>
    </row>
    <row r="23" spans="1:20" ht="27" customHeight="1">
      <c r="A23" s="110">
        <v>16</v>
      </c>
      <c r="B23" s="34">
        <v>45530</v>
      </c>
      <c r="C23" s="36" t="s">
        <v>611</v>
      </c>
      <c r="D23" s="36" t="s">
        <v>41</v>
      </c>
      <c r="E23" s="36" t="s">
        <v>47</v>
      </c>
      <c r="F23" s="36" t="s">
        <v>48</v>
      </c>
      <c r="G23" s="112" t="s">
        <v>612</v>
      </c>
      <c r="H23" s="113" t="s">
        <v>613</v>
      </c>
      <c r="I23" s="112" t="s">
        <v>614</v>
      </c>
      <c r="J23" s="114">
        <v>33621</v>
      </c>
      <c r="K23" s="115">
        <v>32</v>
      </c>
      <c r="L23" s="112" t="s">
        <v>615</v>
      </c>
      <c r="M23" s="112" t="s">
        <v>547</v>
      </c>
      <c r="N23" s="112" t="s">
        <v>44</v>
      </c>
      <c r="O23" s="115" t="s">
        <v>616</v>
      </c>
      <c r="P23" s="115" t="s">
        <v>58</v>
      </c>
      <c r="Q23" s="115" t="s">
        <v>56</v>
      </c>
      <c r="R23" s="115" t="s">
        <v>115</v>
      </c>
      <c r="S23" s="115" t="s">
        <v>617</v>
      </c>
      <c r="T23" s="99"/>
    </row>
    <row r="24" spans="1:20" ht="27" customHeight="1">
      <c r="A24" s="110">
        <v>17</v>
      </c>
      <c r="B24" s="34">
        <v>45531</v>
      </c>
      <c r="C24" s="36" t="s">
        <v>618</v>
      </c>
      <c r="D24" s="36" t="s">
        <v>41</v>
      </c>
      <c r="E24" s="36" t="s">
        <v>619</v>
      </c>
      <c r="F24" s="36" t="s">
        <v>620</v>
      </c>
      <c r="G24" s="112" t="s">
        <v>621</v>
      </c>
      <c r="H24" s="113" t="s">
        <v>622</v>
      </c>
      <c r="I24" s="112" t="s">
        <v>623</v>
      </c>
      <c r="J24" s="114">
        <v>26522</v>
      </c>
      <c r="K24" s="115">
        <v>52</v>
      </c>
      <c r="L24" s="112" t="s">
        <v>624</v>
      </c>
      <c r="M24" s="112" t="s">
        <v>547</v>
      </c>
      <c r="N24" s="112" t="s">
        <v>44</v>
      </c>
      <c r="O24" s="115" t="s">
        <v>94</v>
      </c>
      <c r="P24" s="115" t="s">
        <v>625</v>
      </c>
      <c r="Q24" s="115" t="s">
        <v>56</v>
      </c>
      <c r="R24" s="115" t="s">
        <v>399</v>
      </c>
      <c r="S24" s="115" t="s">
        <v>626</v>
      </c>
      <c r="T24" s="99"/>
    </row>
    <row r="25" spans="1:20" ht="27" customHeight="1">
      <c r="A25" s="110">
        <v>18</v>
      </c>
      <c r="B25" s="34">
        <v>45531</v>
      </c>
      <c r="C25" s="36" t="s">
        <v>627</v>
      </c>
      <c r="D25" s="36" t="s">
        <v>41</v>
      </c>
      <c r="E25" s="36" t="s">
        <v>42</v>
      </c>
      <c r="F25" s="36" t="s">
        <v>57</v>
      </c>
      <c r="G25" s="112">
        <v>174931652</v>
      </c>
      <c r="H25" s="113" t="s">
        <v>628</v>
      </c>
      <c r="I25" s="112" t="s">
        <v>629</v>
      </c>
      <c r="J25" s="114">
        <v>34780</v>
      </c>
      <c r="K25" s="115">
        <v>29</v>
      </c>
      <c r="L25" s="112" t="s">
        <v>630</v>
      </c>
      <c r="M25" s="112" t="s">
        <v>547</v>
      </c>
      <c r="N25" s="112" t="s">
        <v>44</v>
      </c>
      <c r="O25" s="115" t="s">
        <v>631</v>
      </c>
      <c r="P25" s="115" t="s">
        <v>59</v>
      </c>
      <c r="Q25" s="115" t="s">
        <v>56</v>
      </c>
      <c r="R25" s="115" t="s">
        <v>399</v>
      </c>
      <c r="S25" s="115" t="s">
        <v>632</v>
      </c>
      <c r="T25" s="99"/>
    </row>
    <row r="26" spans="1:20" ht="27" customHeight="1">
      <c r="A26" s="110"/>
      <c r="B26" s="36"/>
      <c r="C26" s="35"/>
      <c r="D26" s="36"/>
      <c r="E26" s="36"/>
      <c r="F26" s="36"/>
      <c r="G26" s="116"/>
      <c r="H26" s="117"/>
      <c r="I26" s="110"/>
      <c r="J26" s="118"/>
      <c r="K26" s="115"/>
      <c r="L26" s="110"/>
      <c r="M26" s="112"/>
      <c r="N26" s="110"/>
      <c r="O26" s="115"/>
      <c r="P26" s="115"/>
      <c r="Q26" s="115"/>
      <c r="R26" s="115"/>
      <c r="S26" s="115"/>
      <c r="T26" s="119"/>
    </row>
    <row r="27" spans="1:20" ht="27" customHeight="1">
      <c r="A27" s="110"/>
      <c r="B27" s="36"/>
      <c r="C27" s="35"/>
      <c r="D27" s="36"/>
      <c r="E27" s="36"/>
      <c r="F27" s="36"/>
      <c r="G27" s="116"/>
      <c r="H27" s="117"/>
      <c r="I27" s="110"/>
      <c r="J27" s="118"/>
      <c r="K27" s="115"/>
      <c r="L27" s="110"/>
      <c r="M27" s="112"/>
      <c r="N27" s="110"/>
      <c r="O27" s="115"/>
      <c r="P27" s="115"/>
      <c r="Q27" s="115"/>
      <c r="R27" s="115"/>
      <c r="S27" s="115"/>
      <c r="T27" s="99"/>
    </row>
    <row r="28" spans="1:20" ht="27" customHeight="1">
      <c r="A28" s="110"/>
      <c r="B28" s="36"/>
      <c r="C28" s="35"/>
      <c r="D28" s="36"/>
      <c r="E28" s="36"/>
      <c r="F28" s="36"/>
      <c r="G28" s="116"/>
      <c r="H28" s="117"/>
      <c r="I28" s="110"/>
      <c r="J28" s="118"/>
      <c r="K28" s="115"/>
      <c r="L28" s="110"/>
      <c r="M28" s="112"/>
      <c r="N28" s="110"/>
      <c r="O28" s="115"/>
      <c r="P28" s="115"/>
      <c r="Q28" s="115"/>
      <c r="R28" s="115"/>
      <c r="S28" s="115"/>
      <c r="T28" s="99"/>
    </row>
    <row r="29" spans="1:20" ht="27" customHeight="1">
      <c r="A29" s="110"/>
      <c r="B29" s="36"/>
      <c r="C29" s="35"/>
      <c r="D29" s="36"/>
      <c r="E29" s="36"/>
      <c r="F29" s="36"/>
      <c r="G29" s="116"/>
      <c r="H29" s="117"/>
      <c r="I29" s="110"/>
      <c r="J29" s="118"/>
      <c r="K29" s="115"/>
      <c r="L29" s="110"/>
      <c r="M29" s="112"/>
      <c r="N29" s="110"/>
      <c r="O29" s="115"/>
      <c r="P29" s="115"/>
      <c r="Q29" s="115"/>
      <c r="R29" s="115"/>
      <c r="S29" s="115"/>
      <c r="T29" s="99"/>
    </row>
    <row r="30" spans="1:20" ht="27" customHeight="1">
      <c r="A30" s="110"/>
      <c r="B30" s="36"/>
      <c r="C30" s="35"/>
      <c r="D30" s="36"/>
      <c r="E30" s="36"/>
      <c r="F30" s="36"/>
      <c r="G30" s="116"/>
      <c r="H30" s="120"/>
      <c r="I30" s="110"/>
      <c r="J30" s="118"/>
      <c r="K30" s="115"/>
      <c r="L30" s="110"/>
      <c r="M30" s="112"/>
      <c r="N30" s="110"/>
      <c r="O30" s="115"/>
      <c r="P30" s="115"/>
      <c r="Q30" s="115"/>
      <c r="R30" s="115"/>
      <c r="S30" s="115"/>
      <c r="T30" s="99"/>
    </row>
    <row r="31" spans="1:20" ht="27" customHeight="1">
      <c r="A31" s="110"/>
      <c r="B31" s="36"/>
      <c r="C31" s="35"/>
      <c r="D31" s="36"/>
      <c r="E31" s="36"/>
      <c r="F31" s="36"/>
      <c r="G31" s="116"/>
      <c r="H31" s="120"/>
      <c r="I31" s="110"/>
      <c r="J31" s="118"/>
      <c r="K31" s="115"/>
      <c r="L31" s="110"/>
      <c r="M31" s="112"/>
      <c r="N31" s="110"/>
      <c r="O31" s="115"/>
      <c r="P31" s="115"/>
      <c r="Q31" s="115"/>
      <c r="R31" s="115"/>
      <c r="S31" s="115"/>
      <c r="T31" s="99"/>
    </row>
    <row r="32" spans="1:20" ht="27" customHeight="1">
      <c r="A32" s="110"/>
      <c r="B32" s="36"/>
      <c r="C32" s="35"/>
      <c r="D32" s="36"/>
      <c r="E32" s="36"/>
      <c r="F32" s="36"/>
      <c r="G32" s="116"/>
      <c r="H32" s="120"/>
      <c r="I32" s="110"/>
      <c r="J32" s="118"/>
      <c r="K32" s="115"/>
      <c r="L32" s="110"/>
      <c r="M32" s="112"/>
      <c r="N32" s="110"/>
      <c r="O32" s="115"/>
      <c r="P32" s="115"/>
      <c r="Q32" s="115"/>
      <c r="R32" s="115"/>
      <c r="S32" s="115"/>
      <c r="T32" s="99"/>
    </row>
    <row r="33" spans="1:20" ht="27" customHeight="1">
      <c r="A33" s="110"/>
      <c r="B33" s="36"/>
      <c r="C33" s="35"/>
      <c r="D33" s="36"/>
      <c r="E33" s="36"/>
      <c r="F33" s="36"/>
      <c r="G33" s="116"/>
      <c r="H33" s="120"/>
      <c r="I33" s="110"/>
      <c r="J33" s="118"/>
      <c r="K33" s="115"/>
      <c r="L33" s="110"/>
      <c r="M33" s="112"/>
      <c r="N33" s="110"/>
      <c r="O33" s="115"/>
      <c r="P33" s="115"/>
      <c r="Q33" s="115"/>
      <c r="R33" s="115"/>
      <c r="S33" s="115"/>
      <c r="T33" s="99"/>
    </row>
    <row r="34" spans="1:20" ht="27" customHeight="1">
      <c r="A34" s="110"/>
      <c r="B34" s="36"/>
      <c r="C34" s="35"/>
      <c r="D34" s="36"/>
      <c r="E34" s="36"/>
      <c r="F34" s="36"/>
      <c r="G34" s="116"/>
      <c r="H34" s="120"/>
      <c r="I34" s="110"/>
      <c r="J34" s="118"/>
      <c r="K34" s="115"/>
      <c r="L34" s="110"/>
      <c r="M34" s="112"/>
      <c r="N34" s="110"/>
      <c r="O34" s="115"/>
      <c r="P34" s="115"/>
      <c r="Q34" s="115"/>
      <c r="R34" s="115"/>
      <c r="S34" s="115"/>
      <c r="T34" s="99"/>
    </row>
    <row r="35" spans="1:20" ht="27" customHeight="1">
      <c r="A35" s="110"/>
      <c r="B35" s="36"/>
      <c r="C35" s="35"/>
      <c r="D35" s="36"/>
      <c r="E35" s="36"/>
      <c r="F35" s="36"/>
      <c r="G35" s="116"/>
      <c r="H35" s="120"/>
      <c r="I35" s="110"/>
      <c r="J35" s="118"/>
      <c r="K35" s="115"/>
      <c r="L35" s="110"/>
      <c r="M35" s="112"/>
      <c r="N35" s="110"/>
      <c r="O35" s="115"/>
      <c r="P35" s="115"/>
      <c r="Q35" s="115"/>
      <c r="R35" s="115"/>
      <c r="S35" s="115"/>
      <c r="T35" s="99"/>
    </row>
    <row r="36" spans="1:20" ht="24" customHeight="1">
      <c r="A36" s="110"/>
      <c r="B36" s="36"/>
      <c r="C36" s="35"/>
      <c r="D36" s="36"/>
      <c r="E36" s="36"/>
      <c r="F36" s="36"/>
      <c r="G36" s="116"/>
      <c r="H36" s="120"/>
      <c r="I36" s="110"/>
      <c r="J36" s="118"/>
      <c r="K36" s="115"/>
      <c r="L36" s="110"/>
      <c r="M36" s="112"/>
      <c r="N36" s="110"/>
      <c r="O36" s="115"/>
      <c r="P36" s="115"/>
      <c r="Q36" s="115"/>
      <c r="R36" s="115"/>
      <c r="S36" s="115"/>
      <c r="T36" s="99"/>
    </row>
    <row r="37" spans="1:20" ht="22.5" customHeight="1">
      <c r="A37" s="110"/>
      <c r="B37" s="36"/>
      <c r="C37" s="35"/>
      <c r="D37" s="36"/>
      <c r="E37" s="36"/>
      <c r="F37" s="36"/>
      <c r="G37" s="116"/>
      <c r="H37" s="120"/>
      <c r="I37" s="110"/>
      <c r="J37" s="118"/>
      <c r="K37" s="115"/>
      <c r="L37" s="110"/>
      <c r="M37" s="112"/>
      <c r="N37" s="110"/>
      <c r="O37" s="115"/>
      <c r="P37" s="115"/>
      <c r="Q37" s="115"/>
      <c r="R37" s="115"/>
      <c r="S37" s="115"/>
      <c r="T37" s="99"/>
    </row>
    <row r="38" spans="1:20" ht="22.5" customHeight="1">
      <c r="A38" s="110"/>
      <c r="B38" s="36"/>
      <c r="C38" s="35"/>
      <c r="D38" s="36"/>
      <c r="E38" s="36"/>
      <c r="F38" s="36"/>
      <c r="G38" s="116"/>
      <c r="H38" s="120"/>
      <c r="I38" s="110"/>
      <c r="J38" s="118"/>
      <c r="K38" s="115"/>
      <c r="L38" s="110"/>
      <c r="M38" s="112"/>
      <c r="N38" s="110"/>
      <c r="O38" s="115"/>
      <c r="P38" s="115"/>
      <c r="Q38" s="115"/>
      <c r="R38" s="115"/>
      <c r="S38" s="115"/>
      <c r="T38" s="99"/>
    </row>
    <row r="39" spans="1:20" ht="23.25" customHeight="1">
      <c r="A39" s="110"/>
      <c r="B39" s="36"/>
      <c r="C39" s="35"/>
      <c r="D39" s="36"/>
      <c r="E39" s="36"/>
      <c r="F39" s="36"/>
      <c r="G39" s="116"/>
      <c r="H39" s="120"/>
      <c r="I39" s="110"/>
      <c r="J39" s="118"/>
      <c r="K39" s="115"/>
      <c r="L39" s="110"/>
      <c r="M39" s="112"/>
      <c r="N39" s="110"/>
      <c r="O39" s="115"/>
      <c r="P39" s="115"/>
      <c r="Q39" s="115"/>
      <c r="R39" s="115"/>
      <c r="S39" s="115"/>
      <c r="T39" s="99"/>
    </row>
    <row r="40" spans="1:20" ht="23.25" customHeight="1">
      <c r="A40" s="103"/>
      <c r="B40" s="104"/>
      <c r="C40" s="103"/>
      <c r="D40" s="103"/>
      <c r="E40" s="103"/>
      <c r="F40" s="103"/>
      <c r="G40" s="105"/>
      <c r="H40" s="103"/>
      <c r="I40" s="103"/>
      <c r="J40" s="121"/>
      <c r="K40" s="103"/>
      <c r="L40" s="103"/>
      <c r="M40" s="103"/>
      <c r="N40" s="103"/>
      <c r="O40" s="103"/>
      <c r="P40" s="103"/>
      <c r="Q40" s="103"/>
      <c r="R40" s="103"/>
      <c r="S40" s="103"/>
      <c r="T40" s="99"/>
    </row>
    <row r="41" spans="1:20" ht="21.75" customHeight="1">
      <c r="A41" s="38"/>
      <c r="B41" s="34"/>
      <c r="C41" s="35"/>
      <c r="D41" s="36"/>
      <c r="E41" s="36"/>
      <c r="F41" s="36"/>
      <c r="G41" s="37"/>
      <c r="H41" s="43"/>
      <c r="I41" s="38"/>
      <c r="J41" s="60"/>
      <c r="K41" s="39"/>
      <c r="L41" s="40"/>
      <c r="M41" s="33"/>
      <c r="N41" s="38"/>
      <c r="O41" s="39"/>
      <c r="P41" s="39"/>
      <c r="Q41" s="39"/>
      <c r="R41" s="39"/>
      <c r="S41" s="39"/>
    </row>
    <row r="42" spans="1:20" ht="22.5" customHeight="1">
      <c r="A42" s="38"/>
      <c r="B42" s="34"/>
      <c r="C42" s="35"/>
      <c r="D42" s="36"/>
      <c r="E42" s="36"/>
      <c r="F42" s="36"/>
      <c r="G42" s="37"/>
      <c r="H42" s="43"/>
      <c r="I42" s="38"/>
      <c r="J42" s="60"/>
      <c r="K42" s="39"/>
      <c r="L42" s="40"/>
      <c r="M42" s="33"/>
      <c r="N42" s="38"/>
      <c r="O42" s="39"/>
      <c r="P42" s="39"/>
      <c r="Q42" s="39"/>
      <c r="R42" s="39"/>
      <c r="S42" s="39"/>
    </row>
  </sheetData>
  <autoFilter ref="A6:S42">
    <filterColumn colId="16" showButton="0"/>
    <filterColumn colId="17" showButton="0"/>
  </autoFilter>
  <mergeCells count="16">
    <mergeCell ref="A2:H2"/>
    <mergeCell ref="M6:M7"/>
    <mergeCell ref="N6:N7"/>
    <mergeCell ref="O6:O7"/>
    <mergeCell ref="Q6:S6"/>
    <mergeCell ref="K6:K7"/>
    <mergeCell ref="L6:L7"/>
    <mergeCell ref="J6:J7"/>
    <mergeCell ref="A4:D4"/>
    <mergeCell ref="A6:A7"/>
    <mergeCell ref="D6:D7"/>
    <mergeCell ref="E6:E7"/>
    <mergeCell ref="F6:F7"/>
    <mergeCell ref="G6:G7"/>
    <mergeCell ref="H6:H7"/>
    <mergeCell ref="I6:I7"/>
  </mergeCells>
  <hyperlinks>
    <hyperlink ref="H8" r:id="rId1" display="mailto:MENDEZANGEL53@GMAIL.COM"/>
    <hyperlink ref="H9" r:id="rId2" display="mailto:CHANDREXA@ICLOUD"/>
    <hyperlink ref="H10" r:id="rId3" display="mailto:DJESUSJIMENEZDGM@GMAIL.COM"/>
    <hyperlink ref="H11" r:id="rId4" display="mailto:J.ALTERACHS@GMAIL.COM"/>
    <hyperlink ref="H12" r:id="rId5" display="mailto:MARCHILA@MSN.COM"/>
    <hyperlink ref="H13" r:id="rId6" display="mailto:ELIOGARBEY@GMAIL.COM"/>
    <hyperlink ref="H14" r:id="rId7" display="mailto:RUBEN_TB@OUTLOOK.COM"/>
    <hyperlink ref="H15" r:id="rId8" display="mailto:AGL221059@HOTMAIL.COM"/>
    <hyperlink ref="H16" r:id="rId9" display="mailto:CGBAJARES@GMAIL.COM"/>
    <hyperlink ref="H17" r:id="rId10" display="mailto:POLAKOSH@GMAIL.COM"/>
    <hyperlink ref="H18" r:id="rId11" display="mailto:HELGACRAZUT@HOTMAIL.COM"/>
    <hyperlink ref="H19" r:id="rId12" display="mailto:HELGACRAZUT@HOTMAIL.COM"/>
    <hyperlink ref="H20" r:id="rId13" display="mailto:MANSS1911@YAHOO.DE"/>
    <hyperlink ref="H21" r:id="rId14" display="mailto:YOLANPENAOSORIO@GMAIL.COM"/>
    <hyperlink ref="H22" r:id="rId15" display="mailto:MENAKATHERINE@GMAIL.COM"/>
    <hyperlink ref="H23" r:id="rId16" display="mailto:LIZANDRACABREJASUAREZ@GMAIL.COM"/>
    <hyperlink ref="H24" r:id="rId17" display="mailto:NRAMOS@NRAMOS.COM.DO"/>
    <hyperlink ref="H25" r:id="rId18" display="mailto:DAHYERO3@GMAIL.COM"/>
  </hyperlinks>
  <printOptions horizontalCentered="1"/>
  <pageMargins left="0.17" right="0.17" top="1.3" bottom="0.59" header="0.64" footer="0.31496062992126"/>
  <pageSetup paperSize="5" scale="35" fitToHeight="0" orientation="landscape" r:id="rId19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R23429"/>
  <sheetViews>
    <sheetView zoomScale="112" zoomScaleNormal="112" zoomScalePageLayoutView="7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C5" sqref="C5:C6"/>
    </sheetView>
  </sheetViews>
  <sheetFormatPr baseColWidth="10" defaultColWidth="11.42578125" defaultRowHeight="15"/>
  <cols>
    <col min="1" max="1" width="6.85546875" customWidth="1"/>
    <col min="2" max="2" width="16.7109375" customWidth="1"/>
    <col min="3" max="3" width="24.140625" customWidth="1"/>
    <col min="4" max="4" width="50.5703125" customWidth="1"/>
    <col min="5" max="5" width="10.42578125" customWidth="1"/>
    <col min="6" max="6" width="22.28515625" customWidth="1"/>
    <col min="7" max="7" width="30.140625" customWidth="1"/>
    <col min="8" max="8" width="31.5703125" customWidth="1"/>
    <col min="9" max="9" width="29.7109375" customWidth="1"/>
    <col min="10" max="10" width="32.28515625" customWidth="1"/>
    <col min="11" max="11" width="34.140625" customWidth="1"/>
    <col min="12" max="12" width="40.5703125" customWidth="1"/>
  </cols>
  <sheetData>
    <row r="2" spans="1:18" ht="15" customHeight="1">
      <c r="A2" s="152" t="s">
        <v>788</v>
      </c>
      <c r="B2" s="152"/>
      <c r="C2" s="152"/>
      <c r="D2" s="152"/>
      <c r="E2" s="152"/>
      <c r="F2" s="152"/>
      <c r="G2" s="152"/>
      <c r="H2" s="152"/>
    </row>
    <row r="3" spans="1:18" ht="18.75">
      <c r="A3" s="157" t="s">
        <v>789</v>
      </c>
      <c r="B3" s="157"/>
      <c r="C3" s="157"/>
      <c r="D3" s="157"/>
    </row>
    <row r="5" spans="1:18" ht="32.25" customHeight="1">
      <c r="A5" s="167" t="s">
        <v>15</v>
      </c>
      <c r="B5" s="165" t="s">
        <v>16</v>
      </c>
      <c r="C5" s="163" t="s">
        <v>84</v>
      </c>
      <c r="D5" s="163"/>
      <c r="E5" s="165" t="s">
        <v>85</v>
      </c>
      <c r="F5" s="165" t="s">
        <v>86</v>
      </c>
      <c r="G5" s="165" t="s">
        <v>23</v>
      </c>
      <c r="H5" s="165" t="s">
        <v>24</v>
      </c>
      <c r="I5" s="165" t="s">
        <v>32</v>
      </c>
      <c r="J5" s="160" t="s">
        <v>34</v>
      </c>
      <c r="K5" s="161"/>
      <c r="L5" s="162"/>
    </row>
    <row r="6" spans="1:18" ht="27" customHeight="1" thickBot="1">
      <c r="A6" s="168"/>
      <c r="B6" s="168"/>
      <c r="C6" s="169"/>
      <c r="D6" s="164"/>
      <c r="E6" s="166"/>
      <c r="F6" s="166"/>
      <c r="G6" s="166"/>
      <c r="H6" s="166"/>
      <c r="I6" s="166"/>
      <c r="J6" s="139" t="s">
        <v>36</v>
      </c>
      <c r="K6" s="139" t="s">
        <v>37</v>
      </c>
      <c r="L6" s="140" t="s">
        <v>38</v>
      </c>
    </row>
    <row r="7" spans="1:18" s="53" customFormat="1" ht="21.75" customHeight="1" thickBot="1">
      <c r="A7" s="55">
        <v>1</v>
      </c>
      <c r="B7" s="122">
        <v>45505</v>
      </c>
      <c r="C7" s="123" t="s">
        <v>633</v>
      </c>
      <c r="D7" s="124" t="s">
        <v>634</v>
      </c>
      <c r="E7" s="124" t="s">
        <v>43</v>
      </c>
      <c r="F7" s="125">
        <v>19323</v>
      </c>
      <c r="G7" s="124" t="s">
        <v>103</v>
      </c>
      <c r="H7" s="124" t="s">
        <v>103</v>
      </c>
      <c r="I7" s="124" t="s">
        <v>94</v>
      </c>
      <c r="J7" s="124" t="s">
        <v>52</v>
      </c>
      <c r="K7" s="124" t="s">
        <v>55</v>
      </c>
      <c r="L7" s="126" t="s">
        <v>635</v>
      </c>
      <c r="Q7" s="22"/>
      <c r="R7" s="22"/>
    </row>
    <row r="8" spans="1:18" s="53" customFormat="1" ht="19.5" customHeight="1" thickBot="1">
      <c r="A8" s="55">
        <v>2</v>
      </c>
      <c r="B8" s="122">
        <v>45506</v>
      </c>
      <c r="C8" s="123" t="s">
        <v>636</v>
      </c>
      <c r="D8" s="124" t="s">
        <v>637</v>
      </c>
      <c r="E8" s="124" t="s">
        <v>43</v>
      </c>
      <c r="F8" s="125">
        <v>27961</v>
      </c>
      <c r="G8" s="124" t="s">
        <v>47</v>
      </c>
      <c r="H8" s="124" t="s">
        <v>75</v>
      </c>
      <c r="I8" s="124" t="s">
        <v>638</v>
      </c>
      <c r="J8" s="124" t="s">
        <v>52</v>
      </c>
      <c r="K8" s="124" t="s">
        <v>55</v>
      </c>
      <c r="L8" s="126" t="s">
        <v>639</v>
      </c>
      <c r="Q8" s="22"/>
      <c r="R8" s="22"/>
    </row>
    <row r="9" spans="1:18" s="54" customFormat="1" ht="20.25" customHeight="1" thickBot="1">
      <c r="A9" s="55">
        <v>3</v>
      </c>
      <c r="B9" s="122">
        <v>45506</v>
      </c>
      <c r="C9" s="123" t="s">
        <v>633</v>
      </c>
      <c r="D9" s="124" t="s">
        <v>640</v>
      </c>
      <c r="E9" s="124" t="s">
        <v>43</v>
      </c>
      <c r="F9" s="125">
        <v>31519</v>
      </c>
      <c r="G9" s="124" t="s">
        <v>641</v>
      </c>
      <c r="H9" s="124" t="s">
        <v>642</v>
      </c>
      <c r="I9" s="122" t="s">
        <v>643</v>
      </c>
      <c r="J9" s="123" t="s">
        <v>52</v>
      </c>
      <c r="K9" s="124" t="s">
        <v>55</v>
      </c>
      <c r="L9" s="124" t="s">
        <v>644</v>
      </c>
      <c r="M9" s="22"/>
      <c r="N9" s="22"/>
      <c r="O9" s="22"/>
      <c r="P9" s="52"/>
      <c r="Q9" s="22"/>
      <c r="R9" s="22"/>
    </row>
    <row r="10" spans="1:18" s="53" customFormat="1" ht="18" customHeight="1" thickBot="1">
      <c r="A10" s="55">
        <v>4</v>
      </c>
      <c r="B10" s="122">
        <v>45506</v>
      </c>
      <c r="C10" s="123" t="s">
        <v>633</v>
      </c>
      <c r="D10" s="124" t="s">
        <v>645</v>
      </c>
      <c r="E10" s="124" t="s">
        <v>49</v>
      </c>
      <c r="F10" s="125">
        <v>18364</v>
      </c>
      <c r="G10" s="124" t="s">
        <v>103</v>
      </c>
      <c r="H10" s="124" t="s">
        <v>103</v>
      </c>
      <c r="I10" s="122" t="s">
        <v>465</v>
      </c>
      <c r="J10" s="123" t="s">
        <v>52</v>
      </c>
      <c r="K10" s="124" t="s">
        <v>55</v>
      </c>
      <c r="L10" s="124" t="s">
        <v>106</v>
      </c>
      <c r="M10" s="22"/>
      <c r="N10" s="22"/>
      <c r="O10" s="22"/>
      <c r="P10" s="52"/>
      <c r="Q10" s="22"/>
      <c r="R10" s="22"/>
    </row>
    <row r="11" spans="1:18" s="53" customFormat="1" ht="20.25" customHeight="1" thickBot="1">
      <c r="A11" s="55">
        <v>5</v>
      </c>
      <c r="B11" s="122">
        <v>45509</v>
      </c>
      <c r="C11" s="123" t="s">
        <v>633</v>
      </c>
      <c r="D11" s="124" t="s">
        <v>646</v>
      </c>
      <c r="E11" s="124" t="s">
        <v>43</v>
      </c>
      <c r="F11" s="125">
        <v>25623</v>
      </c>
      <c r="G11" s="124" t="s">
        <v>103</v>
      </c>
      <c r="H11" s="124" t="s">
        <v>103</v>
      </c>
      <c r="I11" s="122" t="s">
        <v>91</v>
      </c>
      <c r="J11" s="123" t="s">
        <v>52</v>
      </c>
      <c r="K11" s="124" t="s">
        <v>55</v>
      </c>
      <c r="L11" s="124" t="s">
        <v>647</v>
      </c>
      <c r="M11" s="22"/>
      <c r="N11" s="22"/>
      <c r="O11" s="22"/>
      <c r="P11" s="52"/>
      <c r="Q11" s="22"/>
      <c r="R11" s="22"/>
    </row>
    <row r="12" spans="1:18" s="53" customFormat="1" ht="21" customHeight="1" thickBot="1">
      <c r="A12" s="55">
        <v>6</v>
      </c>
      <c r="B12" s="122">
        <v>45509</v>
      </c>
      <c r="C12" s="123" t="s">
        <v>633</v>
      </c>
      <c r="D12" s="124" t="s">
        <v>648</v>
      </c>
      <c r="E12" s="124" t="s">
        <v>49</v>
      </c>
      <c r="F12" s="125">
        <v>20828</v>
      </c>
      <c r="G12" s="124" t="s">
        <v>201</v>
      </c>
      <c r="H12" s="124" t="s">
        <v>649</v>
      </c>
      <c r="I12" s="122" t="s">
        <v>91</v>
      </c>
      <c r="J12" s="123" t="s">
        <v>72</v>
      </c>
      <c r="K12" s="124" t="s">
        <v>72</v>
      </c>
      <c r="L12" s="124" t="s">
        <v>650</v>
      </c>
      <c r="M12" s="22"/>
      <c r="N12" s="22"/>
      <c r="O12" s="22"/>
      <c r="P12" s="52"/>
      <c r="Q12" s="22"/>
      <c r="R12" s="22"/>
    </row>
    <row r="13" spans="1:18" s="53" customFormat="1" ht="18.75" customHeight="1" thickBot="1">
      <c r="A13" s="55">
        <v>7</v>
      </c>
      <c r="B13" s="122">
        <v>45509</v>
      </c>
      <c r="C13" s="123" t="s">
        <v>651</v>
      </c>
      <c r="D13" s="124" t="s">
        <v>652</v>
      </c>
      <c r="E13" s="124" t="s">
        <v>43</v>
      </c>
      <c r="F13" s="125">
        <v>27472</v>
      </c>
      <c r="G13" s="124" t="s">
        <v>47</v>
      </c>
      <c r="H13" s="124" t="s">
        <v>48</v>
      </c>
      <c r="I13" s="122" t="s">
        <v>653</v>
      </c>
      <c r="J13" s="123" t="s">
        <v>654</v>
      </c>
      <c r="K13" s="124" t="s">
        <v>644</v>
      </c>
      <c r="L13" s="124" t="s">
        <v>655</v>
      </c>
    </row>
    <row r="14" spans="1:18" s="53" customFormat="1" ht="18.75" customHeight="1" thickBot="1">
      <c r="A14" s="55">
        <v>8</v>
      </c>
      <c r="B14" s="122">
        <v>45510</v>
      </c>
      <c r="C14" s="123" t="s">
        <v>633</v>
      </c>
      <c r="D14" s="124" t="s">
        <v>656</v>
      </c>
      <c r="E14" s="124" t="s">
        <v>49</v>
      </c>
      <c r="F14" s="125">
        <v>27567</v>
      </c>
      <c r="G14" s="124" t="s">
        <v>657</v>
      </c>
      <c r="H14" s="124" t="s">
        <v>657</v>
      </c>
      <c r="I14" s="122" t="s">
        <v>91</v>
      </c>
      <c r="J14" s="123" t="s">
        <v>56</v>
      </c>
      <c r="K14" s="124" t="s">
        <v>55</v>
      </c>
      <c r="L14" s="124" t="s">
        <v>102</v>
      </c>
    </row>
    <row r="15" spans="1:18" s="53" customFormat="1" ht="19.5" customHeight="1" thickBot="1">
      <c r="A15" s="55">
        <v>9</v>
      </c>
      <c r="B15" s="122">
        <v>45510</v>
      </c>
      <c r="C15" s="123" t="s">
        <v>633</v>
      </c>
      <c r="D15" s="124" t="s">
        <v>658</v>
      </c>
      <c r="E15" s="124" t="s">
        <v>49</v>
      </c>
      <c r="F15" s="125">
        <v>21395</v>
      </c>
      <c r="G15" s="124" t="s">
        <v>201</v>
      </c>
      <c r="H15" s="124" t="s">
        <v>649</v>
      </c>
      <c r="I15" s="124" t="s">
        <v>104</v>
      </c>
      <c r="J15" s="124" t="s">
        <v>441</v>
      </c>
      <c r="K15" s="124" t="s">
        <v>659</v>
      </c>
      <c r="L15" s="126" t="s">
        <v>660</v>
      </c>
    </row>
    <row r="16" spans="1:18" s="53" customFormat="1" ht="18.75" customHeight="1" thickBot="1">
      <c r="A16" s="55">
        <v>10</v>
      </c>
      <c r="B16" s="122">
        <v>45511</v>
      </c>
      <c r="C16" s="123" t="s">
        <v>633</v>
      </c>
      <c r="D16" s="124" t="s">
        <v>661</v>
      </c>
      <c r="E16" s="124" t="s">
        <v>49</v>
      </c>
      <c r="F16" s="125">
        <v>24586</v>
      </c>
      <c r="G16" s="124" t="s">
        <v>103</v>
      </c>
      <c r="H16" s="124" t="s">
        <v>103</v>
      </c>
      <c r="I16" s="124" t="s">
        <v>662</v>
      </c>
      <c r="J16" s="124" t="s">
        <v>56</v>
      </c>
      <c r="K16" s="124" t="s">
        <v>55</v>
      </c>
      <c r="L16" s="126" t="s">
        <v>96</v>
      </c>
    </row>
    <row r="17" spans="1:13" s="53" customFormat="1" ht="18.75" customHeight="1" thickBot="1">
      <c r="A17" s="55">
        <v>11</v>
      </c>
      <c r="B17" s="122">
        <v>45511</v>
      </c>
      <c r="C17" s="123" t="s">
        <v>633</v>
      </c>
      <c r="D17" s="124" t="s">
        <v>663</v>
      </c>
      <c r="E17" s="124" t="s">
        <v>49</v>
      </c>
      <c r="F17" s="125">
        <v>15172</v>
      </c>
      <c r="G17" s="124" t="s">
        <v>664</v>
      </c>
      <c r="H17" s="124" t="s">
        <v>111</v>
      </c>
      <c r="I17" s="124" t="s">
        <v>91</v>
      </c>
      <c r="J17" s="124" t="s">
        <v>665</v>
      </c>
      <c r="K17" s="124" t="s">
        <v>665</v>
      </c>
      <c r="L17" s="126" t="s">
        <v>666</v>
      </c>
    </row>
    <row r="18" spans="1:13" s="53" customFormat="1" ht="20.25" customHeight="1" thickBot="1">
      <c r="A18" s="55">
        <v>12</v>
      </c>
      <c r="B18" s="122">
        <v>45511</v>
      </c>
      <c r="C18" s="123" t="s">
        <v>633</v>
      </c>
      <c r="D18" s="124" t="s">
        <v>667</v>
      </c>
      <c r="E18" s="124" t="s">
        <v>43</v>
      </c>
      <c r="F18" s="125">
        <v>30789</v>
      </c>
      <c r="G18" s="124" t="s">
        <v>42</v>
      </c>
      <c r="H18" s="124" t="s">
        <v>57</v>
      </c>
      <c r="I18" s="124" t="s">
        <v>668</v>
      </c>
      <c r="J18" s="124" t="s">
        <v>56</v>
      </c>
      <c r="K18" s="124" t="s">
        <v>55</v>
      </c>
      <c r="L18" s="126" t="s">
        <v>669</v>
      </c>
    </row>
    <row r="19" spans="1:13" s="53" customFormat="1" ht="19.5" customHeight="1" thickBot="1">
      <c r="A19" s="55">
        <v>13</v>
      </c>
      <c r="B19" s="122">
        <v>45511</v>
      </c>
      <c r="C19" s="123" t="s">
        <v>670</v>
      </c>
      <c r="D19" s="124" t="s">
        <v>671</v>
      </c>
      <c r="E19" s="124" t="s">
        <v>49</v>
      </c>
      <c r="F19" s="125">
        <v>34568</v>
      </c>
      <c r="G19" s="124" t="s">
        <v>47</v>
      </c>
      <c r="H19" s="124" t="s">
        <v>48</v>
      </c>
      <c r="I19" s="124" t="s">
        <v>672</v>
      </c>
      <c r="J19" s="124" t="s">
        <v>56</v>
      </c>
      <c r="K19" s="124" t="s">
        <v>391</v>
      </c>
      <c r="L19" s="126" t="s">
        <v>673</v>
      </c>
    </row>
    <row r="20" spans="1:13" s="53" customFormat="1" ht="21" customHeight="1" thickBot="1">
      <c r="A20" s="55">
        <v>14</v>
      </c>
      <c r="B20" s="122">
        <v>45512</v>
      </c>
      <c r="C20" s="123" t="s">
        <v>633</v>
      </c>
      <c r="D20" s="124" t="s">
        <v>674</v>
      </c>
      <c r="E20" s="124" t="s">
        <v>49</v>
      </c>
      <c r="F20" s="125">
        <v>26156</v>
      </c>
      <c r="G20" s="124" t="s">
        <v>664</v>
      </c>
      <c r="H20" s="124" t="s">
        <v>111</v>
      </c>
      <c r="I20" s="124" t="s">
        <v>91</v>
      </c>
      <c r="J20" s="124" t="s">
        <v>52</v>
      </c>
      <c r="K20" s="124" t="s">
        <v>55</v>
      </c>
      <c r="L20" s="126" t="s">
        <v>675</v>
      </c>
    </row>
    <row r="21" spans="1:13" s="49" customFormat="1" ht="16.5" thickBot="1">
      <c r="A21" s="55">
        <v>15</v>
      </c>
      <c r="B21" s="122">
        <v>45512</v>
      </c>
      <c r="C21" s="123" t="s">
        <v>633</v>
      </c>
      <c r="D21" s="124" t="s">
        <v>676</v>
      </c>
      <c r="E21" s="124" t="s">
        <v>43</v>
      </c>
      <c r="F21" s="125">
        <v>20134</v>
      </c>
      <c r="G21" s="124" t="s">
        <v>677</v>
      </c>
      <c r="H21" s="124" t="s">
        <v>678</v>
      </c>
      <c r="I21" s="124" t="s">
        <v>94</v>
      </c>
      <c r="J21" s="124" t="s">
        <v>52</v>
      </c>
      <c r="K21" s="124" t="s">
        <v>391</v>
      </c>
      <c r="L21" s="126" t="s">
        <v>679</v>
      </c>
    </row>
    <row r="22" spans="1:13" s="53" customFormat="1" ht="19.5" customHeight="1" thickBot="1">
      <c r="A22" s="55">
        <v>16</v>
      </c>
      <c r="B22" s="122">
        <v>45513</v>
      </c>
      <c r="C22" s="123" t="s">
        <v>633</v>
      </c>
      <c r="D22" s="124" t="s">
        <v>680</v>
      </c>
      <c r="E22" s="124" t="s">
        <v>49</v>
      </c>
      <c r="F22" s="125">
        <v>28919</v>
      </c>
      <c r="G22" s="124" t="s">
        <v>99</v>
      </c>
      <c r="H22" s="124" t="s">
        <v>116</v>
      </c>
      <c r="I22" s="124" t="s">
        <v>465</v>
      </c>
      <c r="J22" s="124" t="s">
        <v>56</v>
      </c>
      <c r="K22" s="124" t="s">
        <v>55</v>
      </c>
      <c r="L22" s="126" t="s">
        <v>82</v>
      </c>
    </row>
    <row r="23" spans="1:13" s="53" customFormat="1" ht="19.5" customHeight="1" thickBot="1">
      <c r="A23" s="55">
        <v>17</v>
      </c>
      <c r="B23" s="122">
        <v>45513</v>
      </c>
      <c r="C23" s="123" t="s">
        <v>633</v>
      </c>
      <c r="D23" s="124" t="s">
        <v>681</v>
      </c>
      <c r="E23" s="124" t="s">
        <v>43</v>
      </c>
      <c r="F23" s="125">
        <v>31419</v>
      </c>
      <c r="G23" s="124" t="s">
        <v>206</v>
      </c>
      <c r="H23" s="124" t="s">
        <v>101</v>
      </c>
      <c r="I23" s="124" t="s">
        <v>638</v>
      </c>
      <c r="J23" s="124" t="s">
        <v>682</v>
      </c>
      <c r="K23" s="124" t="s">
        <v>682</v>
      </c>
      <c r="L23" s="126" t="s">
        <v>683</v>
      </c>
    </row>
    <row r="24" spans="1:13" s="53" customFormat="1" ht="16.5" thickBot="1">
      <c r="A24" s="55">
        <v>18</v>
      </c>
      <c r="B24" s="122">
        <v>45516</v>
      </c>
      <c r="C24" s="123" t="s">
        <v>633</v>
      </c>
      <c r="D24" s="124" t="s">
        <v>684</v>
      </c>
      <c r="E24" s="124" t="s">
        <v>49</v>
      </c>
      <c r="F24" s="125">
        <v>26807</v>
      </c>
      <c r="G24" s="124" t="s">
        <v>103</v>
      </c>
      <c r="H24" s="124" t="s">
        <v>103</v>
      </c>
      <c r="I24" s="124" t="s">
        <v>91</v>
      </c>
      <c r="J24" s="124" t="s">
        <v>56</v>
      </c>
      <c r="K24" s="124" t="s">
        <v>55</v>
      </c>
      <c r="L24" s="126" t="s">
        <v>548</v>
      </c>
    </row>
    <row r="25" spans="1:13" s="53" customFormat="1" ht="18" customHeight="1" thickBot="1">
      <c r="A25" s="55">
        <v>19</v>
      </c>
      <c r="B25" s="122">
        <v>45516</v>
      </c>
      <c r="C25" s="123" t="s">
        <v>633</v>
      </c>
      <c r="D25" s="124" t="s">
        <v>685</v>
      </c>
      <c r="E25" s="124" t="s">
        <v>49</v>
      </c>
      <c r="F25" s="125">
        <v>11321</v>
      </c>
      <c r="G25" s="124" t="s">
        <v>75</v>
      </c>
      <c r="H25" s="124" t="s">
        <v>686</v>
      </c>
      <c r="I25" s="124" t="s">
        <v>94</v>
      </c>
      <c r="J25" s="124" t="s">
        <v>56</v>
      </c>
      <c r="K25" s="124" t="s">
        <v>55</v>
      </c>
      <c r="L25" s="126" t="s">
        <v>687</v>
      </c>
    </row>
    <row r="26" spans="1:13" s="53" customFormat="1" ht="16.5" thickBot="1">
      <c r="A26" s="55">
        <v>20</v>
      </c>
      <c r="B26" s="122">
        <v>45516</v>
      </c>
      <c r="C26" s="123" t="s">
        <v>633</v>
      </c>
      <c r="D26" s="124" t="s">
        <v>688</v>
      </c>
      <c r="E26" s="124" t="s">
        <v>43</v>
      </c>
      <c r="F26" s="125">
        <v>19703</v>
      </c>
      <c r="G26" s="124" t="s">
        <v>677</v>
      </c>
      <c r="H26" s="124" t="s">
        <v>678</v>
      </c>
      <c r="I26" s="124" t="s">
        <v>689</v>
      </c>
      <c r="J26" s="124" t="s">
        <v>52</v>
      </c>
      <c r="K26" s="124" t="s">
        <v>55</v>
      </c>
      <c r="L26" s="126" t="s">
        <v>690</v>
      </c>
    </row>
    <row r="27" spans="1:13" s="53" customFormat="1" ht="16.5" thickBot="1">
      <c r="A27" s="55">
        <v>21</v>
      </c>
      <c r="B27" s="122">
        <v>45518</v>
      </c>
      <c r="C27" s="123" t="s">
        <v>633</v>
      </c>
      <c r="D27" s="124" t="s">
        <v>691</v>
      </c>
      <c r="E27" s="124" t="s">
        <v>43</v>
      </c>
      <c r="F27" s="125">
        <v>27708</v>
      </c>
      <c r="G27" s="124" t="s">
        <v>47</v>
      </c>
      <c r="H27" s="124" t="s">
        <v>48</v>
      </c>
      <c r="I27" s="124" t="s">
        <v>78</v>
      </c>
      <c r="J27" s="124" t="s">
        <v>405</v>
      </c>
      <c r="K27" s="124" t="s">
        <v>405</v>
      </c>
      <c r="L27" s="126" t="s">
        <v>692</v>
      </c>
    </row>
    <row r="28" spans="1:13" s="44" customFormat="1" ht="16.5" thickBot="1">
      <c r="A28" s="55">
        <v>22</v>
      </c>
      <c r="B28" s="122">
        <v>45519</v>
      </c>
      <c r="C28" s="123" t="s">
        <v>633</v>
      </c>
      <c r="D28" s="124" t="s">
        <v>693</v>
      </c>
      <c r="E28" s="124" t="s">
        <v>43</v>
      </c>
      <c r="F28" s="125">
        <v>25798</v>
      </c>
      <c r="G28" s="124" t="s">
        <v>99</v>
      </c>
      <c r="H28" s="124" t="s">
        <v>116</v>
      </c>
      <c r="I28" s="124" t="s">
        <v>694</v>
      </c>
      <c r="J28" s="124" t="s">
        <v>56</v>
      </c>
      <c r="K28" s="124" t="s">
        <v>115</v>
      </c>
      <c r="L28" s="126" t="s">
        <v>695</v>
      </c>
      <c r="M28"/>
    </row>
    <row r="29" spans="1:13" s="53" customFormat="1" ht="19.5" customHeight="1" thickBot="1">
      <c r="A29" s="55">
        <v>23</v>
      </c>
      <c r="B29" s="122">
        <v>45519</v>
      </c>
      <c r="C29" s="123" t="s">
        <v>633</v>
      </c>
      <c r="D29" s="124" t="s">
        <v>696</v>
      </c>
      <c r="E29" s="124" t="s">
        <v>49</v>
      </c>
      <c r="F29" s="125">
        <v>29159</v>
      </c>
      <c r="G29" s="124" t="s">
        <v>103</v>
      </c>
      <c r="H29" s="124" t="s">
        <v>103</v>
      </c>
      <c r="I29" s="124" t="s">
        <v>91</v>
      </c>
      <c r="J29" s="124" t="s">
        <v>56</v>
      </c>
      <c r="K29" s="124" t="s">
        <v>55</v>
      </c>
      <c r="L29" s="126" t="s">
        <v>118</v>
      </c>
    </row>
    <row r="30" spans="1:13" s="53" customFormat="1" ht="16.5" thickBot="1">
      <c r="A30" s="55">
        <v>24</v>
      </c>
      <c r="B30" s="122">
        <v>45519</v>
      </c>
      <c r="C30" s="123" t="s">
        <v>633</v>
      </c>
      <c r="D30" s="124" t="s">
        <v>697</v>
      </c>
      <c r="E30" s="124" t="s">
        <v>49</v>
      </c>
      <c r="F30" s="125">
        <v>28189</v>
      </c>
      <c r="G30" s="124" t="s">
        <v>205</v>
      </c>
      <c r="H30" s="124" t="s">
        <v>105</v>
      </c>
      <c r="I30" s="124" t="s">
        <v>698</v>
      </c>
      <c r="J30" s="124" t="s">
        <v>88</v>
      </c>
      <c r="K30" s="124" t="s">
        <v>88</v>
      </c>
      <c r="L30" s="126" t="s">
        <v>699</v>
      </c>
    </row>
    <row r="31" spans="1:13" s="53" customFormat="1" ht="16.5" thickBot="1">
      <c r="A31" s="55">
        <v>25</v>
      </c>
      <c r="B31" s="122">
        <v>45519</v>
      </c>
      <c r="C31" s="123" t="s">
        <v>700</v>
      </c>
      <c r="D31" s="124" t="s">
        <v>701</v>
      </c>
      <c r="E31" s="124" t="s">
        <v>49</v>
      </c>
      <c r="F31" s="125">
        <v>13711</v>
      </c>
      <c r="G31" s="124" t="s">
        <v>702</v>
      </c>
      <c r="H31" s="124" t="s">
        <v>703</v>
      </c>
      <c r="I31" s="124" t="s">
        <v>704</v>
      </c>
      <c r="J31" s="124" t="s">
        <v>705</v>
      </c>
      <c r="K31" s="124" t="s">
        <v>705</v>
      </c>
      <c r="L31" s="126" t="s">
        <v>705</v>
      </c>
    </row>
    <row r="32" spans="1:13" s="53" customFormat="1" ht="16.5" thickBot="1">
      <c r="A32" s="55">
        <v>26</v>
      </c>
      <c r="B32" s="122">
        <v>45523</v>
      </c>
      <c r="C32" s="123" t="s">
        <v>633</v>
      </c>
      <c r="D32" s="124" t="s">
        <v>706</v>
      </c>
      <c r="E32" s="124" t="s">
        <v>43</v>
      </c>
      <c r="F32" s="125">
        <v>17736</v>
      </c>
      <c r="G32" s="124" t="s">
        <v>87</v>
      </c>
      <c r="H32" s="124" t="s">
        <v>79</v>
      </c>
      <c r="I32" s="124" t="s">
        <v>484</v>
      </c>
      <c r="J32" s="124" t="s">
        <v>56</v>
      </c>
      <c r="K32" s="124" t="s">
        <v>55</v>
      </c>
      <c r="L32" s="126" t="s">
        <v>135</v>
      </c>
    </row>
    <row r="33" spans="1:17" s="53" customFormat="1" ht="16.5" thickBot="1">
      <c r="A33" s="55">
        <v>27</v>
      </c>
      <c r="B33" s="122">
        <v>45523</v>
      </c>
      <c r="C33" s="123" t="s">
        <v>633</v>
      </c>
      <c r="D33" s="124" t="s">
        <v>707</v>
      </c>
      <c r="E33" s="124" t="s">
        <v>49</v>
      </c>
      <c r="F33" s="125">
        <v>25359</v>
      </c>
      <c r="G33" s="124" t="s">
        <v>103</v>
      </c>
      <c r="H33" s="124" t="s">
        <v>103</v>
      </c>
      <c r="I33" s="124" t="s">
        <v>91</v>
      </c>
      <c r="J33" s="124" t="s">
        <v>56</v>
      </c>
      <c r="K33" s="124" t="s">
        <v>55</v>
      </c>
      <c r="L33" s="126" t="s">
        <v>124</v>
      </c>
    </row>
    <row r="34" spans="1:17" ht="16.5" thickBot="1">
      <c r="A34" s="55">
        <v>28</v>
      </c>
      <c r="B34" s="122">
        <v>45523</v>
      </c>
      <c r="C34" s="123" t="s">
        <v>633</v>
      </c>
      <c r="D34" s="124" t="s">
        <v>708</v>
      </c>
      <c r="E34" s="124" t="s">
        <v>49</v>
      </c>
      <c r="F34" s="125">
        <v>28862</v>
      </c>
      <c r="G34" s="124" t="s">
        <v>87</v>
      </c>
      <c r="H34" s="124" t="s">
        <v>79</v>
      </c>
      <c r="I34" s="124" t="s">
        <v>91</v>
      </c>
      <c r="J34" s="124" t="s">
        <v>56</v>
      </c>
      <c r="K34" s="124" t="s">
        <v>55</v>
      </c>
      <c r="L34" s="126" t="s">
        <v>581</v>
      </c>
    </row>
    <row r="35" spans="1:17" s="53" customFormat="1" ht="16.5" thickBot="1">
      <c r="A35" s="55">
        <v>29</v>
      </c>
      <c r="B35" s="122">
        <v>45523</v>
      </c>
      <c r="C35" s="123" t="s">
        <v>633</v>
      </c>
      <c r="D35" s="124" t="s">
        <v>709</v>
      </c>
      <c r="E35" s="124" t="s">
        <v>49</v>
      </c>
      <c r="F35" s="125">
        <v>31776</v>
      </c>
      <c r="G35" s="124" t="s">
        <v>202</v>
      </c>
      <c r="H35" s="124" t="s">
        <v>214</v>
      </c>
      <c r="I35" s="124" t="s">
        <v>710</v>
      </c>
      <c r="J35" s="124" t="s">
        <v>441</v>
      </c>
      <c r="K35" s="124" t="s">
        <v>89</v>
      </c>
      <c r="L35" s="126" t="s">
        <v>90</v>
      </c>
    </row>
    <row r="36" spans="1:17" s="53" customFormat="1" ht="16.5" customHeight="1" thickBot="1">
      <c r="A36" s="55">
        <v>30</v>
      </c>
      <c r="B36" s="122">
        <v>45524</v>
      </c>
      <c r="C36" s="123" t="s">
        <v>633</v>
      </c>
      <c r="D36" s="124" t="s">
        <v>711</v>
      </c>
      <c r="E36" s="124" t="s">
        <v>43</v>
      </c>
      <c r="F36" s="125">
        <v>25130</v>
      </c>
      <c r="G36" s="124" t="s">
        <v>47</v>
      </c>
      <c r="H36" s="124" t="s">
        <v>48</v>
      </c>
      <c r="I36" s="124" t="s">
        <v>61</v>
      </c>
      <c r="J36" s="124" t="s">
        <v>56</v>
      </c>
      <c r="K36" s="124" t="s">
        <v>391</v>
      </c>
      <c r="L36" s="126" t="s">
        <v>647</v>
      </c>
    </row>
    <row r="37" spans="1:17" s="54" customFormat="1" ht="16.5" thickBot="1">
      <c r="A37" s="55">
        <v>31</v>
      </c>
      <c r="B37" s="122">
        <v>45525</v>
      </c>
      <c r="C37" s="123" t="s">
        <v>712</v>
      </c>
      <c r="D37" s="124" t="s">
        <v>713</v>
      </c>
      <c r="E37" s="124" t="s">
        <v>43</v>
      </c>
      <c r="F37" s="125">
        <v>31487</v>
      </c>
      <c r="G37" s="124" t="s">
        <v>604</v>
      </c>
      <c r="H37" s="124" t="s">
        <v>605</v>
      </c>
      <c r="I37" s="124" t="s">
        <v>714</v>
      </c>
      <c r="J37" s="124" t="s">
        <v>56</v>
      </c>
      <c r="K37" s="124" t="s">
        <v>55</v>
      </c>
      <c r="L37" s="126" t="s">
        <v>63</v>
      </c>
      <c r="M37" s="53"/>
    </row>
    <row r="38" spans="1:17" s="54" customFormat="1" ht="16.5" thickBot="1">
      <c r="A38" s="55">
        <v>32</v>
      </c>
      <c r="B38" s="122">
        <v>45525</v>
      </c>
      <c r="C38" s="123" t="s">
        <v>633</v>
      </c>
      <c r="D38" s="124" t="s">
        <v>715</v>
      </c>
      <c r="E38" s="124" t="s">
        <v>43</v>
      </c>
      <c r="F38" s="125">
        <v>35369</v>
      </c>
      <c r="G38" s="124" t="s">
        <v>47</v>
      </c>
      <c r="H38" s="124" t="s">
        <v>48</v>
      </c>
      <c r="I38" s="124" t="s">
        <v>716</v>
      </c>
      <c r="J38" s="124" t="s">
        <v>56</v>
      </c>
      <c r="K38" s="124" t="s">
        <v>55</v>
      </c>
      <c r="L38" s="126" t="s">
        <v>717</v>
      </c>
      <c r="M38" s="53"/>
    </row>
    <row r="39" spans="1:17" s="56" customFormat="1" ht="16.5" customHeight="1" thickBot="1">
      <c r="A39" s="55">
        <v>33</v>
      </c>
      <c r="B39" s="122">
        <v>45526</v>
      </c>
      <c r="C39" s="123" t="s">
        <v>633</v>
      </c>
      <c r="D39" s="124" t="s">
        <v>718</v>
      </c>
      <c r="E39" s="124" t="s">
        <v>49</v>
      </c>
      <c r="F39" s="125">
        <v>23947</v>
      </c>
      <c r="G39" s="124" t="s">
        <v>66</v>
      </c>
      <c r="H39" s="124" t="s">
        <v>67</v>
      </c>
      <c r="I39" s="124" t="s">
        <v>68</v>
      </c>
      <c r="J39" s="124" t="s">
        <v>56</v>
      </c>
      <c r="K39" s="124" t="s">
        <v>391</v>
      </c>
      <c r="L39" s="126" t="s">
        <v>719</v>
      </c>
      <c r="M39" s="49"/>
    </row>
    <row r="40" spans="1:17" s="59" customFormat="1" ht="19.5" thickBot="1">
      <c r="A40" s="55">
        <v>34</v>
      </c>
      <c r="B40" s="122">
        <v>45526</v>
      </c>
      <c r="C40" s="123" t="s">
        <v>633</v>
      </c>
      <c r="D40" s="124" t="s">
        <v>720</v>
      </c>
      <c r="E40" s="124" t="s">
        <v>49</v>
      </c>
      <c r="F40" s="125">
        <v>29781</v>
      </c>
      <c r="G40" s="124" t="s">
        <v>112</v>
      </c>
      <c r="H40" s="124" t="s">
        <v>113</v>
      </c>
      <c r="I40" s="124" t="s">
        <v>465</v>
      </c>
      <c r="J40" s="124" t="s">
        <v>56</v>
      </c>
      <c r="K40" s="124" t="s">
        <v>55</v>
      </c>
      <c r="L40" s="126" t="s">
        <v>632</v>
      </c>
      <c r="M40" s="49"/>
    </row>
    <row r="41" spans="1:17" s="58" customFormat="1" ht="19.5" thickBot="1">
      <c r="A41" s="55">
        <v>35</v>
      </c>
      <c r="B41" s="122">
        <v>45527</v>
      </c>
      <c r="C41" s="123" t="s">
        <v>633</v>
      </c>
      <c r="D41" s="124" t="s">
        <v>721</v>
      </c>
      <c r="E41" s="124" t="s">
        <v>49</v>
      </c>
      <c r="F41" s="125">
        <v>26201</v>
      </c>
      <c r="G41" s="124" t="s">
        <v>206</v>
      </c>
      <c r="H41" s="124" t="s">
        <v>101</v>
      </c>
      <c r="I41" s="124" t="s">
        <v>104</v>
      </c>
      <c r="J41" s="124" t="s">
        <v>682</v>
      </c>
      <c r="K41" s="124" t="s">
        <v>682</v>
      </c>
      <c r="L41" s="126" t="s">
        <v>415</v>
      </c>
      <c r="M41" s="53"/>
      <c r="N41" s="53"/>
      <c r="O41" s="127"/>
      <c r="P41" s="127"/>
      <c r="Q41" s="127"/>
    </row>
    <row r="42" spans="1:17" s="58" customFormat="1" ht="17.25" customHeight="1" thickBot="1">
      <c r="A42" s="55">
        <v>36</v>
      </c>
      <c r="B42" s="122">
        <v>45527</v>
      </c>
      <c r="C42" s="123" t="s">
        <v>633</v>
      </c>
      <c r="D42" s="124" t="s">
        <v>722</v>
      </c>
      <c r="E42" s="124" t="s">
        <v>43</v>
      </c>
      <c r="F42" s="125">
        <v>33254</v>
      </c>
      <c r="G42" s="124" t="s">
        <v>42</v>
      </c>
      <c r="H42" s="124" t="s">
        <v>57</v>
      </c>
      <c r="I42" s="124" t="s">
        <v>95</v>
      </c>
      <c r="J42" s="124" t="s">
        <v>441</v>
      </c>
      <c r="K42" s="124" t="s">
        <v>89</v>
      </c>
      <c r="L42" s="126" t="s">
        <v>723</v>
      </c>
      <c r="M42" s="53"/>
      <c r="N42" s="53"/>
      <c r="O42" s="127"/>
      <c r="P42" s="127"/>
      <c r="Q42" s="127"/>
    </row>
    <row r="43" spans="1:17" s="58" customFormat="1" ht="16.5" customHeight="1" thickBot="1">
      <c r="A43" s="55">
        <v>37</v>
      </c>
      <c r="B43" s="122">
        <v>45532</v>
      </c>
      <c r="C43" s="123" t="s">
        <v>633</v>
      </c>
      <c r="D43" s="124" t="s">
        <v>724</v>
      </c>
      <c r="E43" s="124" t="s">
        <v>43</v>
      </c>
      <c r="F43" s="125">
        <v>20555</v>
      </c>
      <c r="G43" s="124" t="s">
        <v>99</v>
      </c>
      <c r="H43" s="124" t="s">
        <v>116</v>
      </c>
      <c r="I43" s="124" t="s">
        <v>484</v>
      </c>
      <c r="J43" s="124" t="s">
        <v>56</v>
      </c>
      <c r="K43" s="124" t="s">
        <v>391</v>
      </c>
      <c r="L43" s="126" t="s">
        <v>432</v>
      </c>
      <c r="M43" s="53"/>
      <c r="N43" s="53"/>
      <c r="O43" s="127"/>
      <c r="P43" s="127"/>
      <c r="Q43" s="127"/>
    </row>
    <row r="44" spans="1:17" s="53" customFormat="1" ht="16.5" thickBot="1">
      <c r="A44" s="55">
        <v>38</v>
      </c>
      <c r="B44" s="122">
        <v>45532</v>
      </c>
      <c r="C44" s="123" t="s">
        <v>633</v>
      </c>
      <c r="D44" s="124" t="s">
        <v>725</v>
      </c>
      <c r="E44" s="124" t="s">
        <v>43</v>
      </c>
      <c r="F44" s="125">
        <v>33610</v>
      </c>
      <c r="G44" s="124" t="s">
        <v>206</v>
      </c>
      <c r="H44" s="124" t="s">
        <v>101</v>
      </c>
      <c r="I44" s="124" t="s">
        <v>114</v>
      </c>
      <c r="J44" s="124" t="s">
        <v>56</v>
      </c>
      <c r="K44" s="124" t="s">
        <v>55</v>
      </c>
      <c r="L44" s="126" t="s">
        <v>581</v>
      </c>
    </row>
    <row r="45" spans="1:17" s="53" customFormat="1" ht="16.5" thickBot="1">
      <c r="A45" s="55">
        <v>39</v>
      </c>
      <c r="B45" s="122">
        <v>45533</v>
      </c>
      <c r="C45" s="123" t="s">
        <v>633</v>
      </c>
      <c r="D45" s="124" t="s">
        <v>726</v>
      </c>
      <c r="E45" s="124" t="s">
        <v>49</v>
      </c>
      <c r="F45" s="125">
        <v>23693</v>
      </c>
      <c r="G45" s="124" t="s">
        <v>201</v>
      </c>
      <c r="H45" s="124" t="s">
        <v>649</v>
      </c>
      <c r="I45" s="124" t="s">
        <v>465</v>
      </c>
      <c r="J45" s="124" t="s">
        <v>72</v>
      </c>
      <c r="K45" s="124" t="s">
        <v>72</v>
      </c>
      <c r="L45" s="126" t="s">
        <v>73</v>
      </c>
    </row>
    <row r="46" spans="1:17" ht="16.5" thickBot="1">
      <c r="A46" s="55">
        <v>40</v>
      </c>
      <c r="B46" s="122">
        <v>45533</v>
      </c>
      <c r="C46" s="123" t="s">
        <v>633</v>
      </c>
      <c r="D46" s="124" t="s">
        <v>727</v>
      </c>
      <c r="E46" s="124" t="s">
        <v>43</v>
      </c>
      <c r="F46" s="125">
        <v>26996</v>
      </c>
      <c r="G46" s="124" t="s">
        <v>206</v>
      </c>
      <c r="H46" s="124" t="s">
        <v>101</v>
      </c>
      <c r="I46" s="124" t="s">
        <v>728</v>
      </c>
      <c r="J46" s="124" t="s">
        <v>52</v>
      </c>
      <c r="K46" s="124" t="s">
        <v>115</v>
      </c>
      <c r="L46" s="126" t="s">
        <v>729</v>
      </c>
    </row>
    <row r="47" spans="1:17" ht="16.5" thickBot="1">
      <c r="A47" s="55">
        <v>41</v>
      </c>
      <c r="B47" s="122">
        <v>45534</v>
      </c>
      <c r="C47" s="123" t="s">
        <v>633</v>
      </c>
      <c r="D47" s="124" t="s">
        <v>730</v>
      </c>
      <c r="E47" s="124" t="s">
        <v>43</v>
      </c>
      <c r="F47" s="125">
        <v>22506</v>
      </c>
      <c r="G47" s="124" t="s">
        <v>75</v>
      </c>
      <c r="H47" s="124" t="s">
        <v>48</v>
      </c>
      <c r="I47" s="124" t="s">
        <v>731</v>
      </c>
      <c r="J47" s="124" t="s">
        <v>441</v>
      </c>
      <c r="K47" s="124" t="s">
        <v>89</v>
      </c>
      <c r="L47" s="126" t="s">
        <v>732</v>
      </c>
    </row>
    <row r="48" spans="1:17" ht="16.5" thickBot="1">
      <c r="A48" s="55">
        <v>42</v>
      </c>
      <c r="B48" s="122">
        <v>45534</v>
      </c>
      <c r="C48" s="123" t="s">
        <v>633</v>
      </c>
      <c r="D48" s="124" t="s">
        <v>733</v>
      </c>
      <c r="E48" s="124" t="s">
        <v>43</v>
      </c>
      <c r="F48" s="125">
        <v>18445</v>
      </c>
      <c r="G48" s="124" t="s">
        <v>103</v>
      </c>
      <c r="H48" s="124" t="s">
        <v>108</v>
      </c>
      <c r="I48" s="124" t="s">
        <v>94</v>
      </c>
      <c r="J48" s="124" t="s">
        <v>52</v>
      </c>
      <c r="K48" s="124" t="s">
        <v>55</v>
      </c>
      <c r="L48" s="126" t="s">
        <v>639</v>
      </c>
    </row>
    <row r="49" spans="1:13" ht="16.5" thickBot="1">
      <c r="A49" s="55">
        <v>43</v>
      </c>
      <c r="B49" s="122">
        <v>45534</v>
      </c>
      <c r="C49" s="123" t="s">
        <v>633</v>
      </c>
      <c r="D49" s="124" t="s">
        <v>734</v>
      </c>
      <c r="E49" s="124" t="s">
        <v>43</v>
      </c>
      <c r="F49" s="125">
        <v>30643</v>
      </c>
      <c r="G49" s="124" t="s">
        <v>47</v>
      </c>
      <c r="H49" s="124" t="s">
        <v>48</v>
      </c>
      <c r="I49" s="124" t="s">
        <v>735</v>
      </c>
      <c r="J49" s="124" t="s">
        <v>52</v>
      </c>
      <c r="K49" s="124" t="s">
        <v>391</v>
      </c>
      <c r="L49" s="126" t="s">
        <v>736</v>
      </c>
    </row>
    <row r="50" spans="1:13" s="41" customFormat="1" ht="19.5" thickBot="1">
      <c r="A50" s="55">
        <v>44</v>
      </c>
      <c r="B50" s="122">
        <v>45534</v>
      </c>
      <c r="C50" s="123" t="s">
        <v>633</v>
      </c>
      <c r="D50" s="124" t="s">
        <v>737</v>
      </c>
      <c r="E50" s="124" t="s">
        <v>43</v>
      </c>
      <c r="F50" s="125">
        <v>29934</v>
      </c>
      <c r="G50" s="124" t="s">
        <v>206</v>
      </c>
      <c r="H50" s="124" t="s">
        <v>101</v>
      </c>
      <c r="I50" s="124" t="s">
        <v>738</v>
      </c>
      <c r="J50" s="124" t="s">
        <v>52</v>
      </c>
      <c r="K50" s="124" t="s">
        <v>391</v>
      </c>
      <c r="L50" s="126" t="s">
        <v>736</v>
      </c>
      <c r="M50"/>
    </row>
    <row r="51" spans="1:13" s="41" customFormat="1" ht="18.75" customHeight="1" thickBot="1">
      <c r="A51" s="55">
        <v>45</v>
      </c>
      <c r="B51" s="122">
        <v>45534</v>
      </c>
      <c r="C51" s="123" t="s">
        <v>633</v>
      </c>
      <c r="D51" s="124" t="s">
        <v>739</v>
      </c>
      <c r="E51" s="124" t="s">
        <v>49</v>
      </c>
      <c r="F51" s="125">
        <v>34704</v>
      </c>
      <c r="G51" s="124" t="s">
        <v>47</v>
      </c>
      <c r="H51" s="124" t="s">
        <v>48</v>
      </c>
      <c r="I51" s="124" t="s">
        <v>740</v>
      </c>
      <c r="J51" s="124" t="s">
        <v>56</v>
      </c>
      <c r="K51" s="124" t="s">
        <v>115</v>
      </c>
      <c r="L51" s="126" t="s">
        <v>741</v>
      </c>
      <c r="M51"/>
    </row>
    <row r="52" spans="1:13" s="44" customFormat="1" ht="16.5" thickBot="1">
      <c r="A52" s="55">
        <v>46</v>
      </c>
      <c r="B52" s="122">
        <v>45534</v>
      </c>
      <c r="C52" s="123" t="s">
        <v>633</v>
      </c>
      <c r="D52" s="124" t="s">
        <v>742</v>
      </c>
      <c r="E52" s="124" t="s">
        <v>49</v>
      </c>
      <c r="F52" s="125">
        <v>24812</v>
      </c>
      <c r="G52" s="124" t="s">
        <v>206</v>
      </c>
      <c r="H52" s="124" t="s">
        <v>101</v>
      </c>
      <c r="I52" s="124" t="s">
        <v>91</v>
      </c>
      <c r="J52" s="124" t="s">
        <v>56</v>
      </c>
      <c r="K52" s="124" t="s">
        <v>55</v>
      </c>
      <c r="L52" s="126" t="s">
        <v>743</v>
      </c>
      <c r="M52"/>
    </row>
    <row r="53" spans="1:13" s="44" customFormat="1" ht="16.5" thickBot="1">
      <c r="A53" s="55">
        <v>47</v>
      </c>
      <c r="B53" s="122">
        <v>45534</v>
      </c>
      <c r="C53" s="123" t="s">
        <v>633</v>
      </c>
      <c r="D53" s="124" t="s">
        <v>744</v>
      </c>
      <c r="E53" s="124" t="s">
        <v>43</v>
      </c>
      <c r="F53" s="125">
        <v>21002</v>
      </c>
      <c r="G53" s="124" t="s">
        <v>97</v>
      </c>
      <c r="H53" s="124" t="s">
        <v>98</v>
      </c>
      <c r="I53" s="124" t="s">
        <v>91</v>
      </c>
      <c r="J53" s="124" t="s">
        <v>745</v>
      </c>
      <c r="K53" s="124" t="s">
        <v>109</v>
      </c>
      <c r="L53" s="126" t="s">
        <v>746</v>
      </c>
      <c r="M53"/>
    </row>
    <row r="54" spans="1:13" ht="15.75">
      <c r="A54" s="55">
        <v>48</v>
      </c>
      <c r="B54" s="122">
        <v>45534</v>
      </c>
      <c r="C54" s="123" t="s">
        <v>633</v>
      </c>
      <c r="D54" s="124" t="s">
        <v>747</v>
      </c>
      <c r="E54" s="124" t="s">
        <v>49</v>
      </c>
      <c r="F54" s="125">
        <v>20031</v>
      </c>
      <c r="G54" s="124" t="s">
        <v>97</v>
      </c>
      <c r="H54" s="124" t="s">
        <v>98</v>
      </c>
      <c r="I54" s="124" t="s">
        <v>91</v>
      </c>
      <c r="J54" s="124" t="s">
        <v>745</v>
      </c>
      <c r="K54" s="124" t="s">
        <v>109</v>
      </c>
      <c r="L54" s="126" t="s">
        <v>746</v>
      </c>
    </row>
    <row r="55" spans="1:1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1:1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1:1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</row>
    <row r="59" spans="1:1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</row>
    <row r="60" spans="1:1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</row>
    <row r="61" spans="1:1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</row>
    <row r="62" spans="1:1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</row>
    <row r="63" spans="1:1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</row>
    <row r="64" spans="1:1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</row>
    <row r="66" spans="1:1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1:1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1:1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</row>
    <row r="69" spans="1:1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</row>
    <row r="70" spans="1:1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  <row r="71" spans="1:1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</row>
    <row r="72" spans="1:1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</row>
    <row r="73" spans="1:1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</row>
    <row r="74" spans="1:1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</row>
    <row r="75" spans="1:1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</row>
    <row r="76" spans="1:1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</row>
    <row r="77" spans="1:12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</row>
    <row r="78" spans="1:1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</row>
    <row r="79" spans="1:12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</row>
    <row r="80" spans="1:1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</row>
    <row r="81" spans="1:1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</row>
    <row r="82" spans="1:1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</row>
    <row r="83" spans="1:1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</row>
    <row r="84" spans="1:1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</row>
    <row r="85" spans="1:1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</row>
    <row r="86" spans="1:1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</row>
    <row r="87" spans="1:1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</row>
    <row r="88" spans="1:1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</row>
    <row r="89" spans="1:1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</row>
    <row r="90" spans="1:1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</row>
    <row r="91" spans="1:1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</row>
    <row r="92" spans="1:1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</row>
    <row r="93" spans="1:1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</row>
    <row r="94" spans="1:1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</row>
    <row r="95" spans="1:1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</row>
    <row r="96" spans="1:12" ht="18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</row>
    <row r="97" spans="1:12" ht="23.2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</row>
    <row r="98" spans="1:12" ht="23.2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</row>
    <row r="99" spans="1:12" ht="26.2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</row>
    <row r="100" spans="1:12" ht="16.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</row>
    <row r="101" spans="1:12" ht="16.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</row>
    <row r="102" spans="1:1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</row>
    <row r="103" spans="1:1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1:1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</row>
    <row r="105" spans="1:1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1:1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</row>
    <row r="107" spans="1:1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1:1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1:1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</row>
    <row r="110" spans="1:1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</row>
    <row r="111" spans="1:1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</row>
    <row r="112" spans="1:1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1:1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1:12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</row>
    <row r="115" spans="1:12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</row>
    <row r="116" spans="1:12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</row>
    <row r="117" spans="1:12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</row>
    <row r="23429" spans="6:6">
      <c r="F23429" t="s">
        <v>125</v>
      </c>
    </row>
  </sheetData>
  <mergeCells count="12">
    <mergeCell ref="A2:H2"/>
    <mergeCell ref="A5:A6"/>
    <mergeCell ref="B5:B6"/>
    <mergeCell ref="C5:C6"/>
    <mergeCell ref="I5:I6"/>
    <mergeCell ref="J5:L5"/>
    <mergeCell ref="A3:D3"/>
    <mergeCell ref="D5:D6"/>
    <mergeCell ref="E5:E6"/>
    <mergeCell ref="F5:F6"/>
    <mergeCell ref="G5:G6"/>
    <mergeCell ref="H5:H6"/>
  </mergeCells>
  <printOptions horizontalCentered="1"/>
  <pageMargins left="0.17" right="0.17" top="1.3" bottom="0.59" header="0.64" footer="0.31496062992126"/>
  <pageSetup paperSize="5" scale="43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M64"/>
  <sheetViews>
    <sheetView zoomScale="106" zoomScaleNormal="106" zoomScalePageLayoutView="70" workbookViewId="0">
      <pane xSplit="1" ySplit="12" topLeftCell="B13" activePane="bottomRight" state="frozen"/>
      <selection pane="topRight" activeCell="B1" sqref="B1"/>
      <selection pane="bottomLeft" activeCell="A8" sqref="A8"/>
      <selection pane="bottomRight" activeCell="D51" sqref="D51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13.140625" customWidth="1"/>
    <col min="4" max="4" width="50" customWidth="1"/>
    <col min="5" max="5" width="9.42578125" customWidth="1"/>
    <col min="6" max="6" width="18.28515625" customWidth="1"/>
    <col min="7" max="7" width="23" customWidth="1"/>
    <col min="8" max="8" width="20.28515625" customWidth="1"/>
    <col min="9" max="9" width="14.85546875" customWidth="1"/>
    <col min="10" max="10" width="14.28515625" customWidth="1"/>
    <col min="11" max="11" width="17.42578125" customWidth="1"/>
    <col min="12" max="12" width="18.85546875" customWidth="1"/>
    <col min="13" max="13" width="22.42578125" customWidth="1"/>
  </cols>
  <sheetData>
    <row r="2" spans="1:13" ht="18">
      <c r="A2" s="152" t="s">
        <v>788</v>
      </c>
      <c r="B2" s="152"/>
      <c r="C2" s="152"/>
      <c r="D2" s="152"/>
      <c r="E2" s="152"/>
      <c r="F2" s="152"/>
      <c r="G2" s="152"/>
      <c r="H2" s="152"/>
    </row>
    <row r="3" spans="1:13" ht="18.75">
      <c r="A3" s="157" t="s">
        <v>790</v>
      </c>
      <c r="B3" s="157"/>
      <c r="C3" s="157"/>
      <c r="D3" s="157"/>
    </row>
    <row r="5" spans="1:13" ht="26.25" customHeight="1">
      <c r="A5" s="167" t="s">
        <v>15</v>
      </c>
      <c r="B5" s="165" t="s">
        <v>126</v>
      </c>
      <c r="C5" s="165" t="s">
        <v>127</v>
      </c>
      <c r="D5" s="165" t="s">
        <v>18</v>
      </c>
      <c r="E5" s="165" t="s">
        <v>85</v>
      </c>
      <c r="F5" s="165" t="s">
        <v>29</v>
      </c>
      <c r="G5" s="165" t="s">
        <v>23</v>
      </c>
      <c r="H5" s="165" t="s">
        <v>24</v>
      </c>
      <c r="I5" s="165" t="s">
        <v>32</v>
      </c>
      <c r="J5" s="165" t="s">
        <v>33</v>
      </c>
      <c r="K5" s="160" t="s">
        <v>34</v>
      </c>
      <c r="L5" s="161"/>
      <c r="M5" s="162"/>
    </row>
    <row r="6" spans="1:13" ht="27" customHeight="1" thickBot="1">
      <c r="A6" s="168"/>
      <c r="B6" s="168"/>
      <c r="C6" s="168"/>
      <c r="D6" s="168"/>
      <c r="E6" s="166"/>
      <c r="F6" s="166"/>
      <c r="G6" s="166"/>
      <c r="H6" s="166"/>
      <c r="I6" s="166"/>
      <c r="J6" s="166"/>
      <c r="K6" s="139" t="s">
        <v>36</v>
      </c>
      <c r="L6" s="139" t="s">
        <v>37</v>
      </c>
      <c r="M6" s="140" t="s">
        <v>38</v>
      </c>
    </row>
    <row r="7" spans="1:13" ht="23.25" customHeight="1" thickBot="1">
      <c r="A7" s="12">
        <v>1</v>
      </c>
      <c r="B7" s="128">
        <v>45505</v>
      </c>
      <c r="C7" s="51"/>
      <c r="D7" s="51" t="s">
        <v>748</v>
      </c>
      <c r="E7" s="51" t="s">
        <v>49</v>
      </c>
      <c r="F7" s="129">
        <v>181</v>
      </c>
      <c r="G7" s="51" t="s">
        <v>66</v>
      </c>
      <c r="H7" s="51" t="s">
        <v>67</v>
      </c>
      <c r="I7" s="51"/>
      <c r="J7" s="51"/>
      <c r="K7" s="51"/>
      <c r="L7" s="51"/>
      <c r="M7" s="130"/>
    </row>
    <row r="8" spans="1:13" ht="21" customHeight="1" thickBot="1">
      <c r="A8" s="12">
        <v>2</v>
      </c>
      <c r="B8" s="128">
        <v>45506</v>
      </c>
      <c r="C8" s="51"/>
      <c r="D8" s="51" t="s">
        <v>749</v>
      </c>
      <c r="E8" s="51" t="s">
        <v>49</v>
      </c>
      <c r="F8" s="129" t="s">
        <v>750</v>
      </c>
      <c r="G8" s="51" t="s">
        <v>60</v>
      </c>
      <c r="H8" s="51" t="s">
        <v>60</v>
      </c>
      <c r="I8" s="51"/>
      <c r="J8" s="51"/>
      <c r="K8" s="51"/>
      <c r="L8" s="51"/>
      <c r="M8" s="130"/>
    </row>
    <row r="9" spans="1:13" ht="21.75" customHeight="1" thickBot="1">
      <c r="A9" s="12">
        <v>3</v>
      </c>
      <c r="B9" s="128">
        <v>45506</v>
      </c>
      <c r="C9" s="51"/>
      <c r="D9" s="51" t="s">
        <v>749</v>
      </c>
      <c r="E9" s="51" t="s">
        <v>49</v>
      </c>
      <c r="F9" s="129" t="s">
        <v>750</v>
      </c>
      <c r="G9" s="51" t="s">
        <v>60</v>
      </c>
      <c r="H9" s="51" t="s">
        <v>60</v>
      </c>
      <c r="I9" s="51"/>
      <c r="J9" s="51"/>
      <c r="K9" s="51"/>
      <c r="L9" s="51"/>
      <c r="M9" s="130"/>
    </row>
    <row r="10" spans="1:13" ht="22.5" customHeight="1">
      <c r="A10" s="12">
        <v>4</v>
      </c>
      <c r="B10" s="128">
        <v>45506</v>
      </c>
      <c r="C10" s="51"/>
      <c r="D10" s="51" t="s">
        <v>749</v>
      </c>
      <c r="E10" s="51" t="s">
        <v>49</v>
      </c>
      <c r="F10" s="129">
        <v>29553</v>
      </c>
      <c r="G10" s="51" t="s">
        <v>60</v>
      </c>
      <c r="H10" s="51" t="s">
        <v>60</v>
      </c>
      <c r="I10" s="51"/>
      <c r="J10" s="51"/>
      <c r="K10" s="51"/>
      <c r="L10" s="51"/>
      <c r="M10" s="130"/>
    </row>
    <row r="11" spans="1:13" ht="23.25" customHeight="1">
      <c r="A11" s="12">
        <v>5</v>
      </c>
      <c r="B11" s="131">
        <v>45506</v>
      </c>
      <c r="C11" s="111"/>
      <c r="D11" s="21" t="s">
        <v>749</v>
      </c>
      <c r="E11" s="21" t="s">
        <v>49</v>
      </c>
      <c r="F11" s="111">
        <v>29553</v>
      </c>
      <c r="G11" s="21" t="s">
        <v>60</v>
      </c>
      <c r="H11" s="21" t="s">
        <v>60</v>
      </c>
      <c r="I11" s="21"/>
      <c r="J11" s="21"/>
      <c r="K11" s="21"/>
      <c r="L11" s="21"/>
      <c r="M11" s="132"/>
    </row>
    <row r="12" spans="1:13" ht="23.25" customHeight="1">
      <c r="A12" s="12">
        <v>6</v>
      </c>
      <c r="B12" s="131">
        <v>45506</v>
      </c>
      <c r="C12" s="111"/>
      <c r="D12" s="21" t="s">
        <v>749</v>
      </c>
      <c r="E12" s="21" t="s">
        <v>49</v>
      </c>
      <c r="F12" s="111">
        <v>29553</v>
      </c>
      <c r="G12" s="21" t="s">
        <v>60</v>
      </c>
      <c r="H12" s="21" t="s">
        <v>60</v>
      </c>
      <c r="I12" s="21"/>
      <c r="J12" s="21"/>
      <c r="K12" s="21"/>
      <c r="L12" s="21"/>
      <c r="M12" s="132"/>
    </row>
    <row r="13" spans="1:13" ht="22.5" customHeight="1">
      <c r="A13" s="12">
        <v>7</v>
      </c>
      <c r="B13" s="131">
        <v>45506</v>
      </c>
      <c r="C13" s="111"/>
      <c r="D13" s="21" t="s">
        <v>751</v>
      </c>
      <c r="E13" s="21" t="s">
        <v>49</v>
      </c>
      <c r="F13" s="111">
        <v>27332</v>
      </c>
      <c r="G13" s="21" t="s">
        <v>201</v>
      </c>
      <c r="H13" s="21" t="s">
        <v>201</v>
      </c>
      <c r="I13" s="21"/>
      <c r="J13" s="21"/>
      <c r="K13" s="21"/>
      <c r="L13" s="21"/>
      <c r="M13" s="132"/>
    </row>
    <row r="14" spans="1:13" ht="23.25" customHeight="1">
      <c r="A14" s="12">
        <v>8</v>
      </c>
      <c r="B14" s="131">
        <v>45509</v>
      </c>
      <c r="C14" s="111"/>
      <c r="D14" s="21" t="s">
        <v>749</v>
      </c>
      <c r="E14" s="21" t="s">
        <v>49</v>
      </c>
      <c r="F14" s="21" t="s">
        <v>750</v>
      </c>
      <c r="G14" s="21" t="s">
        <v>60</v>
      </c>
      <c r="H14" s="21" t="s">
        <v>752</v>
      </c>
      <c r="I14" s="21"/>
      <c r="J14" s="21"/>
      <c r="K14" s="21"/>
      <c r="L14" s="21"/>
      <c r="M14" s="132"/>
    </row>
    <row r="15" spans="1:13" ht="21.75" customHeight="1">
      <c r="A15" s="12">
        <v>9</v>
      </c>
      <c r="B15" s="131">
        <v>45509</v>
      </c>
      <c r="C15" s="111"/>
      <c r="D15" s="21" t="s">
        <v>749</v>
      </c>
      <c r="E15" s="21" t="s">
        <v>49</v>
      </c>
      <c r="F15" s="21" t="s">
        <v>750</v>
      </c>
      <c r="G15" s="21" t="s">
        <v>60</v>
      </c>
      <c r="H15" s="21" t="s">
        <v>752</v>
      </c>
      <c r="I15" s="21"/>
      <c r="J15" s="21"/>
      <c r="K15" s="21"/>
      <c r="L15" s="21"/>
      <c r="M15" s="132"/>
    </row>
    <row r="16" spans="1:13" ht="20.25" customHeight="1">
      <c r="A16" s="12">
        <v>10</v>
      </c>
      <c r="B16" s="131">
        <v>45509</v>
      </c>
      <c r="C16" s="111"/>
      <c r="D16" s="21" t="s">
        <v>749</v>
      </c>
      <c r="E16" s="21" t="s">
        <v>49</v>
      </c>
      <c r="F16" s="21" t="s">
        <v>750</v>
      </c>
      <c r="G16" s="21" t="s">
        <v>60</v>
      </c>
      <c r="H16" s="21" t="s">
        <v>752</v>
      </c>
      <c r="I16" s="21"/>
      <c r="J16" s="21"/>
      <c r="K16" s="21"/>
      <c r="L16" s="21"/>
      <c r="M16" s="132"/>
    </row>
    <row r="17" spans="1:13" ht="21.75" customHeight="1">
      <c r="A17" s="12">
        <v>11</v>
      </c>
      <c r="B17" s="131">
        <v>45509</v>
      </c>
      <c r="C17" s="111"/>
      <c r="D17" s="21" t="s">
        <v>749</v>
      </c>
      <c r="E17" s="21" t="s">
        <v>49</v>
      </c>
      <c r="F17" s="21" t="s">
        <v>750</v>
      </c>
      <c r="G17" s="21" t="s">
        <v>60</v>
      </c>
      <c r="H17" s="21" t="s">
        <v>752</v>
      </c>
      <c r="I17" s="21"/>
      <c r="J17" s="21"/>
      <c r="K17" s="21"/>
      <c r="L17" s="21"/>
      <c r="M17" s="132"/>
    </row>
    <row r="18" spans="1:13" ht="21.75" customHeight="1">
      <c r="A18" s="12">
        <v>12</v>
      </c>
      <c r="B18" s="131">
        <v>45509</v>
      </c>
      <c r="C18" s="111"/>
      <c r="D18" s="21" t="s">
        <v>749</v>
      </c>
      <c r="E18" s="21" t="s">
        <v>49</v>
      </c>
      <c r="F18" s="21" t="s">
        <v>750</v>
      </c>
      <c r="G18" s="21" t="s">
        <v>60</v>
      </c>
      <c r="H18" s="21" t="s">
        <v>752</v>
      </c>
      <c r="I18" s="21"/>
      <c r="J18" s="21"/>
      <c r="K18" s="21"/>
      <c r="L18" s="21"/>
      <c r="M18" s="132"/>
    </row>
    <row r="19" spans="1:13" ht="23.25" customHeight="1">
      <c r="A19" s="12">
        <v>13</v>
      </c>
      <c r="B19" s="131">
        <v>45509</v>
      </c>
      <c r="C19" s="111"/>
      <c r="D19" s="21" t="s">
        <v>749</v>
      </c>
      <c r="E19" s="21" t="s">
        <v>49</v>
      </c>
      <c r="F19" s="21" t="s">
        <v>750</v>
      </c>
      <c r="G19" s="21" t="s">
        <v>60</v>
      </c>
      <c r="H19" s="21" t="s">
        <v>752</v>
      </c>
      <c r="I19" s="21"/>
      <c r="J19" s="21"/>
      <c r="K19" s="21"/>
      <c r="L19" s="21"/>
      <c r="M19" s="132"/>
    </row>
    <row r="20" spans="1:13" ht="22.5" customHeight="1">
      <c r="A20" s="12">
        <v>14</v>
      </c>
      <c r="B20" s="131">
        <v>45510</v>
      </c>
      <c r="C20" s="111"/>
      <c r="D20" s="21" t="s">
        <v>753</v>
      </c>
      <c r="E20" s="21" t="s">
        <v>49</v>
      </c>
      <c r="F20" s="21" t="s">
        <v>754</v>
      </c>
      <c r="G20" s="21" t="s">
        <v>66</v>
      </c>
      <c r="H20" s="21" t="s">
        <v>67</v>
      </c>
      <c r="I20" s="21"/>
      <c r="J20" s="21"/>
      <c r="K20" s="21"/>
      <c r="L20" s="21"/>
      <c r="M20" s="132"/>
    </row>
    <row r="21" spans="1:13" ht="21.75" customHeight="1">
      <c r="A21" s="12">
        <v>15</v>
      </c>
      <c r="B21" s="131">
        <v>45511</v>
      </c>
      <c r="C21" s="111"/>
      <c r="D21" s="21" t="s">
        <v>755</v>
      </c>
      <c r="E21" s="21" t="s">
        <v>49</v>
      </c>
      <c r="F21" s="111">
        <v>22780</v>
      </c>
      <c r="G21" s="21" t="s">
        <v>128</v>
      </c>
      <c r="H21" s="21" t="s">
        <v>128</v>
      </c>
      <c r="I21" s="21"/>
      <c r="J21" s="21"/>
      <c r="K21" s="21"/>
      <c r="L21" s="21"/>
      <c r="M21" s="132"/>
    </row>
    <row r="22" spans="1:13">
      <c r="A22" s="12">
        <v>16</v>
      </c>
      <c r="B22" s="131">
        <v>45511</v>
      </c>
      <c r="C22" s="111"/>
      <c r="D22" s="21" t="s">
        <v>756</v>
      </c>
      <c r="E22" s="21" t="s">
        <v>43</v>
      </c>
      <c r="F22" s="111">
        <v>3497</v>
      </c>
      <c r="G22" s="21" t="s">
        <v>757</v>
      </c>
      <c r="H22" s="21" t="s">
        <v>758</v>
      </c>
      <c r="I22" s="21"/>
      <c r="J22" s="21"/>
      <c r="K22" s="21"/>
      <c r="L22" s="21"/>
      <c r="M22" s="132"/>
    </row>
    <row r="23" spans="1:13">
      <c r="A23" s="12">
        <v>17</v>
      </c>
      <c r="B23" s="131">
        <v>45513</v>
      </c>
      <c r="C23" s="111"/>
      <c r="D23" s="21" t="s">
        <v>759</v>
      </c>
      <c r="E23" s="21" t="s">
        <v>49</v>
      </c>
      <c r="F23" s="111">
        <v>4079</v>
      </c>
      <c r="G23" s="21" t="s">
        <v>66</v>
      </c>
      <c r="H23" s="21" t="s">
        <v>67</v>
      </c>
      <c r="I23" s="21"/>
      <c r="J23" s="21"/>
      <c r="K23" s="21"/>
      <c r="L23" s="21"/>
      <c r="M23" s="132"/>
    </row>
    <row r="24" spans="1:13">
      <c r="A24" s="12">
        <v>18</v>
      </c>
      <c r="B24" s="131">
        <v>45513</v>
      </c>
      <c r="C24" s="111"/>
      <c r="D24" s="21" t="s">
        <v>589</v>
      </c>
      <c r="E24" s="21" t="s">
        <v>49</v>
      </c>
      <c r="F24" s="111">
        <v>23360</v>
      </c>
      <c r="G24" s="21" t="s">
        <v>760</v>
      </c>
      <c r="H24" s="21" t="s">
        <v>591</v>
      </c>
      <c r="I24" s="21"/>
      <c r="J24" s="21"/>
      <c r="K24" s="21"/>
      <c r="L24" s="21"/>
      <c r="M24" s="132"/>
    </row>
    <row r="25" spans="1:13">
      <c r="A25" s="12">
        <v>19</v>
      </c>
      <c r="B25" s="131">
        <v>45513</v>
      </c>
      <c r="C25" s="111"/>
      <c r="D25" s="21" t="s">
        <v>761</v>
      </c>
      <c r="E25" s="21" t="s">
        <v>49</v>
      </c>
      <c r="F25" s="21" t="s">
        <v>129</v>
      </c>
      <c r="G25" s="21" t="s">
        <v>66</v>
      </c>
      <c r="H25" s="21" t="s">
        <v>67</v>
      </c>
      <c r="I25" s="21"/>
      <c r="J25" s="21"/>
      <c r="K25" s="21"/>
      <c r="L25" s="21"/>
      <c r="M25" s="132"/>
    </row>
    <row r="26" spans="1:13">
      <c r="A26" s="12">
        <v>20</v>
      </c>
      <c r="B26" s="131">
        <v>45513</v>
      </c>
      <c r="C26" s="111"/>
      <c r="D26" s="21" t="s">
        <v>762</v>
      </c>
      <c r="E26" s="21" t="s">
        <v>49</v>
      </c>
      <c r="F26" s="21" t="s">
        <v>763</v>
      </c>
      <c r="G26" s="21" t="s">
        <v>66</v>
      </c>
      <c r="H26" s="21" t="s">
        <v>67</v>
      </c>
      <c r="I26" s="21"/>
      <c r="J26" s="21"/>
      <c r="K26" s="21"/>
      <c r="L26" s="21"/>
      <c r="M26" s="132"/>
    </row>
    <row r="27" spans="1:13">
      <c r="A27" s="12">
        <v>21</v>
      </c>
      <c r="B27" s="131">
        <v>45516</v>
      </c>
      <c r="C27" s="111"/>
      <c r="D27" s="21" t="s">
        <v>764</v>
      </c>
      <c r="E27" s="21" t="s">
        <v>49</v>
      </c>
      <c r="F27" s="21" t="s">
        <v>765</v>
      </c>
      <c r="G27" s="21" t="s">
        <v>201</v>
      </c>
      <c r="H27" s="21" t="s">
        <v>340</v>
      </c>
      <c r="I27" s="21"/>
      <c r="J27" s="21"/>
      <c r="K27" s="21"/>
      <c r="L27" s="21"/>
      <c r="M27" s="132"/>
    </row>
    <row r="28" spans="1:13">
      <c r="A28" s="12">
        <v>22</v>
      </c>
      <c r="B28" s="131">
        <v>45517</v>
      </c>
      <c r="C28" s="133"/>
      <c r="D28" s="21" t="s">
        <v>766</v>
      </c>
      <c r="E28" s="21" t="s">
        <v>49</v>
      </c>
      <c r="F28" s="21" t="s">
        <v>767</v>
      </c>
      <c r="G28" s="21" t="s">
        <v>66</v>
      </c>
      <c r="H28" s="21" t="s">
        <v>67</v>
      </c>
      <c r="I28" s="21"/>
      <c r="J28" s="21"/>
      <c r="K28" s="21"/>
      <c r="L28" s="21"/>
      <c r="M28" s="132"/>
    </row>
    <row r="29" spans="1:13">
      <c r="A29" s="12">
        <v>23</v>
      </c>
      <c r="B29" s="131">
        <v>45517</v>
      </c>
      <c r="C29" s="133"/>
      <c r="D29" s="21" t="s">
        <v>766</v>
      </c>
      <c r="E29" s="21" t="s">
        <v>49</v>
      </c>
      <c r="F29" s="21" t="s">
        <v>767</v>
      </c>
      <c r="G29" s="21" t="s">
        <v>66</v>
      </c>
      <c r="H29" s="21" t="s">
        <v>67</v>
      </c>
      <c r="I29" s="21"/>
      <c r="J29" s="21"/>
      <c r="K29" s="21"/>
      <c r="L29" s="21"/>
      <c r="M29" s="132"/>
    </row>
    <row r="30" spans="1:13">
      <c r="A30" s="12">
        <v>24</v>
      </c>
      <c r="B30" s="131">
        <v>45517</v>
      </c>
      <c r="C30" s="133"/>
      <c r="D30" s="21" t="s">
        <v>766</v>
      </c>
      <c r="E30" s="21" t="s">
        <v>49</v>
      </c>
      <c r="F30" s="21" t="s">
        <v>767</v>
      </c>
      <c r="G30" s="21" t="s">
        <v>66</v>
      </c>
      <c r="H30" s="21" t="s">
        <v>67</v>
      </c>
      <c r="I30" s="21"/>
      <c r="J30" s="21"/>
      <c r="K30" s="21"/>
      <c r="L30" s="21"/>
      <c r="M30" s="132"/>
    </row>
    <row r="31" spans="1:13">
      <c r="A31" s="12">
        <v>25</v>
      </c>
      <c r="B31" s="131">
        <v>45517</v>
      </c>
      <c r="C31" s="111"/>
      <c r="D31" s="21" t="s">
        <v>768</v>
      </c>
      <c r="E31" s="21" t="s">
        <v>49</v>
      </c>
      <c r="F31" s="21" t="s">
        <v>769</v>
      </c>
      <c r="G31" s="21" t="s">
        <v>201</v>
      </c>
      <c r="H31" s="21" t="s">
        <v>649</v>
      </c>
      <c r="I31" s="21"/>
      <c r="J31" s="21"/>
      <c r="K31" s="21"/>
      <c r="L31" s="21"/>
      <c r="M31" s="132"/>
    </row>
    <row r="32" spans="1:13">
      <c r="A32" s="12">
        <v>26</v>
      </c>
      <c r="B32" s="131">
        <v>45519</v>
      </c>
      <c r="C32" s="133"/>
      <c r="D32" s="21" t="s">
        <v>770</v>
      </c>
      <c r="E32" s="21" t="s">
        <v>49</v>
      </c>
      <c r="F32" s="21" t="s">
        <v>133</v>
      </c>
      <c r="G32" s="21" t="s">
        <v>66</v>
      </c>
      <c r="H32" s="21" t="s">
        <v>67</v>
      </c>
      <c r="I32" s="21"/>
      <c r="J32" s="21"/>
      <c r="K32" s="21"/>
      <c r="L32" s="21"/>
      <c r="M32" s="132"/>
    </row>
    <row r="33" spans="1:13">
      <c r="A33" s="12">
        <v>27</v>
      </c>
      <c r="B33" s="131">
        <v>45523</v>
      </c>
      <c r="C33" s="111"/>
      <c r="D33" s="21" t="s">
        <v>771</v>
      </c>
      <c r="E33" s="21" t="s">
        <v>49</v>
      </c>
      <c r="F33" s="111">
        <v>25666</v>
      </c>
      <c r="G33" s="21" t="s">
        <v>117</v>
      </c>
      <c r="H33" s="21" t="s">
        <v>107</v>
      </c>
      <c r="I33" s="21"/>
      <c r="J33" s="21"/>
      <c r="K33" s="21"/>
      <c r="L33" s="21"/>
      <c r="M33" s="132"/>
    </row>
    <row r="34" spans="1:13">
      <c r="A34" s="12">
        <v>28</v>
      </c>
      <c r="B34" s="131">
        <v>45524</v>
      </c>
      <c r="C34" s="111"/>
      <c r="D34" s="21" t="s">
        <v>131</v>
      </c>
      <c r="E34" s="21" t="s">
        <v>49</v>
      </c>
      <c r="F34" s="21" t="s">
        <v>132</v>
      </c>
      <c r="G34" s="21" t="s">
        <v>201</v>
      </c>
      <c r="H34" s="21" t="s">
        <v>340</v>
      </c>
      <c r="I34" s="21"/>
      <c r="J34" s="21"/>
      <c r="K34" s="21"/>
      <c r="L34" s="21"/>
      <c r="M34" s="132"/>
    </row>
    <row r="35" spans="1:13">
      <c r="A35" s="12">
        <v>29</v>
      </c>
      <c r="B35" s="131">
        <v>45524</v>
      </c>
      <c r="C35" s="111"/>
      <c r="D35" s="21" t="s">
        <v>131</v>
      </c>
      <c r="E35" s="21" t="s">
        <v>49</v>
      </c>
      <c r="F35" s="21" t="s">
        <v>132</v>
      </c>
      <c r="G35" s="21" t="s">
        <v>201</v>
      </c>
      <c r="H35" s="21" t="s">
        <v>340</v>
      </c>
      <c r="I35" s="21"/>
      <c r="J35" s="21"/>
      <c r="K35" s="21"/>
      <c r="L35" s="21"/>
      <c r="M35" s="132"/>
    </row>
    <row r="36" spans="1:13">
      <c r="A36" s="12">
        <v>30</v>
      </c>
      <c r="B36" s="131">
        <v>45524</v>
      </c>
      <c r="C36" s="111"/>
      <c r="D36" s="21" t="s">
        <v>131</v>
      </c>
      <c r="E36" s="21" t="s">
        <v>49</v>
      </c>
      <c r="F36" s="21" t="s">
        <v>132</v>
      </c>
      <c r="G36" s="21" t="s">
        <v>201</v>
      </c>
      <c r="H36" s="21" t="s">
        <v>340</v>
      </c>
      <c r="I36" s="21"/>
      <c r="J36" s="21"/>
      <c r="K36" s="21"/>
      <c r="L36" s="21"/>
      <c r="M36" s="132"/>
    </row>
    <row r="37" spans="1:13">
      <c r="A37" s="12">
        <v>31</v>
      </c>
      <c r="B37" s="131">
        <v>45525</v>
      </c>
      <c r="C37" s="111"/>
      <c r="D37" s="21" t="s">
        <v>772</v>
      </c>
      <c r="E37" s="21" t="s">
        <v>49</v>
      </c>
      <c r="F37" s="111">
        <v>22270</v>
      </c>
      <c r="G37" s="21" t="s">
        <v>128</v>
      </c>
      <c r="H37" s="21" t="s">
        <v>341</v>
      </c>
      <c r="I37" s="21"/>
      <c r="J37" s="21"/>
      <c r="K37" s="21"/>
      <c r="L37" s="21"/>
      <c r="M37" s="132"/>
    </row>
    <row r="38" spans="1:13">
      <c r="A38" s="12">
        <v>32</v>
      </c>
      <c r="B38" s="131">
        <v>45526</v>
      </c>
      <c r="C38" s="111"/>
      <c r="D38" s="21" t="s">
        <v>773</v>
      </c>
      <c r="E38" s="21" t="s">
        <v>49</v>
      </c>
      <c r="F38" s="21" t="s">
        <v>774</v>
      </c>
      <c r="G38" s="21" t="s">
        <v>66</v>
      </c>
      <c r="H38" s="21" t="s">
        <v>67</v>
      </c>
      <c r="I38" s="21"/>
      <c r="J38" s="21"/>
      <c r="K38" s="21"/>
      <c r="L38" s="21"/>
      <c r="M38" s="132"/>
    </row>
    <row r="39" spans="1:13">
      <c r="A39" s="12">
        <v>33</v>
      </c>
      <c r="B39" s="131">
        <v>45526</v>
      </c>
      <c r="C39" s="111"/>
      <c r="D39" s="21" t="s">
        <v>773</v>
      </c>
      <c r="E39" s="21" t="s">
        <v>49</v>
      </c>
      <c r="F39" s="21" t="s">
        <v>774</v>
      </c>
      <c r="G39" s="21" t="s">
        <v>66</v>
      </c>
      <c r="H39" s="21" t="s">
        <v>67</v>
      </c>
      <c r="I39" s="21"/>
      <c r="J39" s="21"/>
      <c r="K39" s="21"/>
      <c r="L39" s="21"/>
      <c r="M39" s="132"/>
    </row>
    <row r="40" spans="1:13">
      <c r="A40" s="12">
        <v>34</v>
      </c>
      <c r="B40" s="131">
        <v>45527</v>
      </c>
      <c r="C40" s="111"/>
      <c r="D40" s="21" t="s">
        <v>775</v>
      </c>
      <c r="E40" s="21" t="s">
        <v>49</v>
      </c>
      <c r="F40" s="111">
        <v>27846</v>
      </c>
      <c r="G40" s="21" t="s">
        <v>128</v>
      </c>
      <c r="H40" s="21" t="s">
        <v>128</v>
      </c>
      <c r="I40" s="21"/>
      <c r="J40" s="21"/>
      <c r="K40" s="21"/>
      <c r="L40" s="21"/>
      <c r="M40" s="132"/>
    </row>
    <row r="41" spans="1:13">
      <c r="A41" s="12">
        <v>35</v>
      </c>
      <c r="B41" s="131">
        <v>45527</v>
      </c>
      <c r="C41" s="111"/>
      <c r="D41" s="21" t="s">
        <v>776</v>
      </c>
      <c r="E41" s="21" t="s">
        <v>49</v>
      </c>
      <c r="F41" s="21" t="s">
        <v>777</v>
      </c>
      <c r="G41" s="21" t="s">
        <v>66</v>
      </c>
      <c r="H41" s="21" t="s">
        <v>67</v>
      </c>
      <c r="I41" s="21"/>
      <c r="J41" s="21"/>
      <c r="K41" s="21"/>
      <c r="L41" s="21"/>
      <c r="M41" s="132"/>
    </row>
    <row r="42" spans="1:13">
      <c r="A42" s="12">
        <v>36</v>
      </c>
      <c r="B42" s="131">
        <v>45527</v>
      </c>
      <c r="C42" s="111"/>
      <c r="D42" s="21" t="s">
        <v>778</v>
      </c>
      <c r="E42" s="21" t="s">
        <v>49</v>
      </c>
      <c r="F42" s="21" t="s">
        <v>779</v>
      </c>
      <c r="G42" s="21" t="s">
        <v>201</v>
      </c>
      <c r="H42" s="21" t="s">
        <v>340</v>
      </c>
      <c r="I42" s="21"/>
      <c r="J42" s="21"/>
      <c r="K42" s="21"/>
      <c r="L42" s="21"/>
      <c r="M42" s="132"/>
    </row>
    <row r="43" spans="1:13">
      <c r="A43" s="12">
        <v>37</v>
      </c>
      <c r="B43" s="131">
        <v>45530</v>
      </c>
      <c r="C43" s="111"/>
      <c r="D43" s="21" t="s">
        <v>780</v>
      </c>
      <c r="E43" s="21" t="s">
        <v>49</v>
      </c>
      <c r="F43" s="21" t="s">
        <v>781</v>
      </c>
      <c r="G43" s="21" t="s">
        <v>66</v>
      </c>
      <c r="H43" s="21" t="s">
        <v>67</v>
      </c>
      <c r="I43" s="21"/>
      <c r="J43" s="21"/>
      <c r="K43" s="21"/>
      <c r="L43" s="21"/>
      <c r="M43" s="132"/>
    </row>
    <row r="44" spans="1:13">
      <c r="A44" s="12">
        <v>38</v>
      </c>
      <c r="B44" s="131">
        <v>45530</v>
      </c>
      <c r="C44" s="111"/>
      <c r="D44" s="21" t="s">
        <v>782</v>
      </c>
      <c r="E44" s="21" t="s">
        <v>49</v>
      </c>
      <c r="F44" s="21" t="s">
        <v>783</v>
      </c>
      <c r="G44" s="21" t="s">
        <v>201</v>
      </c>
      <c r="H44" s="21" t="s">
        <v>340</v>
      </c>
      <c r="I44" s="21"/>
      <c r="J44" s="21"/>
      <c r="K44" s="21"/>
      <c r="L44" s="21"/>
      <c r="M44" s="132"/>
    </row>
    <row r="45" spans="1:13">
      <c r="A45" s="12">
        <v>39</v>
      </c>
      <c r="B45" s="131">
        <v>45530</v>
      </c>
      <c r="C45" s="111"/>
      <c r="D45" s="21" t="s">
        <v>784</v>
      </c>
      <c r="E45" s="21" t="s">
        <v>49</v>
      </c>
      <c r="F45" s="21" t="s">
        <v>783</v>
      </c>
      <c r="G45" s="21" t="s">
        <v>201</v>
      </c>
      <c r="H45" s="21" t="s">
        <v>340</v>
      </c>
      <c r="I45" s="21"/>
      <c r="J45" s="21"/>
      <c r="K45" s="21"/>
      <c r="L45" s="21"/>
      <c r="M45" s="132"/>
    </row>
    <row r="46" spans="1:13">
      <c r="A46" s="12">
        <v>40</v>
      </c>
      <c r="B46" s="131">
        <v>45530</v>
      </c>
      <c r="C46" s="111"/>
      <c r="D46" s="21" t="s">
        <v>782</v>
      </c>
      <c r="E46" s="21" t="s">
        <v>49</v>
      </c>
      <c r="F46" s="21" t="s">
        <v>783</v>
      </c>
      <c r="G46" s="21" t="s">
        <v>201</v>
      </c>
      <c r="H46" s="21" t="s">
        <v>340</v>
      </c>
      <c r="I46" s="21"/>
      <c r="J46" s="21"/>
      <c r="K46" s="21"/>
      <c r="L46" s="21"/>
      <c r="M46" s="132"/>
    </row>
    <row r="47" spans="1:13">
      <c r="A47" s="12">
        <v>41</v>
      </c>
      <c r="B47" s="131">
        <v>45530</v>
      </c>
      <c r="C47" s="111"/>
      <c r="D47" s="21" t="s">
        <v>782</v>
      </c>
      <c r="E47" s="21" t="s">
        <v>49</v>
      </c>
      <c r="F47" s="21" t="s">
        <v>783</v>
      </c>
      <c r="G47" s="21" t="s">
        <v>201</v>
      </c>
      <c r="H47" s="21" t="s">
        <v>340</v>
      </c>
      <c r="I47" s="21"/>
      <c r="J47" s="21"/>
      <c r="K47" s="21"/>
      <c r="L47" s="21"/>
      <c r="M47" s="132"/>
    </row>
    <row r="48" spans="1:13">
      <c r="A48" s="12">
        <v>42</v>
      </c>
      <c r="B48" s="131">
        <v>45531</v>
      </c>
      <c r="C48" s="111"/>
      <c r="D48" s="21" t="s">
        <v>785</v>
      </c>
      <c r="E48" s="21" t="s">
        <v>49</v>
      </c>
      <c r="F48" s="21" t="s">
        <v>786</v>
      </c>
      <c r="G48" s="21" t="s">
        <v>66</v>
      </c>
      <c r="H48" s="21" t="s">
        <v>67</v>
      </c>
      <c r="I48" s="21"/>
      <c r="J48" s="21"/>
      <c r="K48" s="21"/>
      <c r="L48" s="21"/>
      <c r="M48" s="132"/>
    </row>
    <row r="49" spans="1:13">
      <c r="A49" s="12">
        <v>43</v>
      </c>
      <c r="B49" s="131">
        <v>45531</v>
      </c>
      <c r="C49" s="111"/>
      <c r="D49" s="21" t="s">
        <v>785</v>
      </c>
      <c r="E49" s="21" t="s">
        <v>49</v>
      </c>
      <c r="F49" s="21" t="s">
        <v>786</v>
      </c>
      <c r="G49" s="21" t="s">
        <v>66</v>
      </c>
      <c r="H49" s="21" t="s">
        <v>67</v>
      </c>
      <c r="I49" s="21"/>
      <c r="J49" s="21"/>
      <c r="K49" s="21"/>
      <c r="L49" s="21"/>
      <c r="M49" s="132"/>
    </row>
    <row r="50" spans="1:13">
      <c r="A50" s="12">
        <v>44</v>
      </c>
      <c r="B50" s="131">
        <v>45532</v>
      </c>
      <c r="C50" s="111"/>
      <c r="D50" s="21" t="s">
        <v>787</v>
      </c>
      <c r="E50" s="21" t="s">
        <v>49</v>
      </c>
      <c r="F50" s="21" t="s">
        <v>130</v>
      </c>
      <c r="G50" s="21" t="s">
        <v>66</v>
      </c>
      <c r="H50" s="21" t="s">
        <v>67</v>
      </c>
      <c r="I50" s="21"/>
      <c r="J50" s="21"/>
      <c r="K50" s="21"/>
      <c r="L50" s="21"/>
      <c r="M50" s="132"/>
    </row>
    <row r="51" spans="1:13">
      <c r="A51" s="12">
        <v>45</v>
      </c>
      <c r="B51" s="131">
        <v>45532</v>
      </c>
      <c r="C51" s="111"/>
      <c r="D51" s="21" t="s">
        <v>787</v>
      </c>
      <c r="E51" s="21" t="s">
        <v>49</v>
      </c>
      <c r="F51" s="111">
        <v>45426</v>
      </c>
      <c r="G51" s="21" t="s">
        <v>66</v>
      </c>
      <c r="H51" s="21" t="s">
        <v>67</v>
      </c>
      <c r="I51" s="21"/>
      <c r="J51" s="21"/>
      <c r="K51" s="21"/>
      <c r="L51" s="21"/>
      <c r="M51" s="132"/>
    </row>
    <row r="52" spans="1:13">
      <c r="A52" s="12">
        <v>46</v>
      </c>
      <c r="B52" s="131">
        <v>45532</v>
      </c>
      <c r="C52" s="111"/>
      <c r="D52" s="21" t="s">
        <v>787</v>
      </c>
      <c r="E52" s="21" t="s">
        <v>49</v>
      </c>
      <c r="F52" s="111">
        <v>45426</v>
      </c>
      <c r="G52" s="21" t="s">
        <v>66</v>
      </c>
      <c r="H52" s="21" t="s">
        <v>67</v>
      </c>
      <c r="I52" s="21"/>
      <c r="J52" s="21"/>
      <c r="K52" s="21"/>
      <c r="L52" s="21"/>
      <c r="M52" s="132"/>
    </row>
    <row r="53" spans="1:13">
      <c r="A53" s="12"/>
      <c r="B53" s="131"/>
      <c r="C53" s="111"/>
      <c r="D53" s="21"/>
      <c r="E53" s="21"/>
      <c r="F53" s="21"/>
      <c r="G53" s="21"/>
      <c r="H53" s="21"/>
      <c r="I53" s="21"/>
      <c r="J53" s="21"/>
      <c r="K53" s="21"/>
      <c r="L53" s="21"/>
      <c r="M53" s="132"/>
    </row>
    <row r="54" spans="1:13">
      <c r="A54" s="12"/>
      <c r="B54" s="131"/>
      <c r="C54" s="111"/>
      <c r="D54" s="21"/>
      <c r="E54" s="21"/>
      <c r="F54" s="21"/>
      <c r="G54" s="21"/>
      <c r="H54" s="21"/>
      <c r="I54" s="21"/>
      <c r="J54" s="21"/>
      <c r="K54" s="21"/>
      <c r="L54" s="21"/>
      <c r="M54" s="132"/>
    </row>
    <row r="55" spans="1:13">
      <c r="A55" s="12"/>
      <c r="B55" s="131"/>
      <c r="C55" s="111"/>
      <c r="D55" s="21"/>
      <c r="E55" s="21"/>
      <c r="F55" s="21"/>
      <c r="G55" s="21"/>
      <c r="H55" s="21"/>
      <c r="I55" s="21"/>
      <c r="J55" s="21"/>
      <c r="K55" s="21"/>
      <c r="L55" s="21"/>
      <c r="M55" s="132"/>
    </row>
    <row r="56" spans="1:13">
      <c r="A56" s="12"/>
      <c r="B56" s="131"/>
      <c r="C56" s="111"/>
      <c r="D56" s="21"/>
      <c r="E56" s="21"/>
      <c r="F56" s="21"/>
      <c r="G56" s="21"/>
      <c r="H56" s="21"/>
      <c r="I56" s="21"/>
      <c r="J56" s="21"/>
      <c r="K56" s="21"/>
      <c r="L56" s="21"/>
      <c r="M56" s="132"/>
    </row>
    <row r="57" spans="1:13">
      <c r="A57" s="12"/>
      <c r="B57" s="131"/>
      <c r="C57" s="111"/>
      <c r="D57" s="21"/>
      <c r="E57" s="21"/>
      <c r="F57" s="21"/>
      <c r="G57" s="21"/>
      <c r="H57" s="21"/>
      <c r="I57" s="21"/>
      <c r="J57" s="21"/>
      <c r="K57" s="21"/>
      <c r="L57" s="21"/>
      <c r="M57" s="132"/>
    </row>
    <row r="58" spans="1:13">
      <c r="A58" s="12"/>
      <c r="B58" s="131"/>
      <c r="C58" s="111"/>
      <c r="D58" s="21"/>
      <c r="E58" s="21"/>
      <c r="F58" s="21"/>
      <c r="G58" s="21"/>
      <c r="H58" s="21"/>
      <c r="I58" s="21"/>
      <c r="J58" s="21"/>
      <c r="K58" s="21"/>
      <c r="L58" s="21"/>
      <c r="M58" s="132"/>
    </row>
    <row r="59" spans="1:13">
      <c r="A59" s="12"/>
      <c r="B59" s="131"/>
      <c r="C59" s="111"/>
      <c r="D59" s="21"/>
      <c r="E59" s="21"/>
      <c r="F59" s="21"/>
      <c r="G59" s="21"/>
      <c r="H59" s="21"/>
      <c r="I59" s="21"/>
      <c r="J59" s="21"/>
      <c r="K59" s="21"/>
      <c r="L59" s="21"/>
      <c r="M59" s="132"/>
    </row>
    <row r="60" spans="1:13">
      <c r="A60" s="12"/>
      <c r="B60" s="131"/>
      <c r="C60" s="111"/>
      <c r="D60" s="21"/>
      <c r="E60" s="21"/>
      <c r="F60" s="21"/>
      <c r="G60" s="21"/>
      <c r="H60" s="21"/>
      <c r="I60" s="21"/>
      <c r="J60" s="21"/>
      <c r="K60" s="21"/>
      <c r="L60" s="21"/>
      <c r="M60" s="132"/>
    </row>
    <row r="61" spans="1:13">
      <c r="A61" s="12"/>
      <c r="B61" s="131"/>
      <c r="C61" s="111"/>
      <c r="D61" s="21"/>
      <c r="E61" s="21"/>
      <c r="F61" s="21"/>
      <c r="G61" s="21"/>
      <c r="H61" s="21"/>
      <c r="I61" s="21"/>
    </row>
    <row r="62" spans="1:13">
      <c r="A62" s="12"/>
      <c r="B62" s="131"/>
      <c r="C62" s="111"/>
      <c r="D62" s="21"/>
      <c r="E62" s="21"/>
      <c r="F62" s="21"/>
      <c r="G62" s="21"/>
      <c r="H62" s="21"/>
      <c r="I62" s="21"/>
    </row>
    <row r="63" spans="1:13">
      <c r="A63" s="12"/>
      <c r="B63" s="131"/>
      <c r="C63" s="111"/>
      <c r="D63" s="21"/>
      <c r="E63" s="21"/>
      <c r="F63" s="21"/>
      <c r="G63" s="21"/>
      <c r="H63" s="21"/>
      <c r="I63" s="21"/>
    </row>
    <row r="64" spans="1:13">
      <c r="A64" s="12"/>
      <c r="B64" s="131"/>
      <c r="C64" s="111"/>
      <c r="D64" s="21"/>
      <c r="E64" s="21"/>
      <c r="F64" s="21"/>
      <c r="G64" s="21"/>
      <c r="H64" s="21"/>
      <c r="I64" s="21"/>
    </row>
  </sheetData>
  <mergeCells count="13">
    <mergeCell ref="A2:H2"/>
    <mergeCell ref="A5:A6"/>
    <mergeCell ref="B5:B6"/>
    <mergeCell ref="A3:D3"/>
    <mergeCell ref="H5:H6"/>
    <mergeCell ref="I5:I6"/>
    <mergeCell ref="J5:J6"/>
    <mergeCell ref="K5:M5"/>
    <mergeCell ref="C5:C6"/>
    <mergeCell ref="D5:D6"/>
    <mergeCell ref="E5:E6"/>
    <mergeCell ref="F5:F6"/>
    <mergeCell ref="G5:G6"/>
  </mergeCells>
  <printOptions horizontalCentered="1"/>
  <pageMargins left="0.17" right="0.17" top="1.24" bottom="0.59" header="0.59" footer="0.31496062992126"/>
  <pageSetup paperSize="5" scale="72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2:O129"/>
  <sheetViews>
    <sheetView zoomScaleNormal="100" zoomScalePageLayoutView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baseColWidth="10" defaultColWidth="11.42578125" defaultRowHeight="15"/>
  <cols>
    <col min="1" max="1" width="3.42578125" customWidth="1"/>
    <col min="2" max="2" width="12.28515625" customWidth="1"/>
    <col min="3" max="3" width="8.140625" customWidth="1"/>
    <col min="4" max="4" width="48.7109375" customWidth="1"/>
    <col min="5" max="5" width="8.85546875" customWidth="1"/>
    <col min="6" max="6" width="13" customWidth="1"/>
    <col min="7" max="7" width="18.140625" customWidth="1"/>
    <col min="8" max="8" width="18.85546875" customWidth="1"/>
    <col min="9" max="9" width="22.85546875" customWidth="1"/>
    <col min="10" max="10" width="14.28515625" customWidth="1"/>
    <col min="11" max="11" width="28.42578125" customWidth="1"/>
    <col min="12" max="12" width="24.28515625" customWidth="1"/>
    <col min="13" max="13" width="24" customWidth="1"/>
    <col min="14" max="14" width="33.140625" customWidth="1"/>
    <col min="15" max="15" width="37.5703125" customWidth="1"/>
  </cols>
  <sheetData>
    <row r="2" spans="1:15">
      <c r="A2" s="170" t="s">
        <v>13</v>
      </c>
      <c r="B2" s="170"/>
      <c r="C2" s="170"/>
      <c r="D2" s="170"/>
      <c r="E2" s="170"/>
      <c r="F2" s="170"/>
      <c r="G2" s="170"/>
      <c r="H2" s="170"/>
    </row>
    <row r="3" spans="1:15" ht="18">
      <c r="A3" s="153" t="s">
        <v>139</v>
      </c>
      <c r="B3" s="153"/>
      <c r="C3" s="153"/>
      <c r="D3" s="153"/>
      <c r="E3" s="153"/>
      <c r="F3" s="153"/>
      <c r="G3" s="153"/>
      <c r="H3" s="153"/>
    </row>
    <row r="5" spans="1:15" ht="34.5" customHeight="1">
      <c r="A5" s="176" t="s">
        <v>15</v>
      </c>
      <c r="B5" s="178" t="s">
        <v>16</v>
      </c>
      <c r="C5" s="178" t="s">
        <v>127</v>
      </c>
      <c r="D5" s="178" t="s">
        <v>18</v>
      </c>
      <c r="E5" s="178" t="s">
        <v>85</v>
      </c>
      <c r="F5" s="178" t="s">
        <v>29</v>
      </c>
      <c r="G5" s="178" t="s">
        <v>23</v>
      </c>
      <c r="H5" s="178" t="s">
        <v>24</v>
      </c>
      <c r="I5" s="178" t="s">
        <v>32</v>
      </c>
      <c r="J5" s="178" t="s">
        <v>33</v>
      </c>
      <c r="K5" s="173" t="s">
        <v>34</v>
      </c>
      <c r="L5" s="174"/>
      <c r="M5" s="175"/>
      <c r="N5" s="171" t="s">
        <v>35</v>
      </c>
      <c r="O5" s="172"/>
    </row>
    <row r="6" spans="1:15" ht="27" customHeight="1">
      <c r="A6" s="177"/>
      <c r="B6" s="177"/>
      <c r="C6" s="177"/>
      <c r="D6" s="177"/>
      <c r="E6" s="179"/>
      <c r="F6" s="179"/>
      <c r="G6" s="179"/>
      <c r="H6" s="179"/>
      <c r="I6" s="179"/>
      <c r="J6" s="179"/>
      <c r="K6" s="10" t="s">
        <v>36</v>
      </c>
      <c r="L6" s="10" t="s">
        <v>37</v>
      </c>
      <c r="M6" s="11" t="s">
        <v>38</v>
      </c>
      <c r="N6" s="45" t="s">
        <v>39</v>
      </c>
      <c r="O6" s="46" t="s">
        <v>40</v>
      </c>
    </row>
    <row r="7" spans="1:15" s="53" customFormat="1" ht="21" customHeight="1">
      <c r="A7" s="61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s="44" customFormat="1" ht="21.75" customHeight="1">
      <c r="A8" s="61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20.25" customHeight="1">
      <c r="A9" s="61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 ht="18.75" customHeight="1">
      <c r="A10" s="61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ht="19.5" customHeight="1">
      <c r="A11" s="61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9.5" customHeight="1">
      <c r="A12" s="61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18.75" customHeight="1">
      <c r="A13" s="61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5" ht="21" customHeight="1">
      <c r="A14" s="6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21.75" customHeight="1">
      <c r="A15" s="61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ht="20.25" customHeight="1">
      <c r="A16" s="61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2"/>
      <c r="O16" s="22"/>
    </row>
    <row r="17" spans="1:15" ht="18.75">
      <c r="A17" s="61"/>
      <c r="B17" s="3"/>
      <c r="C17" s="3"/>
      <c r="D17" s="3" t="s">
        <v>125</v>
      </c>
      <c r="E17" s="3"/>
      <c r="F17" s="3"/>
      <c r="G17" s="3"/>
      <c r="H17" s="3"/>
      <c r="I17" s="3"/>
      <c r="J17" s="3"/>
      <c r="K17" s="3"/>
      <c r="L17" s="3"/>
      <c r="M17" s="3"/>
      <c r="N17" s="47"/>
      <c r="O17" s="47"/>
    </row>
    <row r="18" spans="1:15" ht="18.75">
      <c r="A18" s="6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2"/>
      <c r="O18" s="42"/>
    </row>
    <row r="19" spans="1:15" ht="18.75">
      <c r="N19" s="42"/>
      <c r="O19" s="42"/>
    </row>
    <row r="20" spans="1:15" ht="18.75">
      <c r="N20" s="42"/>
      <c r="O20" s="42"/>
    </row>
    <row r="21" spans="1:15" ht="18.75">
      <c r="N21" s="42"/>
      <c r="O21" s="42"/>
    </row>
    <row r="22" spans="1:15" ht="18.75">
      <c r="N22" s="42"/>
      <c r="O22" s="42"/>
    </row>
    <row r="23" spans="1:15" ht="18.75">
      <c r="N23" s="42"/>
      <c r="O23" s="42"/>
    </row>
    <row r="24" spans="1:15">
      <c r="N24" s="22"/>
      <c r="O24" s="22"/>
    </row>
    <row r="25" spans="1:15" ht="18.75">
      <c r="N25" s="42"/>
      <c r="O25" s="42"/>
    </row>
    <row r="26" spans="1:15" ht="18.75">
      <c r="N26" s="42"/>
      <c r="O26" s="42"/>
    </row>
    <row r="27" spans="1:15" ht="18.75">
      <c r="N27" s="42"/>
      <c r="O27" s="42"/>
    </row>
    <row r="28" spans="1:15" ht="18.75">
      <c r="N28" s="42"/>
      <c r="O28" s="42"/>
    </row>
    <row r="29" spans="1:15" ht="18.75">
      <c r="N29" s="42"/>
      <c r="O29" s="42"/>
    </row>
    <row r="30" spans="1:15" ht="18.75">
      <c r="N30" s="42"/>
      <c r="O30" s="42"/>
    </row>
    <row r="31" spans="1:15" ht="18.75">
      <c r="N31" s="42"/>
      <c r="O31" s="42"/>
    </row>
    <row r="32" spans="1:15" ht="18.75">
      <c r="N32" s="42"/>
      <c r="O32" s="42"/>
    </row>
    <row r="33" spans="14:15" ht="18.75">
      <c r="N33" s="42"/>
      <c r="O33" s="42"/>
    </row>
    <row r="34" spans="14:15" ht="18.75">
      <c r="N34" s="42"/>
      <c r="O34" s="42"/>
    </row>
    <row r="35" spans="14:15" ht="18.75">
      <c r="N35" s="42"/>
      <c r="O35" s="42"/>
    </row>
    <row r="36" spans="14:15" ht="18.75">
      <c r="N36" s="42"/>
      <c r="O36" s="42"/>
    </row>
    <row r="37" spans="14:15" ht="18.75">
      <c r="N37" s="42"/>
      <c r="O37" s="42"/>
    </row>
    <row r="38" spans="14:15">
      <c r="N38" s="22"/>
      <c r="O38" s="22"/>
    </row>
    <row r="39" spans="14:15">
      <c r="N39" s="22"/>
      <c r="O39" s="22"/>
    </row>
    <row r="40" spans="14:15">
      <c r="N40" s="22"/>
      <c r="O40" s="22"/>
    </row>
    <row r="41" spans="14:15">
      <c r="N41" s="22"/>
      <c r="O41" s="22"/>
    </row>
    <row r="42" spans="14:15">
      <c r="N42" s="22"/>
      <c r="O42" s="22"/>
    </row>
    <row r="43" spans="14:15">
      <c r="N43" s="22"/>
      <c r="O43" s="22"/>
    </row>
    <row r="44" spans="14:15">
      <c r="N44" s="22"/>
      <c r="O44" s="22"/>
    </row>
    <row r="45" spans="14:15">
      <c r="N45" s="22"/>
      <c r="O45" s="22"/>
    </row>
    <row r="46" spans="14:15">
      <c r="N46" s="22"/>
      <c r="O46" s="22"/>
    </row>
    <row r="47" spans="14:15">
      <c r="N47" s="22"/>
      <c r="O47" s="22"/>
    </row>
    <row r="48" spans="14:15">
      <c r="N48" s="22"/>
      <c r="O48" s="22"/>
    </row>
    <row r="49" spans="14:15">
      <c r="N49" s="22"/>
      <c r="O49" s="22"/>
    </row>
    <row r="50" spans="14:15">
      <c r="N50" s="22"/>
      <c r="O50" s="22"/>
    </row>
    <row r="51" spans="14:15">
      <c r="N51" s="22"/>
      <c r="O51" s="22"/>
    </row>
    <row r="52" spans="14:15">
      <c r="N52" s="22"/>
      <c r="O52" s="22"/>
    </row>
    <row r="53" spans="14:15">
      <c r="N53" s="22"/>
      <c r="O53" s="22"/>
    </row>
    <row r="54" spans="14:15">
      <c r="N54" s="22"/>
      <c r="O54" s="22"/>
    </row>
    <row r="55" spans="14:15">
      <c r="N55" s="22"/>
      <c r="O55" s="22"/>
    </row>
    <row r="56" spans="14:15">
      <c r="N56" s="22"/>
      <c r="O56" s="22"/>
    </row>
    <row r="57" spans="14:15">
      <c r="N57" s="22"/>
      <c r="O57" s="22"/>
    </row>
    <row r="58" spans="14:15">
      <c r="N58" s="22"/>
      <c r="O58" s="22"/>
    </row>
    <row r="59" spans="14:15">
      <c r="N59" s="22"/>
      <c r="O59" s="22"/>
    </row>
    <row r="60" spans="14:15">
      <c r="N60" s="22"/>
      <c r="O60" s="22"/>
    </row>
    <row r="61" spans="14:15">
      <c r="N61" s="22"/>
      <c r="O61" s="22"/>
    </row>
    <row r="62" spans="14:15">
      <c r="N62" s="22"/>
      <c r="O62" s="22"/>
    </row>
    <row r="63" spans="14:15">
      <c r="N63" s="22"/>
      <c r="O63" s="22"/>
    </row>
    <row r="64" spans="14:15">
      <c r="N64" s="22"/>
      <c r="O64" s="22"/>
    </row>
    <row r="65" spans="14:15">
      <c r="N65" s="22"/>
      <c r="O65" s="22"/>
    </row>
    <row r="66" spans="14:15">
      <c r="N66" s="22"/>
      <c r="O66" s="22"/>
    </row>
    <row r="67" spans="14:15">
      <c r="N67" s="22"/>
      <c r="O67" s="22"/>
    </row>
    <row r="68" spans="14:15">
      <c r="N68" s="22"/>
      <c r="O68" s="22"/>
    </row>
    <row r="69" spans="14:15">
      <c r="N69" s="22"/>
      <c r="O69" s="22"/>
    </row>
    <row r="70" spans="14:15">
      <c r="N70" s="22"/>
      <c r="O70" s="22"/>
    </row>
    <row r="71" spans="14:15">
      <c r="N71" s="22"/>
      <c r="O71" s="22"/>
    </row>
    <row r="72" spans="14:15">
      <c r="N72" s="22"/>
      <c r="O72" s="22"/>
    </row>
    <row r="73" spans="14:15">
      <c r="N73" s="22"/>
      <c r="O73" s="22"/>
    </row>
    <row r="74" spans="14:15">
      <c r="N74" s="22"/>
      <c r="O74" s="22"/>
    </row>
    <row r="75" spans="14:15">
      <c r="N75" s="22"/>
      <c r="O75" s="22"/>
    </row>
    <row r="76" spans="14:15">
      <c r="N76" s="22"/>
      <c r="O76" s="22"/>
    </row>
    <row r="77" spans="14:15">
      <c r="N77" s="22"/>
      <c r="O77" s="22"/>
    </row>
    <row r="78" spans="14:15">
      <c r="N78" s="22"/>
      <c r="O78" s="22"/>
    </row>
    <row r="79" spans="14:15">
      <c r="N79" s="22"/>
      <c r="O79" s="22"/>
    </row>
    <row r="80" spans="14:15">
      <c r="N80" s="22"/>
      <c r="O80" s="22"/>
    </row>
    <row r="81" spans="14:15">
      <c r="N81" s="22"/>
      <c r="O81" s="22"/>
    </row>
    <row r="82" spans="14:15">
      <c r="N82" s="22"/>
      <c r="O82" s="22"/>
    </row>
    <row r="83" spans="14:15">
      <c r="N83" s="22"/>
      <c r="O83" s="22"/>
    </row>
    <row r="84" spans="14:15">
      <c r="N84" s="22"/>
      <c r="O84" s="22"/>
    </row>
    <row r="85" spans="14:15">
      <c r="N85" s="22"/>
      <c r="O85" s="22"/>
    </row>
    <row r="86" spans="14:15">
      <c r="N86" s="22"/>
      <c r="O86" s="22"/>
    </row>
    <row r="87" spans="14:15">
      <c r="N87" s="22"/>
      <c r="O87" s="22"/>
    </row>
    <row r="88" spans="14:15">
      <c r="N88" s="22"/>
      <c r="O88" s="22"/>
    </row>
    <row r="89" spans="14:15">
      <c r="N89" s="22"/>
      <c r="O89" s="22"/>
    </row>
    <row r="90" spans="14:15">
      <c r="N90" s="22"/>
      <c r="O90" s="22"/>
    </row>
    <row r="91" spans="14:15">
      <c r="N91" s="22"/>
      <c r="O91" s="22"/>
    </row>
    <row r="92" spans="14:15">
      <c r="N92" s="22"/>
      <c r="O92" s="22"/>
    </row>
    <row r="93" spans="14:15">
      <c r="N93" s="22"/>
      <c r="O93" s="22"/>
    </row>
    <row r="94" spans="14:15">
      <c r="N94" s="22"/>
      <c r="O94" s="22"/>
    </row>
    <row r="95" spans="14:15">
      <c r="N95" s="22"/>
      <c r="O95" s="22"/>
    </row>
    <row r="96" spans="14:15">
      <c r="N96" s="22"/>
      <c r="O96" s="22"/>
    </row>
    <row r="97" spans="14:15">
      <c r="N97" s="22"/>
      <c r="O97" s="22"/>
    </row>
    <row r="98" spans="14:15">
      <c r="N98" s="22"/>
      <c r="O98" s="22"/>
    </row>
    <row r="99" spans="14:15">
      <c r="N99" s="22"/>
      <c r="O99" s="22"/>
    </row>
    <row r="100" spans="14:15">
      <c r="N100" s="22"/>
      <c r="O100" s="22"/>
    </row>
    <row r="101" spans="14:15">
      <c r="N101" s="22"/>
      <c r="O101" s="22"/>
    </row>
    <row r="102" spans="14:15">
      <c r="N102" s="22"/>
      <c r="O102" s="22"/>
    </row>
    <row r="103" spans="14:15">
      <c r="N103" s="22"/>
      <c r="O103" s="22"/>
    </row>
    <row r="104" spans="14:15">
      <c r="N104" s="22"/>
      <c r="O104" s="22"/>
    </row>
    <row r="105" spans="14:15">
      <c r="N105" s="22"/>
      <c r="O105" s="22"/>
    </row>
    <row r="106" spans="14:15">
      <c r="N106" s="22"/>
      <c r="O106" s="22"/>
    </row>
    <row r="107" spans="14:15">
      <c r="N107" s="22"/>
      <c r="O107" s="22"/>
    </row>
    <row r="108" spans="14:15">
      <c r="N108" s="22"/>
      <c r="O108" s="22"/>
    </row>
    <row r="109" spans="14:15">
      <c r="N109" s="22"/>
      <c r="O109" s="22"/>
    </row>
    <row r="110" spans="14:15">
      <c r="N110" s="22"/>
      <c r="O110" s="22"/>
    </row>
    <row r="111" spans="14:15">
      <c r="N111" s="22"/>
      <c r="O111" s="22"/>
    </row>
    <row r="112" spans="14:15">
      <c r="N112" s="22"/>
      <c r="O112" s="22"/>
    </row>
    <row r="113" spans="14:15">
      <c r="N113" s="22"/>
      <c r="O113" s="22"/>
    </row>
    <row r="114" spans="14:15">
      <c r="N114" s="22"/>
      <c r="O114" s="22"/>
    </row>
    <row r="115" spans="14:15">
      <c r="N115" s="22"/>
      <c r="O115" s="22"/>
    </row>
    <row r="116" spans="14:15">
      <c r="N116" s="22"/>
      <c r="O116" s="22"/>
    </row>
    <row r="117" spans="14:15">
      <c r="N117" s="22"/>
      <c r="O117" s="22"/>
    </row>
    <row r="118" spans="14:15">
      <c r="N118" s="22"/>
      <c r="O118" s="22"/>
    </row>
    <row r="119" spans="14:15">
      <c r="N119" s="22"/>
      <c r="O119" s="22"/>
    </row>
    <row r="120" spans="14:15">
      <c r="N120" s="22"/>
      <c r="O120" s="22"/>
    </row>
    <row r="121" spans="14:15">
      <c r="N121" s="22"/>
      <c r="O121" s="22"/>
    </row>
    <row r="122" spans="14:15">
      <c r="N122" s="22"/>
      <c r="O122" s="22"/>
    </row>
    <row r="123" spans="14:15">
      <c r="N123" s="22"/>
      <c r="O123" s="22"/>
    </row>
    <row r="124" spans="14:15">
      <c r="N124" s="22"/>
      <c r="O124" s="22"/>
    </row>
    <row r="125" spans="14:15">
      <c r="N125" s="22"/>
      <c r="O125" s="22"/>
    </row>
    <row r="126" spans="14:15">
      <c r="N126" s="22"/>
      <c r="O126" s="22"/>
    </row>
    <row r="127" spans="14:15">
      <c r="N127" s="22"/>
      <c r="O127" s="22"/>
    </row>
    <row r="128" spans="14:15">
      <c r="N128" s="22"/>
      <c r="O128" s="22"/>
    </row>
    <row r="129" spans="14:15">
      <c r="N129" s="22"/>
      <c r="O129" s="22"/>
    </row>
  </sheetData>
  <mergeCells count="14">
    <mergeCell ref="A2:H2"/>
    <mergeCell ref="A3:H3"/>
    <mergeCell ref="N5:O5"/>
    <mergeCell ref="K5:M5"/>
    <mergeCell ref="A5:A6"/>
    <mergeCell ref="B5:B6"/>
    <mergeCell ref="D5:D6"/>
    <mergeCell ref="E5:E6"/>
    <mergeCell ref="F5:F6"/>
    <mergeCell ref="H5:H6"/>
    <mergeCell ref="I5:I6"/>
    <mergeCell ref="J5:J6"/>
    <mergeCell ref="C5:C6"/>
    <mergeCell ref="G5:G6"/>
  </mergeCells>
  <printOptions horizontalCentered="1"/>
  <pageMargins left="0.17" right="0.17" top="1.3" bottom="0.59" header="0.64" footer="0.31496062992126"/>
  <pageSetup paperSize="5" scale="55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M13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A8" sqref="A8:A17"/>
    </sheetView>
  </sheetViews>
  <sheetFormatPr baseColWidth="10" defaultColWidth="11.42578125" defaultRowHeight="15"/>
  <cols>
    <col min="1" max="1" width="4.5703125" customWidth="1"/>
    <col min="2" max="2" width="14.5703125" customWidth="1"/>
    <col min="3" max="3" width="5.28515625" customWidth="1"/>
    <col min="4" max="4" width="51.5703125" customWidth="1"/>
    <col min="5" max="5" width="9" customWidth="1"/>
    <col min="6" max="6" width="15.28515625" customWidth="1"/>
    <col min="7" max="7" width="16.28515625" customWidth="1"/>
    <col min="8" max="8" width="33.5703125" customWidth="1"/>
    <col min="9" max="9" width="21.5703125" customWidth="1"/>
    <col min="10" max="10" width="22.85546875" customWidth="1"/>
    <col min="11" max="11" width="28.4257812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52" t="s">
        <v>13</v>
      </c>
      <c r="B2" s="152"/>
      <c r="C2" s="152"/>
      <c r="D2" s="152"/>
      <c r="E2" s="152"/>
      <c r="F2" s="152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53" t="s">
        <v>8</v>
      </c>
      <c r="B4" s="153"/>
      <c r="C4" s="153"/>
      <c r="D4" s="153"/>
      <c r="E4" s="153"/>
      <c r="F4" s="153"/>
      <c r="G4" s="153"/>
      <c r="H4" s="153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76" t="s">
        <v>15</v>
      </c>
      <c r="B6" s="178" t="s">
        <v>126</v>
      </c>
      <c r="C6" s="180" t="s">
        <v>127</v>
      </c>
      <c r="D6" s="178" t="s">
        <v>18</v>
      </c>
      <c r="E6" s="178" t="s">
        <v>85</v>
      </c>
      <c r="F6" s="178" t="s">
        <v>29</v>
      </c>
      <c r="G6" s="178" t="s">
        <v>23</v>
      </c>
      <c r="H6" s="178" t="s">
        <v>134</v>
      </c>
      <c r="I6" s="173" t="s">
        <v>34</v>
      </c>
      <c r="J6" s="174"/>
      <c r="K6" s="175"/>
      <c r="L6" s="171" t="s">
        <v>35</v>
      </c>
      <c r="M6" s="172"/>
    </row>
    <row r="7" spans="1:13" ht="30" customHeight="1">
      <c r="A7" s="177"/>
      <c r="B7" s="177"/>
      <c r="C7" s="181"/>
      <c r="D7" s="177"/>
      <c r="E7" s="179"/>
      <c r="F7" s="179"/>
      <c r="G7" s="179"/>
      <c r="H7" s="179"/>
      <c r="I7" s="10" t="s">
        <v>36</v>
      </c>
      <c r="J7" s="10" t="s">
        <v>37</v>
      </c>
      <c r="K7" s="11" t="s">
        <v>38</v>
      </c>
      <c r="L7" s="45" t="s">
        <v>39</v>
      </c>
      <c r="M7" s="46" t="s">
        <v>40</v>
      </c>
    </row>
    <row r="8" spans="1:13" ht="32.25" customHeight="1">
      <c r="A8" s="12"/>
      <c r="B8" s="19"/>
      <c r="C8" s="12"/>
      <c r="D8" s="13"/>
      <c r="E8" s="12"/>
      <c r="F8" s="62"/>
      <c r="G8" s="13"/>
      <c r="H8" s="13"/>
      <c r="I8" s="13"/>
      <c r="J8" s="13"/>
      <c r="K8" s="13"/>
      <c r="L8" s="22"/>
      <c r="M8" s="22"/>
    </row>
    <row r="9" spans="1:13" ht="31.5" customHeight="1">
      <c r="A9" s="12"/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29.25" customHeight="1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0.75" customHeight="1">
      <c r="A11" s="12"/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0" customHeight="1">
      <c r="A12" s="12"/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0" customHeight="1">
      <c r="A13" s="12"/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29.25" customHeight="1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29.25" customHeight="1">
      <c r="A15" s="12"/>
      <c r="B15" s="12"/>
      <c r="C15" s="12"/>
      <c r="D15" s="13"/>
      <c r="E15" s="13"/>
      <c r="F15" s="13"/>
      <c r="G15" s="13"/>
      <c r="H15" s="13"/>
      <c r="I15" s="13"/>
      <c r="J15" s="13"/>
      <c r="K15" s="13" t="s">
        <v>125</v>
      </c>
      <c r="L15" s="22"/>
      <c r="M15" s="22"/>
    </row>
    <row r="16" spans="1:13" ht="28.5" customHeight="1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42"/>
      <c r="M16" s="42"/>
    </row>
    <row r="17" spans="1:13" ht="27" customHeight="1">
      <c r="A17" s="1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7"/>
      <c r="M18" s="47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2"/>
      <c r="M19" s="4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2"/>
      <c r="M20" s="42"/>
    </row>
    <row r="21" spans="1:13" ht="18.75">
      <c r="L21" s="42"/>
      <c r="M21" s="42"/>
    </row>
    <row r="22" spans="1:13" ht="18.75">
      <c r="L22" s="42"/>
      <c r="M22" s="42"/>
    </row>
    <row r="23" spans="1:13" ht="18.75">
      <c r="L23" s="42"/>
      <c r="M23" s="42"/>
    </row>
    <row r="24" spans="1:13" ht="18.75">
      <c r="L24" s="42"/>
      <c r="M24" s="42"/>
    </row>
    <row r="25" spans="1:13">
      <c r="L25" s="22"/>
      <c r="M25" s="22"/>
    </row>
    <row r="26" spans="1:13" ht="18.75">
      <c r="L26" s="42"/>
      <c r="M26" s="42"/>
    </row>
    <row r="27" spans="1:13" ht="18.75">
      <c r="L27" s="42"/>
      <c r="M27" s="42"/>
    </row>
    <row r="28" spans="1:13" ht="18.75">
      <c r="L28" s="42"/>
      <c r="M28" s="42"/>
    </row>
    <row r="29" spans="1:13" ht="18.75">
      <c r="L29" s="42"/>
      <c r="M29" s="42"/>
    </row>
    <row r="30" spans="1:13" ht="18.75">
      <c r="L30" s="42"/>
      <c r="M30" s="42"/>
    </row>
    <row r="31" spans="1:13" ht="18.75">
      <c r="L31" s="42"/>
      <c r="M31" s="42"/>
    </row>
    <row r="32" spans="1:13" ht="18.75">
      <c r="L32" s="42"/>
      <c r="M32" s="42"/>
    </row>
    <row r="33" spans="12:13" ht="18.75">
      <c r="L33" s="42"/>
      <c r="M33" s="42"/>
    </row>
    <row r="34" spans="12:13" ht="18.75">
      <c r="L34" s="42"/>
      <c r="M34" s="42"/>
    </row>
    <row r="35" spans="12:13" ht="18.75">
      <c r="L35" s="42"/>
      <c r="M35" s="42"/>
    </row>
    <row r="36" spans="12:13" ht="18.75">
      <c r="L36" s="42"/>
      <c r="M36" s="42"/>
    </row>
    <row r="37" spans="12:13" ht="18.75">
      <c r="L37" s="42"/>
      <c r="M37" s="42"/>
    </row>
    <row r="38" spans="12:13" ht="18.75">
      <c r="L38" s="42"/>
      <c r="M38" s="42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A2:F2"/>
    <mergeCell ref="A6:A7"/>
    <mergeCell ref="B6:B7"/>
    <mergeCell ref="C6:C7"/>
    <mergeCell ref="D6:D7"/>
    <mergeCell ref="E6:E7"/>
    <mergeCell ref="F6:F7"/>
    <mergeCell ref="L6:M6"/>
    <mergeCell ref="I6:K6"/>
    <mergeCell ref="A4:H4"/>
    <mergeCell ref="G6:G7"/>
    <mergeCell ref="H6:H7"/>
  </mergeCells>
  <printOptions horizontalCentered="1"/>
  <pageMargins left="0.17" right="0.17" top="1.18" bottom="0.59" header="0.51" footer="0.31496062992126"/>
  <pageSetup paperSize="5" scale="58" fitToHeight="0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H18" sqref="H18"/>
    </sheetView>
  </sheetViews>
  <sheetFormatPr baseColWidth="10" defaultColWidth="11.42578125" defaultRowHeight="15"/>
  <cols>
    <col min="1" max="1" width="4.5703125" customWidth="1"/>
    <col min="2" max="2" width="16.140625" customWidth="1"/>
    <col min="3" max="3" width="6.28515625" customWidth="1"/>
    <col min="4" max="4" width="47" customWidth="1"/>
    <col min="5" max="5" width="11.42578125" customWidth="1"/>
    <col min="6" max="6" width="14.28515625" customWidth="1"/>
    <col min="7" max="7" width="26.85546875" customWidth="1"/>
    <col min="8" max="8" width="31.7109375" customWidth="1"/>
    <col min="9" max="9" width="24.85546875" customWidth="1"/>
    <col min="10" max="10" width="25.28515625" customWidth="1"/>
    <col min="11" max="11" width="24.2851562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52" t="s">
        <v>13</v>
      </c>
      <c r="B2" s="152"/>
      <c r="C2" s="152"/>
      <c r="D2" s="152"/>
      <c r="E2" s="152"/>
      <c r="F2" s="152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53" t="s">
        <v>9</v>
      </c>
      <c r="B4" s="153"/>
      <c r="C4" s="153"/>
      <c r="D4" s="153"/>
      <c r="E4" s="153"/>
      <c r="F4" s="153"/>
      <c r="G4" s="153"/>
      <c r="H4" s="153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76" t="s">
        <v>15</v>
      </c>
      <c r="B6" s="178" t="s">
        <v>126</v>
      </c>
      <c r="C6" s="178" t="s">
        <v>127</v>
      </c>
      <c r="D6" s="178" t="s">
        <v>18</v>
      </c>
      <c r="E6" s="178" t="s">
        <v>85</v>
      </c>
      <c r="F6" s="178" t="s">
        <v>29</v>
      </c>
      <c r="G6" s="178" t="s">
        <v>23</v>
      </c>
      <c r="H6" s="178" t="s">
        <v>134</v>
      </c>
      <c r="I6" s="173" t="s">
        <v>34</v>
      </c>
      <c r="J6" s="174"/>
      <c r="K6" s="175"/>
      <c r="L6" s="171" t="s">
        <v>35</v>
      </c>
      <c r="M6" s="172"/>
    </row>
    <row r="7" spans="1:13" ht="30" customHeight="1">
      <c r="A7" s="177"/>
      <c r="B7" s="177"/>
      <c r="C7" s="177"/>
      <c r="D7" s="177"/>
      <c r="E7" s="179"/>
      <c r="F7" s="179"/>
      <c r="G7" s="179"/>
      <c r="H7" s="179"/>
      <c r="I7" s="10" t="s">
        <v>36</v>
      </c>
      <c r="J7" s="10" t="s">
        <v>37</v>
      </c>
      <c r="K7" s="11" t="s">
        <v>38</v>
      </c>
      <c r="L7" s="48" t="s">
        <v>39</v>
      </c>
      <c r="M7" s="46" t="s">
        <v>40</v>
      </c>
    </row>
    <row r="8" spans="1:13" ht="34.5" customHeight="1">
      <c r="A8" s="12">
        <v>1</v>
      </c>
      <c r="B8" s="19"/>
      <c r="C8" s="12"/>
      <c r="D8" s="13"/>
      <c r="E8" s="13"/>
      <c r="F8" s="62"/>
      <c r="G8" s="13"/>
      <c r="H8" s="13"/>
      <c r="I8" s="13"/>
      <c r="J8" s="13"/>
      <c r="K8" s="13"/>
      <c r="L8" s="22"/>
      <c r="M8" s="22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2"/>
      <c r="M15" s="22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42"/>
      <c r="M16" s="42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7"/>
      <c r="M18" s="47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2"/>
      <c r="M19" s="42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2"/>
      <c r="M20" s="42"/>
    </row>
    <row r="21" spans="1:13" ht="18.75">
      <c r="L21" s="42"/>
      <c r="M21" s="42"/>
    </row>
    <row r="22" spans="1:13" ht="18.75">
      <c r="L22" s="42"/>
      <c r="M22" s="42"/>
    </row>
    <row r="23" spans="1:13" ht="18.75">
      <c r="L23" s="42"/>
      <c r="M23" s="42"/>
    </row>
    <row r="24" spans="1:13" ht="18.75">
      <c r="L24" s="42"/>
      <c r="M24" s="42"/>
    </row>
    <row r="25" spans="1:13">
      <c r="L25" s="22"/>
      <c r="M25" s="22"/>
    </row>
    <row r="26" spans="1:13" ht="18.75">
      <c r="L26" s="42"/>
      <c r="M26" s="42"/>
    </row>
    <row r="27" spans="1:13" ht="18.75">
      <c r="L27" s="42"/>
      <c r="M27" s="42"/>
    </row>
    <row r="28" spans="1:13" ht="18.75">
      <c r="L28" s="42"/>
      <c r="M28" s="42"/>
    </row>
    <row r="29" spans="1:13" ht="18.75">
      <c r="L29" s="42"/>
      <c r="M29" s="42"/>
    </row>
    <row r="30" spans="1:13" ht="18.75">
      <c r="L30" s="42"/>
      <c r="M30" s="42"/>
    </row>
    <row r="31" spans="1:13" ht="18.75">
      <c r="L31" s="42"/>
      <c r="M31" s="42"/>
    </row>
    <row r="32" spans="1:13" ht="18.75">
      <c r="L32" s="42"/>
      <c r="M32" s="42"/>
    </row>
    <row r="33" spans="12:13" ht="18.75">
      <c r="L33" s="42"/>
      <c r="M33" s="42"/>
    </row>
    <row r="34" spans="12:13" ht="18.75">
      <c r="L34" s="42"/>
      <c r="M34" s="42"/>
    </row>
    <row r="35" spans="12:13" ht="18.75">
      <c r="L35" s="42"/>
      <c r="M35" s="42"/>
    </row>
    <row r="36" spans="12:13" ht="18.75">
      <c r="L36" s="42"/>
      <c r="M36" s="42"/>
    </row>
    <row r="37" spans="12:13" ht="18.75">
      <c r="L37" s="42"/>
      <c r="M37" s="42"/>
    </row>
    <row r="38" spans="12:13" ht="18.75">
      <c r="L38" s="42"/>
      <c r="M38" s="42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zoomScaleNormal="100" zoomScalePageLayoutView="70" workbookViewId="0">
      <selection activeCell="A15" sqref="A15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52" t="s">
        <v>13</v>
      </c>
      <c r="B2" s="152"/>
      <c r="C2" s="152"/>
      <c r="D2" s="152"/>
      <c r="E2" s="152"/>
      <c r="F2" s="152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53" t="s">
        <v>136</v>
      </c>
      <c r="B4" s="153"/>
      <c r="C4" s="153"/>
      <c r="D4" s="153"/>
      <c r="E4" s="153"/>
      <c r="F4" s="153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76" t="s">
        <v>15</v>
      </c>
      <c r="B6" s="178" t="s">
        <v>126</v>
      </c>
      <c r="C6" s="178" t="s">
        <v>127</v>
      </c>
      <c r="D6" s="178" t="s">
        <v>18</v>
      </c>
      <c r="E6" s="178" t="s">
        <v>85</v>
      </c>
      <c r="F6" s="178" t="s">
        <v>29</v>
      </c>
      <c r="G6" s="178" t="s">
        <v>23</v>
      </c>
      <c r="H6" s="178" t="s">
        <v>24</v>
      </c>
      <c r="I6" s="178" t="s">
        <v>32</v>
      </c>
      <c r="J6" s="178" t="s">
        <v>137</v>
      </c>
      <c r="K6" s="178" t="s">
        <v>138</v>
      </c>
      <c r="L6" s="178" t="s">
        <v>33</v>
      </c>
      <c r="M6" s="173" t="s">
        <v>34</v>
      </c>
      <c r="N6" s="174"/>
      <c r="O6" s="175"/>
      <c r="P6" s="171" t="s">
        <v>35</v>
      </c>
      <c r="Q6" s="172"/>
    </row>
    <row r="7" spans="1:17" ht="30" customHeight="1">
      <c r="A7" s="177"/>
      <c r="B7" s="177"/>
      <c r="C7" s="177"/>
      <c r="D7" s="177"/>
      <c r="E7" s="179"/>
      <c r="F7" s="179"/>
      <c r="G7" s="179"/>
      <c r="H7" s="179"/>
      <c r="I7" s="179"/>
      <c r="J7" s="179"/>
      <c r="K7" s="179"/>
      <c r="L7" s="179"/>
      <c r="M7" s="10" t="s">
        <v>36</v>
      </c>
      <c r="N7" s="10" t="s">
        <v>37</v>
      </c>
      <c r="O7" s="11" t="s">
        <v>38</v>
      </c>
      <c r="P7" s="45" t="s">
        <v>39</v>
      </c>
      <c r="Q7" s="46" t="s">
        <v>40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2"/>
      <c r="Q8" s="22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2"/>
      <c r="Q9" s="22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2"/>
      <c r="Q10" s="22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2"/>
      <c r="Q11" s="22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2"/>
      <c r="Q12" s="22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2"/>
      <c r="Q13" s="22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22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/>
      <c r="Q15" s="22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2"/>
      <c r="Q16" s="42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/>
      <c r="Q17" s="22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7"/>
      <c r="Q18" s="47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2"/>
      <c r="Q19" s="42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2"/>
      <c r="Q20" s="42"/>
    </row>
    <row r="21" spans="1:17" ht="18.75">
      <c r="P21" s="42"/>
      <c r="Q21" s="42"/>
    </row>
    <row r="22" spans="1:17" ht="18.75">
      <c r="P22" s="42"/>
      <c r="Q22" s="42"/>
    </row>
    <row r="23" spans="1:17" ht="18.75">
      <c r="P23" s="42"/>
      <c r="Q23" s="42"/>
    </row>
    <row r="24" spans="1:17" ht="18.75">
      <c r="P24" s="42"/>
      <c r="Q24" s="42"/>
    </row>
    <row r="25" spans="1:17">
      <c r="P25" s="22"/>
      <c r="Q25" s="22"/>
    </row>
    <row r="26" spans="1:17" ht="18.75">
      <c r="P26" s="42"/>
      <c r="Q26" s="42"/>
    </row>
    <row r="27" spans="1:17" ht="18.75">
      <c r="P27" s="42"/>
      <c r="Q27" s="42"/>
    </row>
    <row r="28" spans="1:17" ht="18.75">
      <c r="P28" s="42"/>
      <c r="Q28" s="42"/>
    </row>
    <row r="29" spans="1:17" ht="18.75">
      <c r="P29" s="42"/>
      <c r="Q29" s="42"/>
    </row>
    <row r="30" spans="1:17" ht="18.75">
      <c r="P30" s="42"/>
      <c r="Q30" s="42"/>
    </row>
    <row r="31" spans="1:17" ht="18.75">
      <c r="P31" s="42"/>
      <c r="Q31" s="42"/>
    </row>
    <row r="32" spans="1:17" ht="18.75">
      <c r="P32" s="42"/>
      <c r="Q32" s="42"/>
    </row>
    <row r="33" spans="16:17" ht="18.75">
      <c r="P33" s="42"/>
      <c r="Q33" s="42"/>
    </row>
    <row r="34" spans="16:17" ht="18.75">
      <c r="P34" s="42"/>
      <c r="Q34" s="42"/>
    </row>
    <row r="35" spans="16:17" ht="18.75">
      <c r="P35" s="42"/>
      <c r="Q35" s="42"/>
    </row>
    <row r="36" spans="16:17" ht="18.75">
      <c r="P36" s="42"/>
      <c r="Q36" s="42"/>
    </row>
    <row r="37" spans="16:17" ht="18.75">
      <c r="P37" s="42"/>
      <c r="Q37" s="42"/>
    </row>
    <row r="38" spans="16:17" ht="18.75">
      <c r="P38" s="42"/>
      <c r="Q38" s="42"/>
    </row>
    <row r="39" spans="16:17">
      <c r="P39" s="22"/>
      <c r="Q39" s="22"/>
    </row>
    <row r="40" spans="16:17">
      <c r="P40" s="22"/>
      <c r="Q40" s="22"/>
    </row>
    <row r="41" spans="16:17">
      <c r="P41" s="22"/>
      <c r="Q41" s="22"/>
    </row>
    <row r="42" spans="16:17">
      <c r="P42" s="22"/>
      <c r="Q42" s="22"/>
    </row>
    <row r="43" spans="16:17">
      <c r="P43" s="22"/>
      <c r="Q43" s="22"/>
    </row>
    <row r="44" spans="16:17">
      <c r="P44" s="22"/>
      <c r="Q44" s="22"/>
    </row>
    <row r="45" spans="16:17">
      <c r="P45" s="22"/>
      <c r="Q45" s="22"/>
    </row>
    <row r="46" spans="16:17">
      <c r="P46" s="22"/>
      <c r="Q46" s="22"/>
    </row>
    <row r="47" spans="16:17">
      <c r="P47" s="22"/>
      <c r="Q47" s="22"/>
    </row>
    <row r="48" spans="16:17">
      <c r="P48" s="22"/>
      <c r="Q48" s="22"/>
    </row>
    <row r="49" spans="16:17">
      <c r="P49" s="22"/>
      <c r="Q49" s="22"/>
    </row>
    <row r="50" spans="16:17">
      <c r="P50" s="22"/>
      <c r="Q50" s="22"/>
    </row>
    <row r="51" spans="16:17">
      <c r="P51" s="22"/>
      <c r="Q51" s="22"/>
    </row>
    <row r="52" spans="16:17">
      <c r="P52" s="22"/>
      <c r="Q52" s="22"/>
    </row>
    <row r="53" spans="16:17">
      <c r="P53" s="22"/>
      <c r="Q53" s="22"/>
    </row>
    <row r="54" spans="16:17">
      <c r="P54" s="22"/>
      <c r="Q54" s="22"/>
    </row>
    <row r="55" spans="16:17">
      <c r="P55" s="22"/>
      <c r="Q55" s="22"/>
    </row>
    <row r="56" spans="16:17">
      <c r="P56" s="22"/>
      <c r="Q56" s="22"/>
    </row>
    <row r="57" spans="16:17">
      <c r="P57" s="22"/>
      <c r="Q57" s="22"/>
    </row>
    <row r="58" spans="16:17">
      <c r="P58" s="22"/>
      <c r="Q58" s="22"/>
    </row>
    <row r="59" spans="16:17">
      <c r="P59" s="22"/>
      <c r="Q59" s="22"/>
    </row>
    <row r="60" spans="16:17">
      <c r="P60" s="22"/>
      <c r="Q60" s="22"/>
    </row>
    <row r="61" spans="16:17">
      <c r="P61" s="22"/>
      <c r="Q61" s="22"/>
    </row>
    <row r="62" spans="16:17">
      <c r="P62" s="22"/>
      <c r="Q62" s="22"/>
    </row>
    <row r="63" spans="16:17">
      <c r="P63" s="22"/>
      <c r="Q63" s="22"/>
    </row>
    <row r="64" spans="16:17">
      <c r="P64" s="22"/>
      <c r="Q64" s="22"/>
    </row>
    <row r="65" spans="16:17">
      <c r="P65" s="22"/>
      <c r="Q65" s="22"/>
    </row>
    <row r="66" spans="16:17">
      <c r="P66" s="22"/>
      <c r="Q66" s="22"/>
    </row>
    <row r="67" spans="16:17">
      <c r="P67" s="22"/>
      <c r="Q67" s="22"/>
    </row>
    <row r="68" spans="16:17">
      <c r="P68" s="22"/>
      <c r="Q68" s="22"/>
    </row>
    <row r="69" spans="16:17">
      <c r="P69" s="22"/>
      <c r="Q69" s="22"/>
    </row>
    <row r="70" spans="16:17">
      <c r="P70" s="22"/>
      <c r="Q70" s="22"/>
    </row>
    <row r="71" spans="16:17">
      <c r="P71" s="22"/>
      <c r="Q71" s="22"/>
    </row>
    <row r="72" spans="16:17">
      <c r="P72" s="22"/>
      <c r="Q72" s="22"/>
    </row>
    <row r="73" spans="16:17">
      <c r="P73" s="22"/>
      <c r="Q73" s="22"/>
    </row>
    <row r="74" spans="16:17">
      <c r="P74" s="22"/>
      <c r="Q74" s="22"/>
    </row>
    <row r="75" spans="16:17">
      <c r="P75" s="22"/>
      <c r="Q75" s="22"/>
    </row>
    <row r="76" spans="16:17">
      <c r="P76" s="22"/>
      <c r="Q76" s="22"/>
    </row>
    <row r="77" spans="16:17">
      <c r="P77" s="22"/>
      <c r="Q77" s="22"/>
    </row>
    <row r="78" spans="16:17">
      <c r="P78" s="22"/>
      <c r="Q78" s="22"/>
    </row>
    <row r="79" spans="16:17">
      <c r="P79" s="22"/>
      <c r="Q79" s="22"/>
    </row>
    <row r="80" spans="16:17">
      <c r="P80" s="22"/>
      <c r="Q80" s="22"/>
    </row>
    <row r="81" spans="16:17">
      <c r="P81" s="22"/>
      <c r="Q81" s="22"/>
    </row>
    <row r="82" spans="16:17">
      <c r="P82" s="22"/>
      <c r="Q82" s="22"/>
    </row>
    <row r="83" spans="16:17">
      <c r="P83" s="22"/>
      <c r="Q83" s="22"/>
    </row>
    <row r="84" spans="16:17">
      <c r="P84" s="22"/>
      <c r="Q84" s="22"/>
    </row>
    <row r="85" spans="16:17">
      <c r="P85" s="22"/>
      <c r="Q85" s="22"/>
    </row>
    <row r="86" spans="16:17">
      <c r="P86" s="22"/>
      <c r="Q86" s="22"/>
    </row>
    <row r="87" spans="16:17">
      <c r="P87" s="22"/>
      <c r="Q87" s="22"/>
    </row>
    <row r="88" spans="16:17">
      <c r="P88" s="22"/>
      <c r="Q88" s="22"/>
    </row>
    <row r="89" spans="16:17">
      <c r="P89" s="22"/>
      <c r="Q89" s="22"/>
    </row>
    <row r="90" spans="16:17">
      <c r="P90" s="22"/>
      <c r="Q90" s="22"/>
    </row>
    <row r="91" spans="16:17">
      <c r="P91" s="22"/>
      <c r="Q91" s="22"/>
    </row>
    <row r="92" spans="16:17">
      <c r="P92" s="22"/>
      <c r="Q92" s="22"/>
    </row>
    <row r="93" spans="16:17">
      <c r="P93" s="22"/>
      <c r="Q93" s="22"/>
    </row>
    <row r="94" spans="16:17">
      <c r="P94" s="22"/>
      <c r="Q94" s="22"/>
    </row>
    <row r="95" spans="16:17">
      <c r="P95" s="22"/>
      <c r="Q95" s="22"/>
    </row>
    <row r="96" spans="16:17">
      <c r="P96" s="22"/>
      <c r="Q96" s="22"/>
    </row>
    <row r="97" spans="16:17">
      <c r="P97" s="22"/>
      <c r="Q97" s="22"/>
    </row>
    <row r="98" spans="16:17">
      <c r="P98" s="22"/>
      <c r="Q98" s="22"/>
    </row>
    <row r="99" spans="16:17">
      <c r="P99" s="22"/>
      <c r="Q99" s="22"/>
    </row>
    <row r="100" spans="16:17">
      <c r="P100" s="22"/>
      <c r="Q100" s="22"/>
    </row>
    <row r="101" spans="16:17">
      <c r="P101" s="22"/>
      <c r="Q101" s="22"/>
    </row>
    <row r="102" spans="16:17">
      <c r="P102" s="22"/>
      <c r="Q102" s="22"/>
    </row>
    <row r="103" spans="16:17">
      <c r="P103" s="22"/>
      <c r="Q103" s="22"/>
    </row>
    <row r="104" spans="16:17">
      <c r="P104" s="22"/>
      <c r="Q104" s="22"/>
    </row>
    <row r="105" spans="16:17">
      <c r="P105" s="22"/>
      <c r="Q105" s="22"/>
    </row>
    <row r="106" spans="16:17">
      <c r="P106" s="22"/>
      <c r="Q106" s="22"/>
    </row>
    <row r="107" spans="16:17">
      <c r="P107" s="22"/>
      <c r="Q107" s="22"/>
    </row>
    <row r="108" spans="16:17">
      <c r="P108" s="22"/>
      <c r="Q108" s="22"/>
    </row>
    <row r="109" spans="16:17">
      <c r="P109" s="22"/>
      <c r="Q109" s="22"/>
    </row>
    <row r="110" spans="16:17">
      <c r="P110" s="22"/>
      <c r="Q110" s="22"/>
    </row>
    <row r="111" spans="16:17">
      <c r="P111" s="22"/>
      <c r="Q111" s="22"/>
    </row>
    <row r="112" spans="16:17">
      <c r="P112" s="22"/>
      <c r="Q112" s="22"/>
    </row>
    <row r="113" spans="16:17">
      <c r="P113" s="22"/>
      <c r="Q113" s="22"/>
    </row>
    <row r="114" spans="16:17">
      <c r="P114" s="22"/>
      <c r="Q114" s="22"/>
    </row>
    <row r="115" spans="16:17">
      <c r="P115" s="22"/>
      <c r="Q115" s="22"/>
    </row>
    <row r="116" spans="16:17">
      <c r="P116" s="22"/>
      <c r="Q116" s="22"/>
    </row>
    <row r="117" spans="16:17">
      <c r="P117" s="22"/>
      <c r="Q117" s="22"/>
    </row>
    <row r="118" spans="16:17">
      <c r="P118" s="22"/>
      <c r="Q118" s="22"/>
    </row>
    <row r="119" spans="16:17">
      <c r="P119" s="22"/>
      <c r="Q119" s="22"/>
    </row>
    <row r="120" spans="16:17">
      <c r="P120" s="22"/>
      <c r="Q120" s="22"/>
    </row>
    <row r="121" spans="16:17">
      <c r="P121" s="22"/>
      <c r="Q121" s="22"/>
    </row>
    <row r="122" spans="16:17">
      <c r="P122" s="22"/>
      <c r="Q122" s="22"/>
    </row>
    <row r="123" spans="16:17">
      <c r="P123" s="22"/>
      <c r="Q123" s="22"/>
    </row>
    <row r="124" spans="16:17">
      <c r="P124" s="22"/>
      <c r="Q124" s="22"/>
    </row>
    <row r="125" spans="16:17">
      <c r="P125" s="22"/>
      <c r="Q125" s="22"/>
    </row>
    <row r="126" spans="16:17">
      <c r="P126" s="22"/>
      <c r="Q126" s="22"/>
    </row>
    <row r="127" spans="16:17">
      <c r="P127" s="22"/>
      <c r="Q127" s="22"/>
    </row>
    <row r="128" spans="16:17">
      <c r="P128" s="22"/>
      <c r="Q128" s="22"/>
    </row>
    <row r="129" spans="16:17">
      <c r="P129" s="22"/>
      <c r="Q129" s="22"/>
    </row>
    <row r="130" spans="16:17">
      <c r="P130" s="22"/>
      <c r="Q130" s="22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Andreina Mariel Santana Sanchez</cp:lastModifiedBy>
  <cp:revision/>
  <cp:lastPrinted>2024-09-02T19:37:37Z</cp:lastPrinted>
  <dcterms:created xsi:type="dcterms:W3CDTF">2015-08-21T12:23:23Z</dcterms:created>
  <dcterms:modified xsi:type="dcterms:W3CDTF">2024-09-03T17:25:44Z</dcterms:modified>
</cp:coreProperties>
</file>