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Types.xml" ContentType="application/vnd.ms-excel.rdrichvaluetypes+xml"/>
  <Override PartName="/xl/richData/rdrichvaluestructure.xml" ContentType="application/vnd.ms-excel.rdrichvaluestructure+xml"/>
  <Override PartName="/xl/richData/rdrichvalue.xml" ContentType="application/vnd.ms-excel.rdrichvalu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 tabRatio="517"/>
  </bookViews>
  <sheets>
    <sheet name="Enero" sheetId="2" r:id="rId1"/>
    <sheet name="Hoja1" sheetId="13" state="hidden" r:id="rId2"/>
    <sheet name="Febrero" sheetId="3" r:id="rId3"/>
    <sheet name="Marzo" sheetId="4" r:id="rId4"/>
    <sheet name="Abril" sheetId="1" r:id="rId5"/>
    <sheet name="Mayo" sheetId="5" r:id="rId6"/>
    <sheet name="Junio" sheetId="6" r:id="rId7"/>
    <sheet name="Julio" sheetId="7" r:id="rId8"/>
    <sheet name="Agosto" sheetId="8" r:id="rId9"/>
    <sheet name="Septiembre" sheetId="9" r:id="rId10"/>
    <sheet name="Octubre" sheetId="10" r:id="rId11"/>
    <sheet name="Noviembre" sheetId="11" r:id="rId12"/>
    <sheet name="Diciembre 2025" sheetId="12" r:id="rId13"/>
    <sheet name="Diciembre 2024" sheetId="14" r:id="rId14"/>
  </sheets>
  <definedNames>
    <definedName name="_xlnm.Print_Titles" localSheetId="4">Abril!$1:$1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14" l="1"/>
  <c r="L5" i="14"/>
  <c r="L6" i="14"/>
  <c r="L7" i="14"/>
  <c r="L8" i="14"/>
  <c r="L9" i="14"/>
  <c r="L10" i="14"/>
  <c r="L11" i="14"/>
  <c r="L12" i="14"/>
  <c r="L13" i="14"/>
  <c r="L14" i="14"/>
  <c r="L15" i="14"/>
  <c r="L16" i="14"/>
  <c r="L17" i="14"/>
  <c r="L18" i="14"/>
  <c r="L19" i="14"/>
  <c r="L20" i="14"/>
  <c r="L21" i="14"/>
  <c r="L22" i="14"/>
  <c r="L23" i="14"/>
  <c r="L3" i="14"/>
  <c r="M23" i="14"/>
  <c r="M22" i="14"/>
  <c r="M21" i="14"/>
  <c r="M20" i="14"/>
  <c r="M19" i="14"/>
  <c r="M18" i="14"/>
  <c r="M17" i="14"/>
  <c r="M16" i="14"/>
  <c r="M15" i="14"/>
  <c r="M14" i="14"/>
  <c r="M13" i="14"/>
  <c r="M12" i="14"/>
  <c r="M11" i="14"/>
  <c r="M10" i="14"/>
  <c r="M9" i="14"/>
  <c r="M8" i="14"/>
  <c r="M7" i="14"/>
  <c r="M6" i="14"/>
  <c r="M5" i="14"/>
  <c r="F25" i="14" s="1"/>
  <c r="M4" i="14"/>
  <c r="M3" i="14"/>
  <c r="L4" i="12"/>
  <c r="L5" i="12"/>
  <c r="L6" i="12"/>
  <c r="L7" i="12"/>
  <c r="L8" i="12"/>
  <c r="L9" i="12"/>
  <c r="L10" i="12"/>
  <c r="L11" i="12"/>
  <c r="L12" i="12"/>
  <c r="L13" i="12"/>
  <c r="L14" i="12"/>
  <c r="L15" i="12"/>
  <c r="L16" i="12"/>
  <c r="L17" i="12"/>
  <c r="L18" i="12"/>
  <c r="L19" i="12"/>
  <c r="L20" i="12"/>
  <c r="L21" i="12"/>
  <c r="L22" i="12"/>
  <c r="L23" i="12"/>
  <c r="L3" i="12"/>
  <c r="J25" i="12"/>
  <c r="J24" i="11"/>
  <c r="L4" i="10"/>
  <c r="L5" i="10"/>
  <c r="L6" i="10"/>
  <c r="J10" i="9"/>
  <c r="J14" i="10"/>
  <c r="L4" i="9"/>
  <c r="L5" i="9"/>
  <c r="L6" i="9"/>
  <c r="L7" i="9"/>
  <c r="L8" i="9"/>
  <c r="L3" i="9"/>
  <c r="L4" i="8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J23" i="8"/>
  <c r="J25" i="7"/>
  <c r="L4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3" i="6"/>
  <c r="J25" i="6"/>
  <c r="J25" i="5"/>
  <c r="L4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3" i="5"/>
  <c r="J25" i="3"/>
  <c r="J25" i="4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3" i="1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3" i="4"/>
  <c r="M3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3" i="3"/>
  <c r="L3" i="2"/>
  <c r="M4" i="9"/>
  <c r="L11" i="10"/>
  <c r="L12" i="10"/>
  <c r="L7" i="10"/>
  <c r="M3" i="10"/>
  <c r="L3" i="10"/>
  <c r="F26" i="14" l="1"/>
  <c r="J25" i="14" s="1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L3" i="7"/>
  <c r="L3" i="11" l="1"/>
  <c r="L4" i="11"/>
  <c r="L5" i="11"/>
  <c r="L6" i="11"/>
  <c r="L7" i="11"/>
  <c r="L8" i="11"/>
  <c r="L9" i="11"/>
  <c r="L10" i="11"/>
  <c r="L11" i="11"/>
  <c r="L12" i="11"/>
  <c r="L13" i="11"/>
  <c r="L14" i="11"/>
  <c r="L15" i="11"/>
  <c r="L16" i="11"/>
  <c r="L17" i="11"/>
  <c r="L18" i="11"/>
  <c r="L19" i="11"/>
  <c r="L20" i="11"/>
  <c r="L21" i="11"/>
  <c r="L22" i="11"/>
  <c r="M5" i="9"/>
  <c r="M6" i="9"/>
  <c r="M7" i="9"/>
  <c r="M8" i="9"/>
  <c r="L3" i="8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L4" i="2"/>
  <c r="L5" i="2"/>
  <c r="L6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L20" i="3" l="1"/>
  <c r="L21" i="3"/>
  <c r="L22" i="3"/>
  <c r="L23" i="3"/>
  <c r="F25" i="3"/>
  <c r="L4" i="7"/>
  <c r="L5" i="7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M23" i="12"/>
  <c r="M22" i="12"/>
  <c r="M21" i="12"/>
  <c r="M20" i="12"/>
  <c r="M19" i="12"/>
  <c r="M18" i="12"/>
  <c r="M17" i="12"/>
  <c r="M16" i="12"/>
  <c r="M15" i="12"/>
  <c r="M14" i="12"/>
  <c r="M13" i="12"/>
  <c r="M12" i="12"/>
  <c r="M11" i="12"/>
  <c r="M10" i="12"/>
  <c r="M9" i="12"/>
  <c r="M8" i="12"/>
  <c r="M7" i="12"/>
  <c r="M6" i="12"/>
  <c r="M5" i="12"/>
  <c r="M4" i="12"/>
  <c r="M3" i="12"/>
  <c r="M22" i="11"/>
  <c r="M21" i="11"/>
  <c r="M20" i="11"/>
  <c r="M19" i="11"/>
  <c r="M18" i="11"/>
  <c r="M17" i="11"/>
  <c r="M16" i="11"/>
  <c r="M15" i="11"/>
  <c r="M14" i="11"/>
  <c r="M13" i="11"/>
  <c r="M12" i="11"/>
  <c r="M11" i="11"/>
  <c r="M10" i="11"/>
  <c r="M9" i="11"/>
  <c r="M8" i="11"/>
  <c r="M7" i="11"/>
  <c r="M6" i="11"/>
  <c r="M5" i="11"/>
  <c r="M4" i="11"/>
  <c r="M3" i="11"/>
  <c r="M12" i="10"/>
  <c r="M11" i="10"/>
  <c r="M10" i="10"/>
  <c r="L10" i="10"/>
  <c r="M9" i="10"/>
  <c r="L9" i="10"/>
  <c r="M8" i="10"/>
  <c r="L8" i="10"/>
  <c r="M7" i="10"/>
  <c r="M4" i="10"/>
  <c r="M5" i="10"/>
  <c r="M6" i="10"/>
  <c r="M3" i="9"/>
  <c r="F10" i="9" s="1"/>
  <c r="M21" i="8"/>
  <c r="M20" i="8"/>
  <c r="M19" i="8"/>
  <c r="M18" i="8"/>
  <c r="M17" i="8"/>
  <c r="M16" i="8"/>
  <c r="M15" i="8"/>
  <c r="M14" i="8"/>
  <c r="M13" i="8"/>
  <c r="M12" i="8"/>
  <c r="M11" i="8"/>
  <c r="M10" i="8"/>
  <c r="M9" i="8"/>
  <c r="M8" i="8"/>
  <c r="M7" i="8"/>
  <c r="M6" i="8"/>
  <c r="M5" i="8"/>
  <c r="M4" i="8"/>
  <c r="M3" i="8"/>
  <c r="M23" i="7"/>
  <c r="M22" i="7"/>
  <c r="M21" i="7"/>
  <c r="M20" i="7"/>
  <c r="M19" i="7"/>
  <c r="M18" i="7"/>
  <c r="M17" i="7"/>
  <c r="M16" i="7"/>
  <c r="M15" i="7"/>
  <c r="M14" i="7"/>
  <c r="M13" i="7"/>
  <c r="M12" i="7"/>
  <c r="M11" i="7"/>
  <c r="M10" i="7"/>
  <c r="M9" i="7"/>
  <c r="M8" i="7"/>
  <c r="M7" i="7"/>
  <c r="M6" i="7"/>
  <c r="M5" i="7"/>
  <c r="M4" i="7"/>
  <c r="M3" i="7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M3" i="6"/>
  <c r="A24" i="5" a="1"/>
  <c r="A24" i="5" s="1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9" i="5"/>
  <c r="M8" i="5"/>
  <c r="M7" i="5"/>
  <c r="M6" i="5"/>
  <c r="M5" i="5"/>
  <c r="M4" i="5"/>
  <c r="M3" i="5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  <c r="A24" i="4" a="1"/>
  <c r="A24" i="4" s="1"/>
  <c r="M3" i="4"/>
  <c r="M3" i="2"/>
  <c r="F25" i="2" s="1"/>
  <c r="A24" i="3" a="1"/>
  <c r="A24" i="2" a="1"/>
  <c r="F25" i="12" l="1"/>
  <c r="F23" i="8"/>
  <c r="F24" i="8"/>
  <c r="F25" i="7"/>
  <c r="F26" i="7"/>
  <c r="F26" i="3"/>
  <c r="F26" i="5"/>
  <c r="F25" i="6"/>
  <c r="F14" i="10"/>
  <c r="F25" i="5"/>
  <c r="F24" i="11"/>
  <c r="F26" i="6"/>
  <c r="A24" i="3"/>
  <c r="A24" i="2"/>
  <c r="F26" i="1"/>
  <c r="J25" i="1" s="1"/>
  <c r="F25" i="1"/>
  <c r="F26" i="2"/>
  <c r="J25" i="2" s="1"/>
  <c r="F11" i="9"/>
  <c r="F26" i="12"/>
  <c r="F25" i="11"/>
  <c r="F15" i="10"/>
  <c r="F26" i="4"/>
  <c r="F25" i="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<sst xmlns="http://schemas.openxmlformats.org/spreadsheetml/2006/main" count="221" uniqueCount="35">
  <si>
    <t xml:space="preserve">Nombre y Apellido
</t>
  </si>
  <si>
    <t>Fecha de Entrada</t>
  </si>
  <si>
    <t xml:space="preserve"> Descripción</t>
  </si>
  <si>
    <t>Fecha de respuesta</t>
  </si>
  <si>
    <t>Días feriados</t>
  </si>
  <si>
    <t xml:space="preserve">
Días consumidos</t>
  </si>
  <si>
    <t>Cantidad de inquietudes recibidas</t>
  </si>
  <si>
    <t>Cantidad de inquietudes contestadas a tiempo</t>
  </si>
  <si>
    <t>Cantidad</t>
  </si>
  <si>
    <t>Inquietud</t>
  </si>
  <si>
    <t>Respuesta en 15 dias laborables</t>
  </si>
  <si>
    <t xml:space="preserve"> REPORTE MENSUAL DE LAS QUEJAS Y SUGERENCIAS
 POR LA VÍA 311/AÑO:2024</t>
  </si>
  <si>
    <t xml:space="preserve">
  Nombre y Apellido
</t>
  </si>
  <si>
    <t>Recuento</t>
  </si>
  <si>
    <t>Observaciones</t>
  </si>
  <si>
    <t xml:space="preserve">  </t>
  </si>
  <si>
    <t xml:space="preserve"> Recuento</t>
  </si>
  <si>
    <t xml:space="preserve"> </t>
  </si>
  <si>
    <t xml:space="preserve"> REPORTE MENSUAL DE LAS QUEJAS Y SUGERENCIAS
 POR LA VÍA 311/AÑO:2025</t>
  </si>
  <si>
    <t>Dias feriados</t>
  </si>
  <si>
    <t xml:space="preserve">LEIDY ARACENA </t>
  </si>
  <si>
    <t>Queja</t>
  </si>
  <si>
    <t>ARMA NO CONTESTA EL TELEFONO</t>
  </si>
  <si>
    <t xml:space="preserve">CARLOS FEDERICOS FRIAS </t>
  </si>
  <si>
    <t>CONTAMINACION SONICA</t>
  </si>
  <si>
    <t>FRANCLIN SOTO</t>
  </si>
  <si>
    <t>JUAN ANTONIO ENCARNACION</t>
  </si>
  <si>
    <t>MARIGIANLY TEJADA</t>
  </si>
  <si>
    <t xml:space="preserve">RUIDO POR MUSICA ALTA </t>
  </si>
  <si>
    <t>LUISA ENCARNACION</t>
  </si>
  <si>
    <t xml:space="preserve">hay un establecimiento de ventas de BEBIDAS ALCOHÓLICAS y vapers, el cual debido al desorden ha SIDO cerrado 2 veces </t>
  </si>
  <si>
    <t xml:space="preserve">DANIEL VENTURA </t>
  </si>
  <si>
    <t>QUEJA POR MUSICA A DESNIVEL</t>
  </si>
  <si>
    <t>JUNIOR ARIAS</t>
  </si>
  <si>
    <t>HARDLE RODRIGUEZ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</si>
</sst>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Verdana"/>
      <family val="2"/>
    </font>
    <font>
      <b/>
      <sz val="11"/>
      <color rgb="FF003876"/>
      <name val="Verdana"/>
      <family val="2"/>
    </font>
    <font>
      <b/>
      <sz val="10"/>
      <color rgb="FF003876"/>
      <name val="Verdana"/>
      <family val="2"/>
    </font>
    <font>
      <sz val="10"/>
      <color theme="1"/>
      <name val="Verdana"/>
      <family val="2"/>
    </font>
    <font>
      <sz val="10"/>
      <color theme="0"/>
      <name val="Verdana"/>
      <family val="2"/>
    </font>
    <font>
      <b/>
      <sz val="11"/>
      <color theme="0"/>
      <name val="Verdana"/>
      <family val="2"/>
    </font>
    <font>
      <b/>
      <sz val="11"/>
      <color rgb="FF003876"/>
      <name val="Calibri"/>
      <family val="2"/>
      <scheme val="minor"/>
    </font>
    <font>
      <b/>
      <sz val="11"/>
      <color theme="0"/>
      <name val="Veradana"/>
    </font>
    <font>
      <sz val="11"/>
      <color theme="1"/>
      <name val="Verdana"/>
      <family val="2"/>
    </font>
    <font>
      <sz val="10"/>
      <color theme="1"/>
      <name val="Calibri"/>
      <family val="2"/>
      <scheme val="minor"/>
    </font>
    <font>
      <b/>
      <sz val="8"/>
      <color theme="0"/>
      <name val="Verdana"/>
      <family val="2"/>
    </font>
    <font>
      <sz val="8"/>
      <color theme="1"/>
      <name val="Verdana"/>
      <family val="2"/>
    </font>
    <font>
      <b/>
      <sz val="10"/>
      <color theme="1"/>
      <name val="Verdana"/>
      <family val="2"/>
    </font>
    <font>
      <u/>
      <sz val="8"/>
      <color theme="1"/>
      <name val="Verdana"/>
      <family val="2"/>
    </font>
    <font>
      <sz val="5"/>
      <color theme="1"/>
      <name val="Verdana"/>
      <family val="2"/>
    </font>
    <font>
      <u/>
      <sz val="11"/>
      <color theme="1"/>
      <name val="Calibri"/>
      <family val="2"/>
      <scheme val="minor"/>
    </font>
    <font>
      <u/>
      <sz val="10"/>
      <color theme="1"/>
      <name val="Verdana"/>
      <family val="2"/>
    </font>
    <font>
      <sz val="7"/>
      <color theme="1"/>
      <name val="Verdana"/>
      <family val="2"/>
    </font>
    <font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387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EE2A24"/>
        <bgColor indexed="64"/>
      </patternFill>
    </fill>
    <fill>
      <patternFill patternType="solid">
        <fgColor theme="4" tint="0.79998168889431442"/>
        <bgColor indexed="64"/>
      </patternFill>
    </fill>
  </fills>
  <borders count="2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theme="0"/>
      </right>
      <top/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/>
      <right style="thick">
        <color theme="0"/>
      </right>
      <top style="medium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medium">
        <color theme="0"/>
      </top>
      <bottom style="thick">
        <color theme="0"/>
      </bottom>
      <diagonal/>
    </border>
    <border>
      <left style="thick">
        <color theme="0"/>
      </left>
      <right/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/>
      <right style="thick">
        <color theme="0"/>
      </right>
      <top style="thick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medium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 style="thin">
        <color indexed="64"/>
      </right>
      <top/>
      <bottom/>
      <diagonal/>
    </border>
    <border>
      <left/>
      <right style="thick">
        <color theme="0"/>
      </right>
      <top style="medium">
        <color theme="0"/>
      </top>
      <bottom/>
      <diagonal/>
    </border>
    <border>
      <left/>
      <right/>
      <top style="thick">
        <color theme="0"/>
      </top>
      <bottom style="medium">
        <color theme="0"/>
      </bottom>
      <diagonal/>
    </border>
    <border>
      <left style="thick">
        <color theme="0"/>
      </left>
      <right/>
      <top style="thick">
        <color theme="0"/>
      </top>
      <bottom style="medium">
        <color theme="0"/>
      </bottom>
      <diagonal/>
    </border>
    <border>
      <left style="medium">
        <color rgb="FF003876"/>
      </left>
      <right/>
      <top style="medium">
        <color rgb="FF003876"/>
      </top>
      <bottom style="medium">
        <color rgb="FF003876"/>
      </bottom>
      <diagonal/>
    </border>
    <border>
      <left/>
      <right/>
      <top style="medium">
        <color rgb="FF003876"/>
      </top>
      <bottom style="medium">
        <color rgb="FF003876"/>
      </bottom>
      <diagonal/>
    </border>
    <border>
      <left style="thin">
        <color rgb="FF003876"/>
      </left>
      <right style="thin">
        <color rgb="FF003876"/>
      </right>
      <top style="thin">
        <color rgb="FF003876"/>
      </top>
      <bottom style="thin">
        <color rgb="FF003876"/>
      </bottom>
      <diagonal/>
    </border>
    <border>
      <left style="thin">
        <color theme="1"/>
      </left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medium">
        <color theme="0"/>
      </left>
      <right/>
      <top/>
      <bottom/>
      <diagonal/>
    </border>
    <border>
      <left style="thin">
        <color rgb="FF003876"/>
      </left>
      <right/>
      <top style="thin">
        <color rgb="FF003876"/>
      </top>
      <bottom style="thin">
        <color rgb="FF003876"/>
      </bottom>
      <diagonal/>
    </border>
    <border>
      <left/>
      <right style="thin">
        <color rgb="FF003876"/>
      </right>
      <top style="thin">
        <color rgb="FF003876"/>
      </top>
      <bottom style="thin">
        <color rgb="FF003876"/>
      </bottom>
      <diagonal/>
    </border>
    <border>
      <left/>
      <right/>
      <top style="thin">
        <color rgb="FF003876"/>
      </top>
      <bottom style="thin">
        <color rgb="FF003876"/>
      </bottom>
      <diagonal/>
    </border>
    <border>
      <left/>
      <right style="thick">
        <color theme="0"/>
      </right>
      <top style="thin">
        <color rgb="FF003876"/>
      </top>
      <bottom style="thick">
        <color theme="0"/>
      </bottom>
      <diagonal/>
    </border>
    <border>
      <left style="medium">
        <color theme="0"/>
      </left>
      <right/>
      <top style="thin">
        <color rgb="FF003876"/>
      </top>
      <bottom style="thin">
        <color rgb="FF003876"/>
      </bottom>
      <diagonal/>
    </border>
    <border>
      <left/>
      <right style="thick">
        <color theme="0"/>
      </right>
      <top style="thin">
        <color rgb="FF003876"/>
      </top>
      <bottom style="thin">
        <color rgb="FF003876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rgb="FF003876"/>
      </right>
      <top/>
      <bottom style="thin">
        <color rgb="FF003876"/>
      </bottom>
      <diagonal/>
    </border>
    <border>
      <left/>
      <right style="thin">
        <color rgb="FF003876"/>
      </right>
      <top/>
      <bottom/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medium">
        <color theme="0"/>
      </left>
      <right style="thick">
        <color theme="0"/>
      </right>
      <top/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/>
      <top/>
      <bottom style="thin">
        <color rgb="FF003876"/>
      </bottom>
      <diagonal/>
    </border>
    <border>
      <left/>
      <right style="thick">
        <color theme="0"/>
      </right>
      <top/>
      <bottom style="thin">
        <color rgb="FF003876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rgb="FF003876"/>
      </top>
      <bottom/>
      <diagonal/>
    </border>
    <border>
      <left style="thick">
        <color theme="0"/>
      </left>
      <right style="thick">
        <color theme="0"/>
      </right>
      <top style="thin">
        <color rgb="FF003876"/>
      </top>
      <bottom style="medium">
        <color theme="0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rgb="FF003876"/>
      </bottom>
      <diagonal/>
    </border>
    <border>
      <left style="thin">
        <color rgb="FF003876"/>
      </left>
      <right style="thin">
        <color theme="1"/>
      </right>
      <top style="thin">
        <color rgb="FF003876"/>
      </top>
      <bottom style="thin">
        <color rgb="FF003876"/>
      </bottom>
      <diagonal/>
    </border>
    <border>
      <left/>
      <right style="thin">
        <color theme="1"/>
      </right>
      <top style="thin">
        <color rgb="FF003876"/>
      </top>
      <bottom style="thin">
        <color rgb="FF003876"/>
      </bottom>
      <diagonal/>
    </border>
    <border>
      <left style="thin">
        <color rgb="FF003876"/>
      </left>
      <right style="thin">
        <color rgb="FF003876"/>
      </right>
      <top/>
      <bottom style="thin">
        <color rgb="FF003876"/>
      </bottom>
      <diagonal/>
    </border>
    <border>
      <left style="thin">
        <color theme="0"/>
      </left>
      <right style="thin">
        <color rgb="FF003876"/>
      </right>
      <top style="thin">
        <color rgb="FF003876"/>
      </top>
      <bottom style="thin">
        <color theme="1"/>
      </bottom>
      <diagonal/>
    </border>
    <border>
      <left style="thin">
        <color rgb="FF003876"/>
      </left>
      <right style="thin">
        <color rgb="FF003876"/>
      </right>
      <top style="thin">
        <color rgb="FF003876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/>
      <top/>
      <bottom style="thin">
        <color rgb="FF00387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/>
      <top/>
      <bottom style="medium">
        <color theme="0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indexed="64"/>
      </left>
      <right style="thick">
        <color theme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 style="medium">
        <color theme="1"/>
      </left>
      <right style="thin">
        <color theme="0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0"/>
      </right>
      <top style="thin">
        <color theme="1"/>
      </top>
      <bottom style="thin">
        <color theme="1"/>
      </bottom>
      <diagonal/>
    </border>
    <border>
      <left/>
      <right style="thick">
        <color theme="0"/>
      </right>
      <top style="thin">
        <color rgb="FF003876"/>
      </top>
      <bottom style="thin">
        <color indexed="64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indexed="64"/>
      </left>
      <right style="thick">
        <color theme="0"/>
      </right>
      <top style="thin">
        <color indexed="64"/>
      </top>
      <bottom/>
      <diagonal/>
    </border>
    <border>
      <left style="medium">
        <color theme="1"/>
      </left>
      <right style="thick">
        <color theme="0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ck">
        <color theme="0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ck">
        <color theme="0"/>
      </right>
      <top/>
      <bottom style="thin">
        <color indexed="64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n">
        <color rgb="FF003876"/>
      </left>
      <right/>
      <top style="thin">
        <color rgb="FF003876"/>
      </top>
      <bottom style="thin">
        <color indexed="64"/>
      </bottom>
      <diagonal/>
    </border>
    <border>
      <left/>
      <right style="thick">
        <color theme="0"/>
      </right>
      <top/>
      <bottom/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rgb="FF003876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n">
        <color indexed="64"/>
      </left>
      <right style="thick">
        <color theme="0"/>
      </right>
      <top style="thin">
        <color theme="1"/>
      </top>
      <bottom/>
      <diagonal/>
    </border>
    <border>
      <left style="thin">
        <color theme="1"/>
      </left>
      <right style="thin">
        <color theme="0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theme="0"/>
      </right>
      <top style="thin">
        <color theme="1"/>
      </top>
      <bottom style="thin">
        <color theme="1"/>
      </bottom>
      <diagonal/>
    </border>
    <border>
      <left style="thick">
        <color theme="0"/>
      </left>
      <right style="thick">
        <color theme="0"/>
      </right>
      <top style="thin">
        <color theme="1"/>
      </top>
      <bottom style="thick">
        <color theme="0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n">
        <color theme="1"/>
      </bottom>
      <diagonal/>
    </border>
    <border>
      <left/>
      <right style="thin">
        <color theme="1"/>
      </right>
      <top style="medium">
        <color rgb="FF003876"/>
      </top>
      <bottom style="medium">
        <color rgb="FF003876"/>
      </bottom>
      <diagonal/>
    </border>
    <border>
      <left style="thick">
        <color theme="0"/>
      </left>
      <right style="thick">
        <color theme="0"/>
      </right>
      <top style="thin">
        <color theme="1"/>
      </top>
      <bottom style="thin">
        <color theme="1"/>
      </bottom>
      <diagonal/>
    </border>
    <border>
      <left style="thick">
        <color theme="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 style="thin">
        <color indexed="64"/>
      </left>
      <right style="thick">
        <color theme="0"/>
      </right>
      <top style="thick">
        <color theme="0"/>
      </top>
      <bottom style="thin">
        <color theme="1"/>
      </bottom>
      <diagonal/>
    </border>
    <border>
      <left style="thick">
        <color theme="0"/>
      </left>
      <right style="thin">
        <color rgb="FF003876"/>
      </right>
      <top style="thick">
        <color theme="0"/>
      </top>
      <bottom style="thin">
        <color theme="1"/>
      </bottom>
      <diagonal/>
    </border>
    <border>
      <left style="thin">
        <color rgb="FF003876"/>
      </left>
      <right/>
      <top/>
      <bottom style="thin">
        <color rgb="FF003876"/>
      </bottom>
      <diagonal/>
    </border>
    <border>
      <left style="thick">
        <color theme="0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ck">
        <color theme="0"/>
      </left>
      <right style="thin">
        <color rgb="FF003876"/>
      </right>
      <top style="thick">
        <color theme="0"/>
      </top>
      <bottom style="thin">
        <color indexed="64"/>
      </bottom>
      <diagonal/>
    </border>
    <border>
      <left style="thick">
        <color theme="0"/>
      </left>
      <right style="thin">
        <color theme="1"/>
      </right>
      <top style="thick">
        <color theme="0"/>
      </top>
      <bottom style="thin">
        <color theme="1"/>
      </bottom>
      <diagonal/>
    </border>
    <border>
      <left style="thick">
        <color theme="0"/>
      </left>
      <right style="thick">
        <color theme="0"/>
      </right>
      <top style="thin">
        <color theme="1"/>
      </top>
      <bottom style="medium">
        <color theme="0"/>
      </bottom>
      <diagonal/>
    </border>
    <border>
      <left style="thick">
        <color theme="0"/>
      </left>
      <right style="thin">
        <color indexed="64"/>
      </right>
      <top style="thin">
        <color indexed="64"/>
      </top>
      <bottom style="thick">
        <color theme="0"/>
      </bottom>
      <diagonal/>
    </border>
    <border>
      <left style="thick">
        <color theme="0"/>
      </left>
      <right style="thin">
        <color theme="1"/>
      </right>
      <top/>
      <bottom style="thin">
        <color theme="1"/>
      </bottom>
      <diagonal/>
    </border>
    <border>
      <left style="thick">
        <color theme="0"/>
      </left>
      <right style="thin">
        <color theme="1"/>
      </right>
      <top style="thick">
        <color theme="0"/>
      </top>
      <bottom style="thick">
        <color theme="0"/>
      </bottom>
      <diagonal/>
    </border>
    <border>
      <left style="thin">
        <color theme="1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n">
        <color theme="1"/>
      </right>
      <top/>
      <bottom/>
      <diagonal/>
    </border>
    <border>
      <left/>
      <right style="thick">
        <color theme="0"/>
      </right>
      <top style="thin">
        <color theme="1"/>
      </top>
      <bottom style="thin">
        <color theme="1"/>
      </bottom>
      <diagonal/>
    </border>
    <border>
      <left/>
      <right style="thick">
        <color theme="0"/>
      </right>
      <top/>
      <bottom style="thin">
        <color theme="1"/>
      </bottom>
      <diagonal/>
    </border>
    <border>
      <left style="thick">
        <color theme="0"/>
      </left>
      <right style="thick">
        <color theme="0"/>
      </right>
      <top style="thin">
        <color theme="1"/>
      </top>
      <bottom/>
      <diagonal/>
    </border>
    <border>
      <left style="thick">
        <color theme="0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theme="0"/>
      </bottom>
      <diagonal/>
    </border>
    <border>
      <left style="thick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theme="0"/>
      </right>
      <top style="thin">
        <color indexed="64"/>
      </top>
      <bottom style="thin">
        <color theme="1"/>
      </bottom>
      <diagonal/>
    </border>
    <border>
      <left style="medium">
        <color theme="1"/>
      </left>
      <right style="thick">
        <color theme="0"/>
      </right>
      <top/>
      <bottom style="thin">
        <color theme="1"/>
      </bottom>
      <diagonal/>
    </border>
    <border>
      <left style="thick">
        <color theme="0"/>
      </left>
      <right style="thin">
        <color theme="0"/>
      </right>
      <top style="thin">
        <color theme="1"/>
      </top>
      <bottom style="thin">
        <color theme="1"/>
      </bottom>
      <diagonal/>
    </border>
    <border>
      <left style="thick">
        <color theme="0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3876"/>
      </bottom>
      <diagonal/>
    </border>
    <border>
      <left/>
      <right/>
      <top style="medium">
        <color indexed="64"/>
      </top>
      <bottom style="medium">
        <color rgb="FF003876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theme="0"/>
      </left>
      <right style="medium">
        <color indexed="64"/>
      </right>
      <top style="thick">
        <color theme="0"/>
      </top>
      <bottom/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/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/>
      <right style="thick">
        <color theme="0"/>
      </right>
      <top/>
      <bottom style="thin">
        <color theme="0"/>
      </bottom>
      <diagonal/>
    </border>
    <border>
      <left/>
      <right style="medium">
        <color theme="0"/>
      </right>
      <top/>
      <bottom style="thin">
        <color theme="0"/>
      </bottom>
      <diagonal/>
    </border>
    <border>
      <left style="thick">
        <color theme="0"/>
      </left>
      <right/>
      <top/>
      <bottom style="thin">
        <color theme="0"/>
      </bottom>
      <diagonal/>
    </border>
    <border>
      <left style="medium">
        <color indexed="64"/>
      </left>
      <right style="thick">
        <color theme="0"/>
      </right>
      <top/>
      <bottom style="thin">
        <color theme="0"/>
      </bottom>
      <diagonal/>
    </border>
    <border>
      <left/>
      <right style="thin">
        <color indexed="64"/>
      </right>
      <top/>
      <bottom style="thick">
        <color theme="0"/>
      </bottom>
      <diagonal/>
    </border>
    <border>
      <left style="thin">
        <color indexed="64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 style="thin">
        <color theme="1"/>
      </right>
      <top style="thick">
        <color theme="0"/>
      </top>
      <bottom style="thick">
        <color theme="0"/>
      </bottom>
      <diagonal/>
    </border>
    <border>
      <left/>
      <right style="thin">
        <color indexed="64"/>
      </right>
      <top style="thick">
        <color theme="0"/>
      </top>
      <bottom style="thick">
        <color theme="0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thick">
        <color theme="0"/>
      </right>
      <top style="thin">
        <color rgb="FF003876"/>
      </top>
      <bottom style="medium">
        <color theme="0"/>
      </bottom>
      <diagonal/>
    </border>
    <border>
      <left/>
      <right style="thin">
        <color theme="1"/>
      </right>
      <top style="medium">
        <color theme="0"/>
      </top>
      <bottom style="thin">
        <color theme="0"/>
      </bottom>
      <diagonal/>
    </border>
    <border>
      <left style="thin">
        <color theme="1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indexed="64"/>
      </right>
      <top style="thick">
        <color theme="0"/>
      </top>
      <bottom style="thick">
        <color theme="0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rgb="FF003876"/>
      </top>
      <bottom style="thin">
        <color indexed="64"/>
      </bottom>
      <diagonal/>
    </border>
    <border>
      <left/>
      <right/>
      <top style="thin">
        <color rgb="FF003876"/>
      </top>
      <bottom style="thin">
        <color indexed="64"/>
      </bottom>
      <diagonal/>
    </border>
    <border>
      <left/>
      <right style="thin">
        <color indexed="64"/>
      </right>
      <top style="thin">
        <color rgb="FF003876"/>
      </top>
      <bottom style="thin">
        <color indexed="64"/>
      </bottom>
      <diagonal/>
    </border>
    <border>
      <left style="thin">
        <color rgb="FF003876"/>
      </left>
      <right/>
      <top style="thin">
        <color indexed="64"/>
      </top>
      <bottom style="thin">
        <color rgb="FF003876"/>
      </bottom>
      <diagonal/>
    </border>
    <border>
      <left/>
      <right style="thin">
        <color indexed="64"/>
      </right>
      <top style="thin">
        <color indexed="64"/>
      </top>
      <bottom style="thin">
        <color rgb="FF003876"/>
      </bottom>
      <diagonal/>
    </border>
    <border>
      <left style="thin">
        <color indexed="64"/>
      </left>
      <right/>
      <top style="thin">
        <color indexed="64"/>
      </top>
      <bottom style="thin">
        <color rgb="FF003876"/>
      </bottom>
      <diagonal/>
    </border>
    <border>
      <left/>
      <right style="thin">
        <color rgb="FF003876"/>
      </right>
      <top style="thin">
        <color indexed="64"/>
      </top>
      <bottom style="thin">
        <color rgb="FF003876"/>
      </bottom>
      <diagonal/>
    </border>
    <border>
      <left style="thin">
        <color theme="1"/>
      </left>
      <right/>
      <top style="thin">
        <color theme="1"/>
      </top>
      <bottom style="thin">
        <color rgb="FF003876"/>
      </bottom>
      <diagonal/>
    </border>
    <border>
      <left/>
      <right style="thin">
        <color rgb="FF003876"/>
      </right>
      <top style="thin">
        <color theme="1"/>
      </top>
      <bottom style="thin">
        <color rgb="FF003876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rgb="FF003876"/>
      </top>
      <bottom style="thin">
        <color indexed="64"/>
      </bottom>
      <diagonal/>
    </border>
    <border>
      <left/>
      <right style="thin">
        <color rgb="FF003876"/>
      </right>
      <top style="thin">
        <color rgb="FF003876"/>
      </top>
      <bottom style="thin">
        <color indexed="64"/>
      </bottom>
      <diagonal/>
    </border>
    <border>
      <left style="thin">
        <color indexed="64"/>
      </left>
      <right style="thick">
        <color theme="0"/>
      </right>
      <top style="thick">
        <color theme="0"/>
      </top>
      <bottom style="medium">
        <color theme="0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rgb="FF003876"/>
      </left>
      <right/>
      <top style="medium">
        <color indexed="64"/>
      </top>
      <bottom style="thin">
        <color rgb="FF003876"/>
      </bottom>
      <diagonal/>
    </border>
    <border>
      <left/>
      <right/>
      <top style="medium">
        <color indexed="64"/>
      </top>
      <bottom style="thin">
        <color rgb="FF003876"/>
      </bottom>
      <diagonal/>
    </border>
    <border>
      <left/>
      <right style="medium">
        <color indexed="64"/>
      </right>
      <top style="medium">
        <color indexed="64"/>
      </top>
      <bottom style="thin">
        <color rgb="FF003876"/>
      </bottom>
      <diagonal/>
    </border>
    <border>
      <left style="medium">
        <color indexed="64"/>
      </left>
      <right style="thick">
        <color theme="0"/>
      </right>
      <top/>
      <bottom/>
      <diagonal/>
    </border>
    <border>
      <left/>
      <right style="medium">
        <color indexed="64"/>
      </right>
      <top style="thin">
        <color rgb="FF003876"/>
      </top>
      <bottom style="thin">
        <color rgb="FF003876"/>
      </bottom>
      <diagonal/>
    </border>
    <border>
      <left style="medium">
        <color indexed="64"/>
      </left>
      <right style="thin">
        <color rgb="FF003876"/>
      </right>
      <top style="thin">
        <color rgb="FF003876"/>
      </top>
      <bottom style="thin">
        <color rgb="FF003876"/>
      </bottom>
      <diagonal/>
    </border>
    <border>
      <left/>
      <right style="medium">
        <color indexed="64"/>
      </right>
      <top/>
      <bottom/>
      <diagonal/>
    </border>
    <border>
      <left style="thin">
        <color rgb="FF003876"/>
      </left>
      <right style="medium">
        <color indexed="64"/>
      </right>
      <top style="thin">
        <color rgb="FF003876"/>
      </top>
      <bottom style="thin">
        <color rgb="FF003876"/>
      </bottom>
      <diagonal/>
    </border>
    <border>
      <left style="thin">
        <color rgb="FF003876"/>
      </left>
      <right style="medium">
        <color indexed="64"/>
      </right>
      <top/>
      <bottom/>
      <diagonal/>
    </border>
    <border>
      <left style="thin">
        <color rgb="FF003876"/>
      </left>
      <right style="medium">
        <color indexed="64"/>
      </right>
      <top style="thin">
        <color rgb="FF003876"/>
      </top>
      <bottom/>
      <diagonal/>
    </border>
    <border>
      <left style="thin">
        <color rgb="FF003876"/>
      </left>
      <right style="medium">
        <color indexed="64"/>
      </right>
      <top/>
      <bottom style="thin">
        <color rgb="FF003876"/>
      </bottom>
      <diagonal/>
    </border>
    <border>
      <left style="thin">
        <color indexed="64"/>
      </left>
      <right style="medium">
        <color indexed="64"/>
      </right>
      <top style="thin">
        <color rgb="FF003876"/>
      </top>
      <bottom style="thin">
        <color rgb="FF003876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theme="0"/>
      </right>
      <top/>
      <bottom style="medium">
        <color indexed="64"/>
      </bottom>
      <diagonal/>
    </border>
    <border>
      <left/>
      <right style="thick">
        <color theme="0"/>
      </right>
      <top style="thick">
        <color theme="0"/>
      </top>
      <bottom style="medium">
        <color indexed="64"/>
      </bottom>
      <diagonal/>
    </border>
    <border>
      <left/>
      <right style="thin">
        <color rgb="FF003876"/>
      </right>
      <top/>
      <bottom style="medium">
        <color indexed="64"/>
      </bottom>
      <diagonal/>
    </border>
    <border>
      <left style="thin">
        <color rgb="FF003876"/>
      </left>
      <right style="medium">
        <color indexed="64"/>
      </right>
      <top style="thin">
        <color rgb="FF003876"/>
      </top>
      <bottom style="medium">
        <color indexed="64"/>
      </bottom>
      <diagonal/>
    </border>
    <border>
      <left style="thin">
        <color indexed="64"/>
      </left>
      <right style="thick">
        <color theme="0"/>
      </right>
      <top style="medium">
        <color indexed="64"/>
      </top>
      <bottom style="thin">
        <color indexed="64"/>
      </bottom>
      <diagonal/>
    </border>
    <border>
      <left style="thick">
        <color theme="0"/>
      </left>
      <right style="thick">
        <color theme="0"/>
      </right>
      <top style="medium">
        <color indexed="64"/>
      </top>
      <bottom style="thin">
        <color indexed="64"/>
      </bottom>
      <diagonal/>
    </border>
    <border>
      <left style="thick">
        <color theme="0"/>
      </left>
      <right style="medium">
        <color indexed="64"/>
      </right>
      <top style="medium">
        <color indexed="64"/>
      </top>
      <bottom/>
      <diagonal/>
    </border>
    <border>
      <left style="thick">
        <color theme="0"/>
      </left>
      <right style="medium">
        <color indexed="64"/>
      </right>
      <top style="thin">
        <color theme="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1"/>
      </top>
      <bottom style="medium">
        <color indexed="6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3876"/>
      </right>
      <top/>
      <bottom/>
      <diagonal/>
    </border>
    <border>
      <left style="thin">
        <color rgb="FF003876"/>
      </left>
      <right/>
      <top/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 style="thick">
        <color theme="0"/>
      </left>
      <right/>
      <top style="thick">
        <color theme="0"/>
      </top>
      <bottom style="medium">
        <color indexed="64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3876"/>
      </left>
      <right/>
      <top style="thin">
        <color rgb="FF003876"/>
      </top>
      <bottom/>
      <diagonal/>
    </border>
    <border>
      <left/>
      <right style="medium">
        <color indexed="64"/>
      </right>
      <top style="thin">
        <color rgb="FF003876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rgb="FF003876"/>
      </top>
      <bottom/>
      <diagonal/>
    </border>
    <border>
      <left/>
      <right style="thin">
        <color rgb="FF003876"/>
      </right>
      <top style="thin">
        <color rgb="FF003876"/>
      </top>
      <bottom/>
      <diagonal/>
    </border>
    <border>
      <left/>
      <right style="thin">
        <color indexed="64"/>
      </right>
      <top style="thin">
        <color rgb="FF003876"/>
      </top>
      <bottom/>
      <diagonal/>
    </border>
    <border>
      <left style="thin">
        <color indexed="64"/>
      </left>
      <right/>
      <top style="thin">
        <color rgb="FF003876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ck">
        <color theme="0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1"/>
      </right>
      <top style="thick">
        <color theme="0"/>
      </top>
      <bottom style="medium">
        <color indexed="64"/>
      </bottom>
      <diagonal/>
    </border>
    <border>
      <left style="thin">
        <color theme="1"/>
      </left>
      <right style="thick">
        <color theme="0"/>
      </right>
      <top style="medium">
        <color indexed="64"/>
      </top>
      <bottom style="thin">
        <color theme="1"/>
      </bottom>
      <diagonal/>
    </border>
    <border>
      <left style="thick">
        <color theme="0"/>
      </left>
      <right style="thick">
        <color theme="0"/>
      </right>
      <top style="medium">
        <color indexed="64"/>
      </top>
      <bottom style="thin">
        <color theme="1"/>
      </bottom>
      <diagonal/>
    </border>
    <border>
      <left style="thick">
        <color theme="0"/>
      </left>
      <right style="thick">
        <color theme="0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theme="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97">
    <xf numFmtId="0" fontId="0" fillId="0" borderId="0" xfId="0"/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2" fillId="2" borderId="5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60" xfId="0" applyFont="1" applyFill="1" applyBorder="1" applyAlignment="1">
      <alignment horizontal="center" wrapText="1"/>
    </xf>
    <xf numFmtId="0" fontId="5" fillId="6" borderId="53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6" borderId="6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3" borderId="36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0" borderId="0" xfId="0" applyFont="1"/>
    <xf numFmtId="0" fontId="6" fillId="3" borderId="36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5" fillId="5" borderId="64" xfId="0" applyFont="1" applyFill="1" applyBorder="1" applyAlignment="1">
      <alignment horizontal="center"/>
    </xf>
    <xf numFmtId="0" fontId="5" fillId="3" borderId="68" xfId="0" applyFont="1" applyFill="1" applyBorder="1" applyAlignment="1">
      <alignment horizontal="center"/>
    </xf>
    <xf numFmtId="0" fontId="5" fillId="6" borderId="69" xfId="0" applyFont="1" applyFill="1" applyBorder="1" applyAlignment="1">
      <alignment horizontal="center"/>
    </xf>
    <xf numFmtId="0" fontId="5" fillId="0" borderId="75" xfId="0" applyFont="1" applyBorder="1" applyAlignment="1">
      <alignment horizontal="center"/>
    </xf>
    <xf numFmtId="0" fontId="6" fillId="0" borderId="76" xfId="0" applyFont="1" applyBorder="1" applyAlignment="1">
      <alignment horizontal="center"/>
    </xf>
    <xf numFmtId="0" fontId="2" fillId="2" borderId="79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14" fontId="0" fillId="0" borderId="0" xfId="0" applyNumberFormat="1" applyAlignment="1">
      <alignment horizontal="center" vertical="center"/>
    </xf>
    <xf numFmtId="0" fontId="2" fillId="2" borderId="84" xfId="0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/>
    </xf>
    <xf numFmtId="0" fontId="2" fillId="2" borderId="79" xfId="0" applyFont="1" applyFill="1" applyBorder="1" applyAlignment="1">
      <alignment horizontal="center" wrapText="1"/>
    </xf>
    <xf numFmtId="0" fontId="5" fillId="5" borderId="98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14" fontId="0" fillId="0" borderId="0" xfId="0" applyNumberFormat="1"/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0" fontId="2" fillId="2" borderId="99" xfId="0" applyFont="1" applyFill="1" applyBorder="1" applyAlignment="1">
      <alignment horizontal="center" vertical="center" wrapText="1"/>
    </xf>
    <xf numFmtId="0" fontId="2" fillId="2" borderId="100" xfId="0" applyFont="1" applyFill="1" applyBorder="1" applyAlignment="1">
      <alignment horizontal="center" vertical="center" wrapText="1"/>
    </xf>
    <xf numFmtId="0" fontId="5" fillId="0" borderId="101" xfId="0" applyFont="1" applyBorder="1" applyAlignment="1">
      <alignment horizontal="center"/>
    </xf>
    <xf numFmtId="0" fontId="5" fillId="0" borderId="108" xfId="0" applyFont="1" applyBorder="1" applyAlignment="1">
      <alignment horizontal="center"/>
    </xf>
    <xf numFmtId="0" fontId="5" fillId="5" borderId="101" xfId="0" applyFont="1" applyFill="1" applyBorder="1" applyAlignment="1">
      <alignment horizontal="center"/>
    </xf>
    <xf numFmtId="0" fontId="5" fillId="5" borderId="39" xfId="0" applyFont="1" applyFill="1" applyBorder="1" applyAlignment="1">
      <alignment horizontal="center"/>
    </xf>
    <xf numFmtId="0" fontId="5" fillId="5" borderId="113" xfId="0" applyFont="1" applyFill="1" applyBorder="1" applyAlignment="1">
      <alignment horizontal="center"/>
    </xf>
    <xf numFmtId="0" fontId="5" fillId="0" borderId="116" xfId="0" applyFont="1" applyBorder="1" applyAlignment="1">
      <alignment horizontal="center"/>
    </xf>
    <xf numFmtId="0" fontId="5" fillId="0" borderId="118" xfId="0" applyFont="1" applyBorder="1" applyAlignment="1">
      <alignment horizontal="center"/>
    </xf>
    <xf numFmtId="0" fontId="2" fillId="2" borderId="115" xfId="0" applyFont="1" applyFill="1" applyBorder="1" applyAlignment="1">
      <alignment horizontal="center" wrapText="1"/>
    </xf>
    <xf numFmtId="0" fontId="2" fillId="2" borderId="122" xfId="0" applyFont="1" applyFill="1" applyBorder="1" applyAlignment="1">
      <alignment horizontal="center" vertical="center" wrapText="1"/>
    </xf>
    <xf numFmtId="0" fontId="5" fillId="5" borderId="125" xfId="0" applyFont="1" applyFill="1" applyBorder="1" applyAlignment="1">
      <alignment horizontal="center"/>
    </xf>
    <xf numFmtId="0" fontId="5" fillId="5" borderId="126" xfId="0" applyFont="1" applyFill="1" applyBorder="1" applyAlignment="1">
      <alignment horizontal="center"/>
    </xf>
    <xf numFmtId="0" fontId="5" fillId="5" borderId="127" xfId="0" applyFont="1" applyFill="1" applyBorder="1" applyAlignment="1">
      <alignment horizontal="center"/>
    </xf>
    <xf numFmtId="0" fontId="5" fillId="5" borderId="128" xfId="0" applyFont="1" applyFill="1" applyBorder="1" applyAlignment="1">
      <alignment horizontal="center"/>
    </xf>
    <xf numFmtId="0" fontId="5" fillId="5" borderId="132" xfId="0" applyFont="1" applyFill="1" applyBorder="1" applyAlignment="1">
      <alignment horizontal="center"/>
    </xf>
    <xf numFmtId="0" fontId="5" fillId="5" borderId="55" xfId="0" applyFont="1" applyFill="1" applyBorder="1" applyAlignment="1">
      <alignment horizontal="center"/>
    </xf>
    <xf numFmtId="0" fontId="5" fillId="0" borderId="133" xfId="0" applyFont="1" applyBorder="1" applyAlignment="1">
      <alignment horizontal="center"/>
    </xf>
    <xf numFmtId="0" fontId="5" fillId="5" borderId="134" xfId="0" applyFont="1" applyFill="1" applyBorder="1" applyAlignment="1">
      <alignment horizontal="center"/>
    </xf>
    <xf numFmtId="0" fontId="0" fillId="0" borderId="80" xfId="0" applyBorder="1"/>
    <xf numFmtId="0" fontId="5" fillId="5" borderId="138" xfId="0" applyFont="1" applyFill="1" applyBorder="1" applyAlignment="1">
      <alignment horizontal="center"/>
    </xf>
    <xf numFmtId="0" fontId="10" fillId="0" borderId="0" xfId="0" applyFont="1"/>
    <xf numFmtId="0" fontId="11" fillId="0" borderId="0" xfId="0" applyFont="1"/>
    <xf numFmtId="14" fontId="11" fillId="0" borderId="0" xfId="0" applyNumberFormat="1" applyFont="1" applyAlignment="1">
      <alignment horizontal="center"/>
    </xf>
    <xf numFmtId="0" fontId="5" fillId="5" borderId="139" xfId="0" applyFont="1" applyFill="1" applyBorder="1" applyAlignment="1">
      <alignment horizontal="center"/>
    </xf>
    <xf numFmtId="0" fontId="2" fillId="2" borderId="140" xfId="0" applyFont="1" applyFill="1" applyBorder="1" applyAlignment="1">
      <alignment horizontal="center" vertical="center" wrapText="1"/>
    </xf>
    <xf numFmtId="0" fontId="2" fillId="2" borderId="79" xfId="0" applyFont="1" applyFill="1" applyBorder="1" applyAlignment="1">
      <alignment horizontal="center" vertical="top" wrapText="1"/>
    </xf>
    <xf numFmtId="0" fontId="5" fillId="0" borderId="144" xfId="0" applyFont="1" applyBorder="1" applyAlignment="1">
      <alignment horizontal="center"/>
    </xf>
    <xf numFmtId="0" fontId="5" fillId="5" borderId="143" xfId="0" applyFont="1" applyFill="1" applyBorder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0" borderId="98" xfId="0" applyFont="1" applyBorder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122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/>
    </xf>
    <xf numFmtId="0" fontId="13" fillId="0" borderId="118" xfId="0" applyFont="1" applyBorder="1" applyAlignment="1">
      <alignment horizontal="center"/>
    </xf>
    <xf numFmtId="0" fontId="13" fillId="5" borderId="132" xfId="0" applyFont="1" applyFill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5" borderId="127" xfId="0" applyFont="1" applyFill="1" applyBorder="1" applyAlignment="1">
      <alignment horizontal="center"/>
    </xf>
    <xf numFmtId="0" fontId="13" fillId="6" borderId="1" xfId="0" applyFont="1" applyFill="1" applyBorder="1" applyAlignment="1">
      <alignment horizontal="center"/>
    </xf>
    <xf numFmtId="0" fontId="13" fillId="5" borderId="55" xfId="0" applyFont="1" applyFill="1" applyBorder="1" applyAlignment="1">
      <alignment horizontal="center"/>
    </xf>
    <xf numFmtId="0" fontId="13" fillId="5" borderId="125" xfId="0" applyFont="1" applyFill="1" applyBorder="1" applyAlignment="1">
      <alignment horizontal="center"/>
    </xf>
    <xf numFmtId="0" fontId="16" fillId="3" borderId="36" xfId="0" applyFont="1" applyFill="1" applyBorder="1" applyAlignment="1">
      <alignment horizontal="center"/>
    </xf>
    <xf numFmtId="0" fontId="4" fillId="0" borderId="0" xfId="0" applyFont="1" applyAlignment="1">
      <alignment vertical="center"/>
    </xf>
    <xf numFmtId="0" fontId="18" fillId="6" borderId="1" xfId="0" applyFont="1" applyFill="1" applyBorder="1" applyAlignment="1">
      <alignment horizontal="center"/>
    </xf>
    <xf numFmtId="0" fontId="5" fillId="0" borderId="118" xfId="0" applyFont="1" applyBorder="1" applyAlignment="1">
      <alignment horizontal="center" vertical="center"/>
    </xf>
    <xf numFmtId="0" fontId="5" fillId="5" borderId="132" xfId="0" applyFont="1" applyFill="1" applyBorder="1" applyAlignment="1">
      <alignment horizontal="center" vertical="center"/>
    </xf>
    <xf numFmtId="0" fontId="5" fillId="5" borderId="127" xfId="0" applyFont="1" applyFill="1" applyBorder="1" applyAlignment="1">
      <alignment horizontal="center" vertical="center"/>
    </xf>
    <xf numFmtId="0" fontId="2" fillId="2" borderId="160" xfId="0" applyFont="1" applyFill="1" applyBorder="1" applyAlignment="1">
      <alignment horizontal="center" vertical="center" wrapText="1"/>
    </xf>
    <xf numFmtId="0" fontId="0" fillId="6" borderId="161" xfId="0" applyFill="1" applyBorder="1"/>
    <xf numFmtId="0" fontId="2" fillId="2" borderId="164" xfId="0" applyFont="1" applyFill="1" applyBorder="1" applyAlignment="1">
      <alignment horizontal="center" vertical="center"/>
    </xf>
    <xf numFmtId="0" fontId="2" fillId="2" borderId="169" xfId="0" applyFont="1" applyFill="1" applyBorder="1" applyAlignment="1">
      <alignment horizontal="center" vertical="center"/>
    </xf>
    <xf numFmtId="0" fontId="19" fillId="6" borderId="3" xfId="0" applyFont="1" applyFill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9" fillId="6" borderId="3" xfId="0" applyFont="1" applyFill="1" applyBorder="1" applyAlignment="1">
      <alignment horizontal="center" vertical="center"/>
    </xf>
    <xf numFmtId="0" fontId="19" fillId="6" borderId="163" xfId="0" applyFont="1" applyFill="1" applyBorder="1" applyAlignment="1">
      <alignment horizontal="center"/>
    </xf>
    <xf numFmtId="0" fontId="19" fillId="6" borderId="1" xfId="0" applyFont="1" applyFill="1" applyBorder="1" applyAlignment="1">
      <alignment horizontal="center" vertical="center"/>
    </xf>
    <xf numFmtId="0" fontId="5" fillId="5" borderId="170" xfId="0" applyFont="1" applyFill="1" applyBorder="1" applyAlignment="1">
      <alignment horizontal="center"/>
    </xf>
    <xf numFmtId="0" fontId="5" fillId="5" borderId="172" xfId="0" applyFont="1" applyFill="1" applyBorder="1" applyAlignment="1">
      <alignment horizontal="center" vertical="center"/>
    </xf>
    <xf numFmtId="0" fontId="5" fillId="5" borderId="173" xfId="0" applyFont="1" applyFill="1" applyBorder="1" applyAlignment="1">
      <alignment horizontal="center"/>
    </xf>
    <xf numFmtId="0" fontId="5" fillId="0" borderId="79" xfId="0" applyFont="1" applyBorder="1" applyAlignment="1">
      <alignment horizontal="center"/>
    </xf>
    <xf numFmtId="0" fontId="5" fillId="0" borderId="171" xfId="0" applyFont="1" applyBorder="1" applyAlignment="1">
      <alignment horizontal="center"/>
    </xf>
    <xf numFmtId="0" fontId="2" fillId="2" borderId="175" xfId="0" applyFont="1" applyFill="1" applyBorder="1" applyAlignment="1">
      <alignment horizontal="center" vertical="center" wrapText="1"/>
    </xf>
    <xf numFmtId="0" fontId="5" fillId="5" borderId="176" xfId="0" applyFont="1" applyFill="1" applyBorder="1" applyAlignment="1">
      <alignment horizontal="center"/>
    </xf>
    <xf numFmtId="0" fontId="5" fillId="5" borderId="172" xfId="0" applyFont="1" applyFill="1" applyBorder="1" applyAlignment="1">
      <alignment horizontal="center"/>
    </xf>
    <xf numFmtId="0" fontId="2" fillId="2" borderId="60" xfId="0" applyFont="1" applyFill="1" applyBorder="1" applyAlignment="1">
      <alignment horizontal="center" vertical="center" wrapText="1"/>
    </xf>
    <xf numFmtId="0" fontId="5" fillId="0" borderId="177" xfId="0" applyFont="1" applyBorder="1" applyAlignment="1">
      <alignment horizontal="center"/>
    </xf>
    <xf numFmtId="0" fontId="5" fillId="0" borderId="112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3" fillId="6" borderId="161" xfId="0" applyFont="1" applyFill="1" applyBorder="1" applyAlignment="1">
      <alignment vertical="top" wrapText="1"/>
    </xf>
    <xf numFmtId="0" fontId="5" fillId="0" borderId="193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vertical="center"/>
    </xf>
    <xf numFmtId="14" fontId="0" fillId="0" borderId="1" xfId="0" applyNumberFormat="1" applyBorder="1"/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3" xfId="0" applyFont="1" applyFill="1" applyBorder="1" applyAlignment="1">
      <alignment horizontal="center"/>
    </xf>
    <xf numFmtId="0" fontId="2" fillId="2" borderId="117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/>
    </xf>
    <xf numFmtId="0" fontId="2" fillId="2" borderId="199" xfId="0" applyFont="1" applyFill="1" applyBorder="1" applyAlignment="1">
      <alignment horizontal="center" vertical="center"/>
    </xf>
    <xf numFmtId="0" fontId="7" fillId="2" borderId="200" xfId="0" applyFont="1" applyFill="1" applyBorder="1" applyAlignment="1">
      <alignment horizontal="center" vertical="center"/>
    </xf>
    <xf numFmtId="0" fontId="5" fillId="6" borderId="201" xfId="0" applyFont="1" applyFill="1" applyBorder="1" applyAlignment="1">
      <alignment horizontal="center"/>
    </xf>
    <xf numFmtId="0" fontId="0" fillId="6" borderId="202" xfId="0" applyFill="1" applyBorder="1"/>
    <xf numFmtId="0" fontId="5" fillId="0" borderId="162" xfId="0" applyFont="1" applyBorder="1" applyAlignment="1">
      <alignment horizontal="center"/>
    </xf>
    <xf numFmtId="0" fontId="0" fillId="0" borderId="200" xfId="0" applyBorder="1"/>
    <xf numFmtId="0" fontId="5" fillId="6" borderId="163" xfId="0" applyFont="1" applyFill="1" applyBorder="1" applyAlignment="1">
      <alignment horizontal="center"/>
    </xf>
    <xf numFmtId="0" fontId="5" fillId="0" borderId="163" xfId="0" applyFont="1" applyBorder="1" applyAlignment="1">
      <alignment horizontal="center"/>
    </xf>
    <xf numFmtId="0" fontId="0" fillId="0" borderId="203" xfId="0" applyBorder="1"/>
    <xf numFmtId="0" fontId="0" fillId="6" borderId="204" xfId="0" applyFill="1" applyBorder="1"/>
    <xf numFmtId="0" fontId="0" fillId="6" borderId="203" xfId="0" applyFill="1" applyBorder="1"/>
    <xf numFmtId="0" fontId="0" fillId="0" borderId="204" xfId="0" applyBorder="1"/>
    <xf numFmtId="0" fontId="0" fillId="0" borderId="205" xfId="0" applyBorder="1"/>
    <xf numFmtId="0" fontId="0" fillId="0" borderId="206" xfId="0" applyBorder="1"/>
    <xf numFmtId="0" fontId="0" fillId="6" borderId="207" xfId="0" applyFill="1" applyBorder="1"/>
    <xf numFmtId="0" fontId="0" fillId="0" borderId="202" xfId="0" applyBorder="1"/>
    <xf numFmtId="0" fontId="5" fillId="6" borderId="208" xfId="0" applyFont="1" applyFill="1" applyBorder="1" applyAlignment="1">
      <alignment horizontal="center"/>
    </xf>
    <xf numFmtId="0" fontId="5" fillId="6" borderId="211" xfId="0" applyFont="1" applyFill="1" applyBorder="1" applyAlignment="1">
      <alignment horizontal="center"/>
    </xf>
    <xf numFmtId="0" fontId="5" fillId="0" borderId="215" xfId="0" applyFont="1" applyBorder="1" applyAlignment="1">
      <alignment horizontal="center"/>
    </xf>
    <xf numFmtId="0" fontId="5" fillId="5" borderId="216" xfId="0" applyFont="1" applyFill="1" applyBorder="1" applyAlignment="1">
      <alignment horizontal="center"/>
    </xf>
    <xf numFmtId="0" fontId="0" fillId="6" borderId="217" xfId="0" applyFill="1" applyBorder="1"/>
    <xf numFmtId="0" fontId="5" fillId="3" borderId="1" xfId="0" applyFont="1" applyFill="1" applyBorder="1" applyAlignment="1">
      <alignment horizontal="center"/>
    </xf>
    <xf numFmtId="0" fontId="9" fillId="2" borderId="221" xfId="0" applyFont="1" applyFill="1" applyBorder="1" applyAlignment="1">
      <alignment horizontal="center" vertical="center"/>
    </xf>
    <xf numFmtId="0" fontId="0" fillId="6" borderId="222" xfId="0" applyFill="1" applyBorder="1" applyAlignment="1">
      <alignment horizontal="center"/>
    </xf>
    <xf numFmtId="0" fontId="0" fillId="0" borderId="222" xfId="0" applyBorder="1"/>
    <xf numFmtId="0" fontId="0" fillId="6" borderId="222" xfId="0" applyFill="1" applyBorder="1"/>
    <xf numFmtId="0" fontId="5" fillId="5" borderId="225" xfId="0" applyFont="1" applyFill="1" applyBorder="1" applyAlignment="1">
      <alignment horizontal="center"/>
    </xf>
    <xf numFmtId="0" fontId="0" fillId="6" borderId="226" xfId="0" applyFill="1" applyBorder="1"/>
    <xf numFmtId="0" fontId="0" fillId="0" borderId="69" xfId="0" applyBorder="1"/>
    <xf numFmtId="14" fontId="0" fillId="0" borderId="69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12" fillId="2" borderId="79" xfId="0" applyFont="1" applyFill="1" applyBorder="1" applyAlignment="1">
      <alignment horizontal="center" vertical="top" wrapText="1"/>
    </xf>
    <xf numFmtId="0" fontId="19" fillId="3" borderId="1" xfId="0" applyFont="1" applyFill="1" applyBorder="1" applyAlignment="1">
      <alignment horizontal="center" vertical="center"/>
    </xf>
    <xf numFmtId="0" fontId="13" fillId="3" borderId="161" xfId="0" applyFont="1" applyFill="1" applyBorder="1" applyAlignment="1">
      <alignment vertical="top" wrapText="1"/>
    </xf>
    <xf numFmtId="0" fontId="19" fillId="6" borderId="227" xfId="0" applyFont="1" applyFill="1" applyBorder="1" applyAlignment="1">
      <alignment horizontal="center"/>
    </xf>
    <xf numFmtId="0" fontId="19" fillId="6" borderId="23" xfId="0" applyFont="1" applyFill="1" applyBorder="1" applyAlignment="1">
      <alignment horizontal="center" vertical="center"/>
    </xf>
    <xf numFmtId="0" fontId="19" fillId="6" borderId="162" xfId="0" applyFont="1" applyFill="1" applyBorder="1" applyAlignment="1">
      <alignment horizontal="center"/>
    </xf>
    <xf numFmtId="0" fontId="19" fillId="3" borderId="162" xfId="0" applyFont="1" applyFill="1" applyBorder="1" applyAlignment="1">
      <alignment horizontal="center"/>
    </xf>
    <xf numFmtId="0" fontId="19" fillId="3" borderId="3" xfId="0" applyFont="1" applyFill="1" applyBorder="1" applyAlignment="1">
      <alignment horizontal="center" vertical="center"/>
    </xf>
    <xf numFmtId="0" fontId="0" fillId="3" borderId="161" xfId="0" applyFill="1" applyBorder="1"/>
    <xf numFmtId="0" fontId="19" fillId="3" borderId="230" xfId="0" applyFont="1" applyFill="1" applyBorder="1" applyAlignment="1">
      <alignment horizontal="center"/>
    </xf>
    <xf numFmtId="0" fontId="19" fillId="6" borderId="231" xfId="0" applyFont="1" applyFill="1" applyBorder="1" applyAlignment="1">
      <alignment horizontal="center"/>
    </xf>
    <xf numFmtId="0" fontId="19" fillId="0" borderId="208" xfId="0" applyFont="1" applyBorder="1" applyAlignment="1">
      <alignment horizontal="center" vertical="center"/>
    </xf>
    <xf numFmtId="0" fontId="19" fillId="0" borderId="211" xfId="0" applyFont="1" applyBorder="1" applyAlignment="1">
      <alignment horizontal="center" vertical="center"/>
    </xf>
    <xf numFmtId="0" fontId="5" fillId="5" borderId="233" xfId="0" applyFont="1" applyFill="1" applyBorder="1" applyAlignment="1">
      <alignment horizontal="center" vertical="center"/>
    </xf>
    <xf numFmtId="0" fontId="0" fillId="0" borderId="234" xfId="0" applyBorder="1"/>
    <xf numFmtId="0" fontId="17" fillId="0" borderId="0" xfId="0" applyFont="1"/>
    <xf numFmtId="0" fontId="5" fillId="6" borderId="163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/>
    </xf>
    <xf numFmtId="0" fontId="5" fillId="3" borderId="179" xfId="0" applyFont="1" applyFill="1" applyBorder="1" applyAlignment="1">
      <alignment horizontal="center" vertical="center"/>
    </xf>
    <xf numFmtId="0" fontId="5" fillId="6" borderId="230" xfId="0" applyFont="1" applyFill="1" applyBorder="1" applyAlignment="1">
      <alignment horizontal="center" vertical="center"/>
    </xf>
    <xf numFmtId="0" fontId="5" fillId="6" borderId="247" xfId="0" applyFont="1" applyFill="1" applyBorder="1" applyAlignment="1">
      <alignment horizontal="center" vertical="center"/>
    </xf>
    <xf numFmtId="0" fontId="19" fillId="6" borderId="23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3" borderId="230" xfId="0" applyFont="1" applyFill="1" applyBorder="1" applyAlignment="1">
      <alignment horizontal="center" vertical="center"/>
    </xf>
    <xf numFmtId="0" fontId="5" fillId="0" borderId="213" xfId="0" applyFont="1" applyBorder="1" applyAlignment="1">
      <alignment horizontal="center"/>
    </xf>
    <xf numFmtId="0" fontId="5" fillId="0" borderId="253" xfId="0" applyFont="1" applyBorder="1" applyAlignment="1">
      <alignment horizontal="center"/>
    </xf>
    <xf numFmtId="0" fontId="5" fillId="0" borderId="230" xfId="0" applyFont="1" applyBorder="1" applyAlignment="1">
      <alignment horizontal="center" vertical="center"/>
    </xf>
    <xf numFmtId="0" fontId="5" fillId="5" borderId="255" xfId="0" applyFont="1" applyFill="1" applyBorder="1" applyAlignment="1">
      <alignment horizontal="center" vertical="center"/>
    </xf>
    <xf numFmtId="0" fontId="5" fillId="3" borderId="25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2" fillId="2" borderId="73" xfId="0" applyFont="1" applyFill="1" applyBorder="1" applyAlignment="1">
      <alignment horizontal="center" vertical="center" textRotation="135" wrapText="1"/>
    </xf>
    <xf numFmtId="0" fontId="2" fillId="2" borderId="41" xfId="0" applyFont="1" applyFill="1" applyBorder="1" applyAlignment="1">
      <alignment horizontal="center" vertical="center" textRotation="135" wrapText="1"/>
    </xf>
    <xf numFmtId="0" fontId="2" fillId="2" borderId="38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48" xfId="0" applyFont="1" applyFill="1" applyBorder="1" applyAlignment="1">
      <alignment horizontal="center" vertical="center"/>
    </xf>
    <xf numFmtId="0" fontId="2" fillId="5" borderId="42" xfId="0" applyFont="1" applyFill="1" applyBorder="1" applyAlignment="1">
      <alignment horizontal="center" vertical="center"/>
    </xf>
    <xf numFmtId="0" fontId="2" fillId="5" borderId="43" xfId="0" applyFont="1" applyFill="1" applyBorder="1" applyAlignment="1">
      <alignment horizontal="center" vertical="center"/>
    </xf>
    <xf numFmtId="0" fontId="2" fillId="5" borderId="50" xfId="0" applyFont="1" applyFill="1" applyBorder="1" applyAlignment="1">
      <alignment horizontal="center" vertical="center"/>
    </xf>
    <xf numFmtId="0" fontId="2" fillId="5" borderId="49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5" fillId="0" borderId="31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6" borderId="74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5" fillId="6" borderId="4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6" borderId="34" xfId="0" applyFont="1" applyFill="1" applyBorder="1" applyAlignment="1">
      <alignment horizontal="center"/>
    </xf>
    <xf numFmtId="0" fontId="5" fillId="6" borderId="35" xfId="0" applyFont="1" applyFill="1" applyBorder="1" applyAlignment="1">
      <alignment horizontal="center"/>
    </xf>
    <xf numFmtId="0" fontId="5" fillId="6" borderId="8" xfId="0" applyFont="1" applyFill="1" applyBorder="1" applyAlignment="1">
      <alignment horizontal="center"/>
    </xf>
    <xf numFmtId="0" fontId="5" fillId="6" borderId="33" xfId="0" applyFont="1" applyFill="1" applyBorder="1" applyAlignment="1">
      <alignment horizontal="center"/>
    </xf>
    <xf numFmtId="0" fontId="5" fillId="6" borderId="17" xfId="0" applyFont="1" applyFill="1" applyBorder="1" applyAlignment="1">
      <alignment horizontal="center"/>
    </xf>
    <xf numFmtId="0" fontId="5" fillId="6" borderId="24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45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5" fillId="6" borderId="19" xfId="0" applyFont="1" applyFill="1" applyBorder="1" applyAlignment="1">
      <alignment horizontal="center"/>
    </xf>
    <xf numFmtId="0" fontId="5" fillId="6" borderId="20" xfId="0" applyFont="1" applyFill="1" applyBorder="1" applyAlignment="1">
      <alignment horizontal="center"/>
    </xf>
    <xf numFmtId="0" fontId="5" fillId="6" borderId="46" xfId="0" applyFont="1" applyFill="1" applyBorder="1" applyAlignment="1">
      <alignment horizontal="center"/>
    </xf>
    <xf numFmtId="0" fontId="5" fillId="6" borderId="25" xfId="0" applyFont="1" applyFill="1" applyBorder="1" applyAlignment="1">
      <alignment horizontal="center"/>
    </xf>
    <xf numFmtId="0" fontId="5" fillId="6" borderId="26" xfId="0" applyFont="1" applyFill="1" applyBorder="1" applyAlignment="1">
      <alignment horizontal="center"/>
    </xf>
    <xf numFmtId="0" fontId="5" fillId="6" borderId="27" xfId="0" applyFont="1" applyFill="1" applyBorder="1" applyAlignment="1">
      <alignment horizontal="center"/>
    </xf>
    <xf numFmtId="0" fontId="5" fillId="6" borderId="29" xfId="0" applyFont="1" applyFill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6" borderId="11" xfId="0" applyFont="1" applyFill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6" borderId="14" xfId="0" applyFont="1" applyFill="1" applyBorder="1" applyAlignment="1">
      <alignment horizontal="center"/>
    </xf>
    <xf numFmtId="0" fontId="5" fillId="6" borderId="15" xfId="0" applyFont="1" applyFill="1" applyBorder="1" applyAlignment="1">
      <alignment horizontal="center"/>
    </xf>
    <xf numFmtId="0" fontId="5" fillId="6" borderId="16" xfId="0" applyFont="1" applyFill="1" applyBorder="1" applyAlignment="1">
      <alignment horizontal="center"/>
    </xf>
    <xf numFmtId="0" fontId="5" fillId="6" borderId="9" xfId="0" applyFont="1" applyFill="1" applyBorder="1" applyAlignment="1">
      <alignment horizontal="center"/>
    </xf>
    <xf numFmtId="14" fontId="5" fillId="6" borderId="4" xfId="0" applyNumberFormat="1" applyFont="1" applyFill="1" applyBorder="1" applyAlignment="1">
      <alignment horizontal="center"/>
    </xf>
    <xf numFmtId="14" fontId="5" fillId="6" borderId="1" xfId="0" applyNumberFormat="1" applyFont="1" applyFill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4" fontId="5" fillId="0" borderId="19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14" fontId="5" fillId="0" borderId="3" xfId="0" applyNumberFormat="1" applyFont="1" applyBorder="1" applyAlignment="1">
      <alignment horizontal="center"/>
    </xf>
    <xf numFmtId="14" fontId="5" fillId="0" borderId="4" xfId="0" applyNumberFormat="1" applyFont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0" fontId="4" fillId="0" borderId="57" xfId="0" applyFont="1" applyBorder="1" applyAlignment="1">
      <alignment horizontal="center" vertical="center"/>
    </xf>
    <xf numFmtId="0" fontId="4" fillId="0" borderId="59" xfId="0" applyFont="1" applyBorder="1" applyAlignment="1">
      <alignment horizontal="center" vertical="center"/>
    </xf>
    <xf numFmtId="0" fontId="4" fillId="0" borderId="58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2" fillId="2" borderId="55" xfId="0" applyFont="1" applyFill="1" applyBorder="1" applyAlignment="1">
      <alignment horizontal="center" wrapText="1"/>
    </xf>
    <xf numFmtId="0" fontId="2" fillId="2" borderId="7" xfId="0" applyFont="1" applyFill="1" applyBorder="1" applyAlignment="1">
      <alignment horizontal="center" wrapText="1"/>
    </xf>
    <xf numFmtId="0" fontId="2" fillId="2" borderId="5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77" xfId="0" applyFont="1" applyFill="1" applyBorder="1" applyAlignment="1">
      <alignment horizontal="center" vertical="center"/>
    </xf>
    <xf numFmtId="0" fontId="2" fillId="2" borderId="78" xfId="0" applyFont="1" applyFill="1" applyBorder="1" applyAlignment="1">
      <alignment horizontal="center" vertical="center"/>
    </xf>
    <xf numFmtId="14" fontId="2" fillId="2" borderId="83" xfId="0" applyNumberFormat="1" applyFont="1" applyFill="1" applyBorder="1" applyAlignment="1">
      <alignment horizontal="center" vertical="center"/>
    </xf>
    <xf numFmtId="0" fontId="0" fillId="0" borderId="81" xfId="0" applyBorder="1" applyAlignment="1">
      <alignment horizontal="center"/>
    </xf>
    <xf numFmtId="0" fontId="0" fillId="0" borderId="82" xfId="0" applyBorder="1" applyAlignment="1">
      <alignment horizontal="center"/>
    </xf>
    <xf numFmtId="0" fontId="0" fillId="0" borderId="74" xfId="0" applyBorder="1" applyAlignment="1">
      <alignment horizontal="center"/>
    </xf>
    <xf numFmtId="14" fontId="5" fillId="6" borderId="85" xfId="0" applyNumberFormat="1" applyFont="1" applyFill="1" applyBorder="1" applyAlignment="1">
      <alignment horizontal="center"/>
    </xf>
    <xf numFmtId="14" fontId="5" fillId="6" borderId="82" xfId="0" applyNumberFormat="1" applyFont="1" applyFill="1" applyBorder="1" applyAlignment="1">
      <alignment horizontal="center"/>
    </xf>
    <xf numFmtId="14" fontId="5" fillId="6" borderId="86" xfId="0" applyNumberFormat="1" applyFont="1" applyFill="1" applyBorder="1" applyAlignment="1">
      <alignment horizontal="center"/>
    </xf>
    <xf numFmtId="9" fontId="2" fillId="4" borderId="55" xfId="1" applyFont="1" applyFill="1" applyBorder="1" applyAlignment="1">
      <alignment horizontal="center" vertical="center"/>
    </xf>
    <xf numFmtId="9" fontId="2" fillId="4" borderId="0" xfId="1" applyFont="1" applyFill="1" applyBorder="1" applyAlignment="1">
      <alignment horizontal="center" vertical="center"/>
    </xf>
    <xf numFmtId="0" fontId="17" fillId="0" borderId="81" xfId="0" applyFont="1" applyBorder="1" applyAlignment="1">
      <alignment horizontal="center"/>
    </xf>
    <xf numFmtId="0" fontId="17" fillId="0" borderId="82" xfId="0" applyFont="1" applyBorder="1" applyAlignment="1">
      <alignment horizontal="center"/>
    </xf>
    <xf numFmtId="0" fontId="17" fillId="0" borderId="74" xfId="0" applyFont="1" applyBorder="1" applyAlignment="1">
      <alignment horizontal="center"/>
    </xf>
    <xf numFmtId="0" fontId="2" fillId="2" borderId="37" xfId="0" applyFont="1" applyFill="1" applyBorder="1" applyAlignment="1">
      <alignment horizontal="center" vertical="center" textRotation="135" wrapText="1"/>
    </xf>
    <xf numFmtId="0" fontId="5" fillId="6" borderId="66" xfId="0" applyFont="1" applyFill="1" applyBorder="1" applyAlignment="1">
      <alignment horizontal="center"/>
    </xf>
    <xf numFmtId="0" fontId="5" fillId="6" borderId="67" xfId="0" applyFont="1" applyFill="1" applyBorder="1" applyAlignment="1">
      <alignment horizontal="center"/>
    </xf>
    <xf numFmtId="0" fontId="18" fillId="6" borderId="4" xfId="0" applyFont="1" applyFill="1" applyBorder="1" applyAlignment="1">
      <alignment horizontal="center"/>
    </xf>
    <xf numFmtId="0" fontId="18" fillId="6" borderId="1" xfId="0" applyFont="1" applyFill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5" fillId="6" borderId="189" xfId="0" applyFont="1" applyFill="1" applyBorder="1" applyAlignment="1">
      <alignment horizontal="center"/>
    </xf>
    <xf numFmtId="0" fontId="5" fillId="6" borderId="190" xfId="0" applyFont="1" applyFill="1" applyBorder="1" applyAlignment="1">
      <alignment horizontal="center"/>
    </xf>
    <xf numFmtId="14" fontId="13" fillId="6" borderId="57" xfId="0" applyNumberFormat="1" applyFont="1" applyFill="1" applyBorder="1" applyAlignment="1">
      <alignment horizontal="center"/>
    </xf>
    <xf numFmtId="0" fontId="13" fillId="6" borderId="58" xfId="0" applyFont="1" applyFill="1" applyBorder="1" applyAlignment="1">
      <alignment horizontal="center"/>
    </xf>
    <xf numFmtId="0" fontId="5" fillId="6" borderId="194" xfId="0" applyFont="1" applyFill="1" applyBorder="1" applyAlignment="1">
      <alignment horizontal="center"/>
    </xf>
    <xf numFmtId="14" fontId="5" fillId="0" borderId="57" xfId="0" applyNumberFormat="1" applyFont="1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5" fillId="6" borderId="174" xfId="0" applyFont="1" applyFill="1" applyBorder="1" applyAlignment="1">
      <alignment horizontal="center"/>
    </xf>
    <xf numFmtId="0" fontId="5" fillId="6" borderId="195" xfId="0" applyFont="1" applyFill="1" applyBorder="1" applyAlignment="1">
      <alignment horizontal="center"/>
    </xf>
    <xf numFmtId="0" fontId="5" fillId="6" borderId="69" xfId="0" applyFont="1" applyFill="1" applyBorder="1" applyAlignment="1">
      <alignment horizontal="center"/>
    </xf>
    <xf numFmtId="0" fontId="5" fillId="6" borderId="44" xfId="0" applyFont="1" applyFill="1" applyBorder="1" applyAlignment="1">
      <alignment horizontal="center"/>
    </xf>
    <xf numFmtId="14" fontId="5" fillId="6" borderId="180" xfId="0" applyNumberFormat="1" applyFont="1" applyFill="1" applyBorder="1" applyAlignment="1">
      <alignment horizontal="center"/>
    </xf>
    <xf numFmtId="14" fontId="5" fillId="6" borderId="192" xfId="0" applyNumberFormat="1" applyFont="1" applyFill="1" applyBorder="1" applyAlignment="1">
      <alignment horizontal="center"/>
    </xf>
    <xf numFmtId="0" fontId="13" fillId="6" borderId="57" xfId="0" applyFont="1" applyFill="1" applyBorder="1" applyAlignment="1">
      <alignment horizontal="center"/>
    </xf>
    <xf numFmtId="0" fontId="13" fillId="6" borderId="59" xfId="0" applyFont="1" applyFill="1" applyBorder="1" applyAlignment="1">
      <alignment horizontal="center"/>
    </xf>
    <xf numFmtId="0" fontId="2" fillId="2" borderId="58" xfId="0" applyFont="1" applyFill="1" applyBorder="1" applyAlignment="1">
      <alignment horizontal="center" vertical="center"/>
    </xf>
    <xf numFmtId="0" fontId="2" fillId="2" borderId="53" xfId="0" applyFont="1" applyFill="1" applyBorder="1" applyAlignment="1">
      <alignment horizontal="center" vertical="center"/>
    </xf>
    <xf numFmtId="0" fontId="5" fillId="6" borderId="93" xfId="0" applyFont="1" applyFill="1" applyBorder="1" applyAlignment="1">
      <alignment horizontal="center"/>
    </xf>
    <xf numFmtId="0" fontId="5" fillId="6" borderId="94" xfId="0" applyFont="1" applyFill="1" applyBorder="1" applyAlignment="1">
      <alignment horizontal="center"/>
    </xf>
    <xf numFmtId="14" fontId="0" fillId="0" borderId="64" xfId="0" applyNumberFormat="1" applyBorder="1" applyAlignment="1">
      <alignment horizontal="center"/>
    </xf>
    <xf numFmtId="14" fontId="0" fillId="0" borderId="90" xfId="0" applyNumberFormat="1" applyBorder="1" applyAlignment="1">
      <alignment horizontal="center"/>
    </xf>
    <xf numFmtId="0" fontId="5" fillId="6" borderId="59" xfId="0" applyFont="1" applyFill="1" applyBorder="1" applyAlignment="1">
      <alignment horizontal="center"/>
    </xf>
    <xf numFmtId="0" fontId="5" fillId="6" borderId="58" xfId="0" applyFont="1" applyFill="1" applyBorder="1" applyAlignment="1">
      <alignment horizontal="center"/>
    </xf>
    <xf numFmtId="14" fontId="0" fillId="0" borderId="58" xfId="0" applyNumberFormat="1" applyBorder="1" applyAlignment="1">
      <alignment horizontal="center"/>
    </xf>
    <xf numFmtId="14" fontId="0" fillId="0" borderId="53" xfId="0" applyNumberFormat="1" applyBorder="1" applyAlignment="1">
      <alignment horizontal="center"/>
    </xf>
    <xf numFmtId="14" fontId="0" fillId="0" borderId="91" xfId="0" applyNumberFormat="1" applyBorder="1" applyAlignment="1">
      <alignment horizontal="center"/>
    </xf>
    <xf numFmtId="14" fontId="0" fillId="0" borderId="92" xfId="0" applyNumberFormat="1" applyBorder="1" applyAlignment="1">
      <alignment horizontal="center"/>
    </xf>
    <xf numFmtId="14" fontId="0" fillId="0" borderId="88" xfId="0" applyNumberFormat="1" applyBorder="1" applyAlignment="1">
      <alignment horizontal="center"/>
    </xf>
    <xf numFmtId="0" fontId="5" fillId="6" borderId="89" xfId="0" applyFont="1" applyFill="1" applyBorder="1" applyAlignment="1">
      <alignment horizontal="center"/>
    </xf>
    <xf numFmtId="0" fontId="5" fillId="6" borderId="95" xfId="0" applyFont="1" applyFill="1" applyBorder="1" applyAlignment="1">
      <alignment horizontal="center"/>
    </xf>
    <xf numFmtId="0" fontId="5" fillId="6" borderId="87" xfId="0" applyFont="1" applyFill="1" applyBorder="1" applyAlignment="1">
      <alignment horizontal="center"/>
    </xf>
    <xf numFmtId="0" fontId="5" fillId="6" borderId="64" xfId="0" applyFont="1" applyFill="1" applyBorder="1" applyAlignment="1">
      <alignment horizontal="center"/>
    </xf>
    <xf numFmtId="0" fontId="18" fillId="6" borderId="59" xfId="0" applyFont="1" applyFill="1" applyBorder="1" applyAlignment="1">
      <alignment horizontal="center"/>
    </xf>
    <xf numFmtId="0" fontId="18" fillId="6" borderId="58" xfId="0" applyFont="1" applyFill="1" applyBorder="1" applyAlignment="1">
      <alignment horizontal="center"/>
    </xf>
    <xf numFmtId="0" fontId="13" fillId="6" borderId="62" xfId="0" applyFont="1" applyFill="1" applyBorder="1" applyAlignment="1">
      <alignment horizontal="center"/>
    </xf>
    <xf numFmtId="0" fontId="4" fillId="0" borderId="156" xfId="0" applyFont="1" applyBorder="1" applyAlignment="1">
      <alignment horizontal="center" vertical="center" wrapText="1"/>
    </xf>
    <xf numFmtId="0" fontId="4" fillId="0" borderId="157" xfId="0" applyFont="1" applyBorder="1" applyAlignment="1">
      <alignment horizontal="center" vertical="center" wrapText="1"/>
    </xf>
    <xf numFmtId="0" fontId="2" fillId="2" borderId="61" xfId="0" applyFont="1" applyFill="1" applyBorder="1" applyAlignment="1">
      <alignment horizontal="center" vertical="center"/>
    </xf>
    <xf numFmtId="0" fontId="2" fillId="2" borderId="62" xfId="0" applyFont="1" applyFill="1" applyBorder="1" applyAlignment="1">
      <alignment horizontal="center" vertical="center"/>
    </xf>
    <xf numFmtId="0" fontId="4" fillId="0" borderId="196" xfId="0" applyFont="1" applyBorder="1" applyAlignment="1">
      <alignment horizontal="center" vertical="center"/>
    </xf>
    <xf numFmtId="0" fontId="4" fillId="0" borderId="197" xfId="0" applyFont="1" applyBorder="1" applyAlignment="1">
      <alignment horizontal="center" vertical="center"/>
    </xf>
    <xf numFmtId="0" fontId="4" fillId="0" borderId="198" xfId="0" applyFont="1" applyBorder="1" applyAlignment="1">
      <alignment horizontal="center" vertical="center"/>
    </xf>
    <xf numFmtId="0" fontId="13" fillId="0" borderId="57" xfId="0" applyFont="1" applyBorder="1" applyAlignment="1">
      <alignment horizontal="center"/>
    </xf>
    <xf numFmtId="0" fontId="13" fillId="0" borderId="58" xfId="0" applyFont="1" applyBorder="1" applyAlignment="1">
      <alignment horizontal="center"/>
    </xf>
    <xf numFmtId="14" fontId="13" fillId="0" borderId="57" xfId="0" applyNumberFormat="1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62" xfId="0" applyFont="1" applyBorder="1" applyAlignment="1">
      <alignment horizontal="center"/>
    </xf>
    <xf numFmtId="0" fontId="5" fillId="0" borderId="102" xfId="0" applyFont="1" applyBorder="1" applyAlignment="1">
      <alignment horizontal="center"/>
    </xf>
    <xf numFmtId="0" fontId="5" fillId="6" borderId="102" xfId="0" applyFont="1" applyFill="1" applyBorder="1" applyAlignment="1">
      <alignment horizontal="center"/>
    </xf>
    <xf numFmtId="0" fontId="5" fillId="6" borderId="109" xfId="0" applyFont="1" applyFill="1" applyBorder="1" applyAlignment="1">
      <alignment horizontal="center"/>
    </xf>
    <xf numFmtId="0" fontId="5" fillId="0" borderId="110" xfId="0" applyFont="1" applyBorder="1" applyAlignment="1">
      <alignment horizontal="center"/>
    </xf>
    <xf numFmtId="0" fontId="5" fillId="6" borderId="209" xfId="0" applyFont="1" applyFill="1" applyBorder="1" applyAlignment="1">
      <alignment horizontal="center"/>
    </xf>
    <xf numFmtId="0" fontId="5" fillId="6" borderId="210" xfId="0" applyFont="1" applyFill="1" applyBorder="1" applyAlignment="1">
      <alignment horizontal="center"/>
    </xf>
    <xf numFmtId="0" fontId="5" fillId="6" borderId="211" xfId="0" applyFont="1" applyFill="1" applyBorder="1" applyAlignment="1">
      <alignment horizontal="center"/>
    </xf>
    <xf numFmtId="0" fontId="5" fillId="6" borderId="212" xfId="0" applyFont="1" applyFill="1" applyBorder="1" applyAlignment="1">
      <alignment horizontal="center"/>
    </xf>
    <xf numFmtId="0" fontId="5" fillId="6" borderId="213" xfId="0" applyFont="1" applyFill="1" applyBorder="1" applyAlignment="1">
      <alignment horizontal="center"/>
    </xf>
    <xf numFmtId="0" fontId="5" fillId="6" borderId="214" xfId="0" applyFont="1" applyFill="1" applyBorder="1" applyAlignment="1">
      <alignment horizontal="center"/>
    </xf>
    <xf numFmtId="0" fontId="5" fillId="6" borderId="110" xfId="0" applyFont="1" applyFill="1" applyBorder="1" applyAlignment="1">
      <alignment horizontal="center"/>
    </xf>
    <xf numFmtId="0" fontId="5" fillId="0" borderId="111" xfId="0" applyFont="1" applyBorder="1" applyAlignment="1">
      <alignment horizontal="center"/>
    </xf>
    <xf numFmtId="0" fontId="0" fillId="3" borderId="0" xfId="0" applyFill="1" applyAlignment="1">
      <alignment horizontal="center"/>
    </xf>
    <xf numFmtId="14" fontId="0" fillId="0" borderId="1" xfId="0" applyNumberFormat="1" applyBorder="1" applyAlignment="1">
      <alignment horizontal="center"/>
    </xf>
    <xf numFmtId="14" fontId="0" fillId="0" borderId="155" xfId="0" applyNumberForma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14" fontId="13" fillId="6" borderId="1" xfId="0" applyNumberFormat="1" applyFont="1" applyFill="1" applyBorder="1" applyAlignment="1">
      <alignment horizontal="center"/>
    </xf>
    <xf numFmtId="14" fontId="20" fillId="0" borderId="1" xfId="0" applyNumberFormat="1" applyFont="1" applyBorder="1" applyAlignment="1">
      <alignment horizontal="center"/>
    </xf>
    <xf numFmtId="0" fontId="5" fillId="6" borderId="112" xfId="0" applyFont="1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14" fontId="13" fillId="0" borderId="114" xfId="0" applyNumberFormat="1" applyFont="1" applyBorder="1" applyAlignment="1">
      <alignment horizontal="center"/>
    </xf>
    <xf numFmtId="14" fontId="13" fillId="0" borderId="182" xfId="0" applyNumberFormat="1" applyFont="1" applyBorder="1" applyAlignment="1">
      <alignment horizontal="center"/>
    </xf>
    <xf numFmtId="0" fontId="2" fillId="2" borderId="5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4" fillId="0" borderId="218" xfId="0" applyFont="1" applyBorder="1" applyAlignment="1">
      <alignment horizontal="center" vertical="center"/>
    </xf>
    <xf numFmtId="0" fontId="4" fillId="0" borderId="219" xfId="0" applyFont="1" applyBorder="1" applyAlignment="1">
      <alignment horizontal="center" vertical="center"/>
    </xf>
    <xf numFmtId="0" fontId="4" fillId="0" borderId="220" xfId="0" applyFont="1" applyBorder="1" applyAlignment="1">
      <alignment horizontal="center" vertical="center"/>
    </xf>
    <xf numFmtId="0" fontId="5" fillId="6" borderId="57" xfId="0" applyFont="1" applyFill="1" applyBorder="1" applyAlignment="1">
      <alignment horizontal="center"/>
    </xf>
    <xf numFmtId="14" fontId="5" fillId="6" borderId="57" xfId="0" applyNumberFormat="1" applyFont="1" applyFill="1" applyBorder="1" applyAlignment="1">
      <alignment horizontal="center"/>
    </xf>
    <xf numFmtId="0" fontId="5" fillId="6" borderId="62" xfId="0" applyFont="1" applyFill="1" applyBorder="1" applyAlignment="1">
      <alignment horizontal="center"/>
    </xf>
    <xf numFmtId="0" fontId="5" fillId="0" borderId="57" xfId="0" applyFont="1" applyBorder="1" applyAlignment="1">
      <alignment horizontal="center"/>
    </xf>
    <xf numFmtId="14" fontId="5" fillId="0" borderId="114" xfId="0" applyNumberFormat="1" applyFont="1" applyBorder="1" applyAlignment="1">
      <alignment horizontal="center"/>
    </xf>
    <xf numFmtId="0" fontId="5" fillId="0" borderId="107" xfId="0" applyFont="1" applyBorder="1" applyAlignment="1">
      <alignment horizontal="center"/>
    </xf>
    <xf numFmtId="0" fontId="5" fillId="6" borderId="63" xfId="0" applyFont="1" applyFill="1" applyBorder="1" applyAlignment="1">
      <alignment horizontal="center"/>
    </xf>
    <xf numFmtId="0" fontId="5" fillId="0" borderId="63" xfId="0" applyFont="1" applyBorder="1" applyAlignment="1">
      <alignment horizontal="center"/>
    </xf>
    <xf numFmtId="0" fontId="5" fillId="6" borderId="104" xfId="0" applyFont="1" applyFill="1" applyBorder="1" applyAlignment="1">
      <alignment horizontal="center"/>
    </xf>
    <xf numFmtId="0" fontId="5" fillId="0" borderId="105" xfId="0" applyFont="1" applyBorder="1" applyAlignment="1">
      <alignment horizontal="center"/>
    </xf>
    <xf numFmtId="0" fontId="5" fillId="6" borderId="105" xfId="0" applyFont="1" applyFill="1" applyBorder="1" applyAlignment="1">
      <alignment horizontal="center"/>
    </xf>
    <xf numFmtId="0" fontId="5" fillId="0" borderId="106" xfId="0" applyFont="1" applyBorder="1" applyAlignment="1">
      <alignment horizontal="center"/>
    </xf>
    <xf numFmtId="0" fontId="5" fillId="6" borderId="223" xfId="0" applyFont="1" applyFill="1" applyBorder="1" applyAlignment="1">
      <alignment horizontal="center"/>
    </xf>
    <xf numFmtId="0" fontId="5" fillId="6" borderId="224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/>
    </xf>
    <xf numFmtId="0" fontId="2" fillId="2" borderId="123" xfId="0" applyFont="1" applyFill="1" applyBorder="1" applyAlignment="1">
      <alignment horizontal="center" vertical="center"/>
    </xf>
    <xf numFmtId="0" fontId="6" fillId="2" borderId="124" xfId="0" applyFont="1" applyFill="1" applyBorder="1" applyAlignment="1">
      <alignment horizontal="center" vertical="center"/>
    </xf>
    <xf numFmtId="0" fontId="5" fillId="0" borderId="62" xfId="0" applyFont="1" applyBorder="1" applyAlignment="1">
      <alignment horizontal="center"/>
    </xf>
    <xf numFmtId="0" fontId="18" fillId="0" borderId="19" xfId="0" applyFont="1" applyBorder="1" applyAlignment="1">
      <alignment horizontal="center"/>
    </xf>
    <xf numFmtId="0" fontId="18" fillId="0" borderId="20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119" xfId="0" applyFont="1" applyBorder="1" applyAlignment="1">
      <alignment horizontal="center"/>
    </xf>
    <xf numFmtId="0" fontId="5" fillId="6" borderId="121" xfId="0" applyFont="1" applyFill="1" applyBorder="1" applyAlignment="1">
      <alignment horizontal="center"/>
    </xf>
    <xf numFmtId="0" fontId="5" fillId="6" borderId="135" xfId="0" applyFont="1" applyFill="1" applyBorder="1" applyAlignment="1">
      <alignment horizontal="center"/>
    </xf>
    <xf numFmtId="0" fontId="4" fillId="0" borderId="129" xfId="0" applyFont="1" applyBorder="1" applyAlignment="1">
      <alignment horizontal="center" vertical="center" wrapText="1"/>
    </xf>
    <xf numFmtId="0" fontId="4" fillId="0" borderId="121" xfId="0" applyFont="1" applyBorder="1" applyAlignment="1">
      <alignment horizontal="center" vertical="center"/>
    </xf>
    <xf numFmtId="0" fontId="4" fillId="0" borderId="130" xfId="0" applyFont="1" applyBorder="1" applyAlignment="1">
      <alignment horizontal="center" vertical="center"/>
    </xf>
    <xf numFmtId="0" fontId="4" fillId="0" borderId="148" xfId="0" applyFont="1" applyBorder="1" applyAlignment="1">
      <alignment horizontal="center" vertical="center"/>
    </xf>
    <xf numFmtId="0" fontId="4" fillId="0" borderId="149" xfId="0" applyFont="1" applyBorder="1" applyAlignment="1">
      <alignment horizontal="center" vertical="center"/>
    </xf>
    <xf numFmtId="0" fontId="7" fillId="2" borderId="101" xfId="0" applyFont="1" applyFill="1" applyBorder="1" applyAlignment="1">
      <alignment horizontal="center" vertical="center"/>
    </xf>
    <xf numFmtId="0" fontId="7" fillId="2" borderId="178" xfId="0" applyFont="1" applyFill="1" applyBorder="1" applyAlignment="1">
      <alignment horizontal="center" vertical="center"/>
    </xf>
    <xf numFmtId="0" fontId="13" fillId="6" borderId="14" xfId="0" applyFont="1" applyFill="1" applyBorder="1" applyAlignment="1">
      <alignment horizontal="center"/>
    </xf>
    <xf numFmtId="0" fontId="13" fillId="6" borderId="15" xfId="0" applyFont="1" applyFill="1" applyBorder="1" applyAlignment="1">
      <alignment horizontal="center"/>
    </xf>
    <xf numFmtId="14" fontId="13" fillId="6" borderId="4" xfId="0" applyNumberFormat="1" applyFont="1" applyFill="1" applyBorder="1" applyAlignment="1">
      <alignment horizontal="center"/>
    </xf>
    <xf numFmtId="0" fontId="13" fillId="6" borderId="1" xfId="0" applyFont="1" applyFill="1" applyBorder="1" applyAlignment="1">
      <alignment horizontal="center"/>
    </xf>
    <xf numFmtId="0" fontId="18" fillId="6" borderId="16" xfId="0" applyFont="1" applyFill="1" applyBorder="1" applyAlignment="1">
      <alignment horizontal="center"/>
    </xf>
    <xf numFmtId="0" fontId="18" fillId="6" borderId="9" xfId="0" applyFont="1" applyFill="1" applyBorder="1" applyAlignment="1">
      <alignment horizontal="center"/>
    </xf>
    <xf numFmtId="14" fontId="10" fillId="0" borderId="1" xfId="0" applyNumberFormat="1" applyFont="1" applyBorder="1" applyAlignment="1">
      <alignment horizontal="center"/>
    </xf>
    <xf numFmtId="14" fontId="13" fillId="0" borderId="1" xfId="0" applyNumberFormat="1" applyFont="1" applyBorder="1" applyAlignment="1">
      <alignment horizontal="center"/>
    </xf>
    <xf numFmtId="0" fontId="13" fillId="6" borderId="16" xfId="0" applyFont="1" applyFill="1" applyBorder="1" applyAlignment="1">
      <alignment horizontal="center"/>
    </xf>
    <xf numFmtId="0" fontId="13" fillId="6" borderId="9" xfId="0" applyFont="1" applyFill="1" applyBorder="1" applyAlignment="1">
      <alignment horizontal="center"/>
    </xf>
    <xf numFmtId="0" fontId="13" fillId="6" borderId="102" xfId="0" applyFont="1" applyFill="1" applyBorder="1" applyAlignment="1">
      <alignment horizontal="center"/>
    </xf>
    <xf numFmtId="0" fontId="12" fillId="2" borderId="136" xfId="0" applyFont="1" applyFill="1" applyBorder="1" applyAlignment="1">
      <alignment horizontal="center" vertical="center"/>
    </xf>
    <xf numFmtId="0" fontId="12" fillId="2" borderId="36" xfId="0" applyFont="1" applyFill="1" applyBorder="1" applyAlignment="1">
      <alignment horizontal="center" vertical="center"/>
    </xf>
    <xf numFmtId="0" fontId="12" fillId="2" borderId="137" xfId="0" applyFont="1" applyFill="1" applyBorder="1" applyAlignment="1">
      <alignment horizontal="center" vertical="center"/>
    </xf>
    <xf numFmtId="0" fontId="4" fillId="0" borderId="120" xfId="0" applyFont="1" applyBorder="1" applyAlignment="1">
      <alignment horizontal="center" vertical="center"/>
    </xf>
    <xf numFmtId="0" fontId="4" fillId="0" borderId="93" xfId="0" applyFont="1" applyBorder="1" applyAlignment="1">
      <alignment horizontal="center" vertical="center"/>
    </xf>
    <xf numFmtId="0" fontId="4" fillId="0" borderId="9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12" fillId="2" borderId="55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56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77" xfId="0" applyFont="1" applyFill="1" applyBorder="1" applyAlignment="1">
      <alignment horizontal="center" vertical="center"/>
    </xf>
    <xf numFmtId="0" fontId="12" fillId="2" borderId="78" xfId="0" applyFont="1" applyFill="1" applyBorder="1" applyAlignment="1">
      <alignment horizontal="center" vertical="center"/>
    </xf>
    <xf numFmtId="0" fontId="13" fillId="0" borderId="14" xfId="0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02" xfId="0" applyFont="1" applyBorder="1" applyAlignment="1">
      <alignment horizontal="center"/>
    </xf>
    <xf numFmtId="14" fontId="15" fillId="6" borderId="4" xfId="0" applyNumberFormat="1" applyFont="1" applyFill="1" applyBorder="1" applyAlignment="1">
      <alignment horizontal="center"/>
    </xf>
    <xf numFmtId="0" fontId="15" fillId="6" borderId="1" xfId="0" applyFont="1" applyFill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6" borderId="10" xfId="0" applyFont="1" applyFill="1" applyBorder="1" applyAlignment="1">
      <alignment horizontal="center"/>
    </xf>
    <xf numFmtId="0" fontId="13" fillId="6" borderId="4" xfId="0" applyFont="1" applyFill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6" borderId="11" xfId="0" applyFont="1" applyFill="1" applyBorder="1" applyAlignment="1">
      <alignment horizontal="center"/>
    </xf>
    <xf numFmtId="0" fontId="15" fillId="6" borderId="10" xfId="0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6" borderId="34" xfId="0" applyFont="1" applyFill="1" applyBorder="1" applyAlignment="1">
      <alignment horizontal="center"/>
    </xf>
    <xf numFmtId="0" fontId="13" fillId="6" borderId="35" xfId="0" applyFont="1" applyFill="1" applyBorder="1" applyAlignment="1">
      <alignment horizontal="center"/>
    </xf>
    <xf numFmtId="0" fontId="13" fillId="6" borderId="8" xfId="0" applyFont="1" applyFill="1" applyBorder="1" applyAlignment="1">
      <alignment horizontal="center"/>
    </xf>
    <xf numFmtId="0" fontId="13" fillId="6" borderId="33" xfId="0" applyFont="1" applyFill="1" applyBorder="1" applyAlignment="1">
      <alignment horizontal="center"/>
    </xf>
    <xf numFmtId="0" fontId="13" fillId="6" borderId="17" xfId="0" applyFont="1" applyFill="1" applyBorder="1" applyAlignment="1">
      <alignment horizontal="center"/>
    </xf>
    <xf numFmtId="0" fontId="13" fillId="6" borderId="24" xfId="0" applyFont="1" applyFill="1" applyBorder="1" applyAlignment="1">
      <alignment horizontal="center"/>
    </xf>
    <xf numFmtId="0" fontId="13" fillId="6" borderId="2" xfId="0" applyFont="1" applyFill="1" applyBorder="1" applyAlignment="1">
      <alignment horizontal="center"/>
    </xf>
    <xf numFmtId="0" fontId="13" fillId="6" borderId="109" xfId="0" applyFont="1" applyFill="1" applyBorder="1" applyAlignment="1">
      <alignment horizontal="center"/>
    </xf>
    <xf numFmtId="0" fontId="13" fillId="0" borderId="31" xfId="0" applyFont="1" applyBorder="1" applyAlignment="1">
      <alignment horizontal="center"/>
    </xf>
    <xf numFmtId="0" fontId="13" fillId="0" borderId="32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28" xfId="0" applyFont="1" applyBorder="1" applyAlignment="1">
      <alignment horizontal="center"/>
    </xf>
    <xf numFmtId="0" fontId="13" fillId="0" borderId="29" xfId="0" applyFont="1" applyBorder="1" applyAlignment="1">
      <alignment horizontal="center"/>
    </xf>
    <xf numFmtId="0" fontId="13" fillId="0" borderId="27" xfId="0" applyFont="1" applyBorder="1" applyAlignment="1">
      <alignment horizontal="center"/>
    </xf>
    <xf numFmtId="0" fontId="13" fillId="0" borderId="110" xfId="0" applyFont="1" applyBorder="1" applyAlignment="1">
      <alignment horizontal="center"/>
    </xf>
    <xf numFmtId="0" fontId="13" fillId="6" borderId="19" xfId="0" applyFont="1" applyFill="1" applyBorder="1" applyAlignment="1">
      <alignment horizontal="center"/>
    </xf>
    <xf numFmtId="0" fontId="13" fillId="6" borderId="20" xfId="0" applyFont="1" applyFill="1" applyBorder="1" applyAlignment="1">
      <alignment horizontal="center"/>
    </xf>
    <xf numFmtId="0" fontId="13" fillId="6" borderId="46" xfId="0" applyFont="1" applyFill="1" applyBorder="1" applyAlignment="1">
      <alignment horizontal="center"/>
    </xf>
    <xf numFmtId="0" fontId="13" fillId="6" borderId="25" xfId="0" applyFont="1" applyFill="1" applyBorder="1" applyAlignment="1">
      <alignment horizontal="center"/>
    </xf>
    <xf numFmtId="0" fontId="13" fillId="6" borderId="26" xfId="0" applyFont="1" applyFill="1" applyBorder="1" applyAlignment="1">
      <alignment horizontal="center"/>
    </xf>
    <xf numFmtId="0" fontId="13" fillId="6" borderId="27" xfId="0" applyFont="1" applyFill="1" applyBorder="1" applyAlignment="1">
      <alignment horizontal="center"/>
    </xf>
    <xf numFmtId="0" fontId="13" fillId="6" borderId="110" xfId="0" applyFont="1" applyFill="1" applyBorder="1" applyAlignment="1">
      <alignment horizontal="center"/>
    </xf>
    <xf numFmtId="0" fontId="2" fillId="2" borderId="168" xfId="0" applyFont="1" applyFill="1" applyBorder="1" applyAlignment="1">
      <alignment horizontal="center" vertical="center" wrapText="1"/>
    </xf>
    <xf numFmtId="0" fontId="2" fillId="2" borderId="167" xfId="0" applyFont="1" applyFill="1" applyBorder="1" applyAlignment="1">
      <alignment horizontal="center" vertical="center" wrapText="1"/>
    </xf>
    <xf numFmtId="0" fontId="2" fillId="2" borderId="165" xfId="0" applyFont="1" applyFill="1" applyBorder="1" applyAlignment="1">
      <alignment horizontal="center" vertical="center"/>
    </xf>
    <xf numFmtId="0" fontId="2" fillId="2" borderId="167" xfId="0" applyFont="1" applyFill="1" applyBorder="1" applyAlignment="1">
      <alignment horizontal="center" vertical="center"/>
    </xf>
    <xf numFmtId="0" fontId="2" fillId="2" borderId="164" xfId="0" applyFont="1" applyFill="1" applyBorder="1" applyAlignment="1">
      <alignment horizontal="center" vertical="center"/>
    </xf>
    <xf numFmtId="0" fontId="2" fillId="2" borderId="166" xfId="0" applyFont="1" applyFill="1" applyBorder="1" applyAlignment="1">
      <alignment horizontal="center" vertical="center"/>
    </xf>
    <xf numFmtId="0" fontId="4" fillId="0" borderId="158" xfId="0" applyFont="1" applyBorder="1" applyAlignment="1">
      <alignment horizontal="center" vertical="center"/>
    </xf>
    <xf numFmtId="0" fontId="4" fillId="0" borderId="159" xfId="0" applyFont="1" applyBorder="1" applyAlignment="1">
      <alignment horizontal="center" vertical="center"/>
    </xf>
    <xf numFmtId="0" fontId="19" fillId="6" borderId="228" xfId="0" applyFont="1" applyFill="1" applyBorder="1" applyAlignment="1">
      <alignment horizontal="center"/>
    </xf>
    <xf numFmtId="0" fontId="19" fillId="6" borderId="65" xfId="0" applyFont="1" applyFill="1" applyBorder="1" applyAlignment="1">
      <alignment horizontal="center"/>
    </xf>
    <xf numFmtId="14" fontId="19" fillId="6" borderId="228" xfId="0" applyNumberFormat="1" applyFont="1" applyFill="1" applyBorder="1" applyAlignment="1">
      <alignment horizontal="center"/>
    </xf>
    <xf numFmtId="0" fontId="19" fillId="6" borderId="228" xfId="0" applyFont="1" applyFill="1" applyBorder="1"/>
    <xf numFmtId="0" fontId="19" fillId="6" borderId="0" xfId="0" applyFont="1" applyFill="1"/>
    <xf numFmtId="0" fontId="19" fillId="6" borderId="65" xfId="0" applyFont="1" applyFill="1" applyBorder="1"/>
    <xf numFmtId="0" fontId="19" fillId="6" borderId="229" xfId="0" applyFont="1" applyFill="1" applyBorder="1" applyAlignment="1">
      <alignment horizontal="center"/>
    </xf>
    <xf numFmtId="0" fontId="19" fillId="6" borderId="26" xfId="0" applyFont="1" applyFill="1" applyBorder="1" applyAlignment="1">
      <alignment horizontal="center"/>
    </xf>
    <xf numFmtId="14" fontId="19" fillId="6" borderId="19" xfId="0" applyNumberFormat="1" applyFont="1" applyFill="1" applyBorder="1" applyAlignment="1">
      <alignment horizontal="center"/>
    </xf>
    <xf numFmtId="0" fontId="19" fillId="6" borderId="3" xfId="0" applyFont="1" applyFill="1" applyBorder="1" applyAlignment="1">
      <alignment horizontal="center"/>
    </xf>
    <xf numFmtId="0" fontId="19" fillId="6" borderId="3" xfId="0" applyFont="1" applyFill="1" applyBorder="1"/>
    <xf numFmtId="14" fontId="19" fillId="6" borderId="3" xfId="0" applyNumberFormat="1" applyFont="1" applyFill="1" applyBorder="1" applyAlignment="1">
      <alignment horizontal="center"/>
    </xf>
    <xf numFmtId="0" fontId="19" fillId="3" borderId="229" xfId="0" applyFont="1" applyFill="1" applyBorder="1" applyAlignment="1">
      <alignment horizontal="center"/>
    </xf>
    <xf numFmtId="0" fontId="19" fillId="3" borderId="26" xfId="0" applyFont="1" applyFill="1" applyBorder="1" applyAlignment="1">
      <alignment horizontal="center"/>
    </xf>
    <xf numFmtId="0" fontId="19" fillId="3" borderId="1" xfId="0" applyFont="1" applyFill="1" applyBorder="1" applyAlignment="1">
      <alignment horizontal="center"/>
    </xf>
    <xf numFmtId="14" fontId="19" fillId="3" borderId="1" xfId="0" applyNumberFormat="1" applyFont="1" applyFill="1" applyBorder="1" applyAlignment="1">
      <alignment horizontal="center"/>
    </xf>
    <xf numFmtId="0" fontId="19" fillId="3" borderId="1" xfId="0" applyFont="1" applyFill="1" applyBorder="1" applyAlignment="1">
      <alignment wrapText="1"/>
    </xf>
    <xf numFmtId="0" fontId="19" fillId="3" borderId="1" xfId="0" applyFont="1" applyFill="1" applyBorder="1"/>
    <xf numFmtId="0" fontId="19" fillId="6" borderId="16" xfId="0" applyFont="1" applyFill="1" applyBorder="1" applyAlignment="1">
      <alignment horizontal="center" vertical="center"/>
    </xf>
    <xf numFmtId="0" fontId="19" fillId="6" borderId="9" xfId="0" applyFont="1" applyFill="1" applyBorder="1" applyAlignment="1">
      <alignment horizontal="center" vertical="center"/>
    </xf>
    <xf numFmtId="14" fontId="19" fillId="6" borderId="4" xfId="0" applyNumberFormat="1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vertical="center" wrapText="1"/>
    </xf>
    <xf numFmtId="0" fontId="19" fillId="6" borderId="1" xfId="0" applyFont="1" applyFill="1" applyBorder="1" applyAlignment="1">
      <alignment vertical="center"/>
    </xf>
    <xf numFmtId="14" fontId="19" fillId="6" borderId="1" xfId="0" applyNumberFormat="1" applyFont="1" applyFill="1" applyBorder="1" applyAlignment="1">
      <alignment horizontal="center" vertical="center"/>
    </xf>
    <xf numFmtId="14" fontId="19" fillId="3" borderId="19" xfId="0" applyNumberFormat="1" applyFont="1" applyFill="1" applyBorder="1" applyAlignment="1">
      <alignment horizontal="center"/>
    </xf>
    <xf numFmtId="0" fontId="19" fillId="3" borderId="3" xfId="0" applyFont="1" applyFill="1" applyBorder="1" applyAlignment="1">
      <alignment horizontal="center"/>
    </xf>
    <xf numFmtId="0" fontId="19" fillId="3" borderId="3" xfId="0" applyFont="1" applyFill="1" applyBorder="1"/>
    <xf numFmtId="14" fontId="19" fillId="3" borderId="3" xfId="0" applyNumberFormat="1" applyFont="1" applyFill="1" applyBorder="1" applyAlignment="1">
      <alignment horizontal="center"/>
    </xf>
    <xf numFmtId="0" fontId="19" fillId="0" borderId="212" xfId="0" applyFont="1" applyBorder="1" applyAlignment="1">
      <alignment horizontal="center" vertical="center"/>
    </xf>
    <xf numFmtId="0" fontId="19" fillId="0" borderId="232" xfId="0" applyFont="1" applyBorder="1" applyAlignment="1">
      <alignment horizontal="center" vertical="center"/>
    </xf>
    <xf numFmtId="14" fontId="19" fillId="0" borderId="210" xfId="0" applyNumberFormat="1" applyFont="1" applyBorder="1" applyAlignment="1">
      <alignment horizontal="center" vertical="center"/>
    </xf>
    <xf numFmtId="0" fontId="19" fillId="0" borderId="211" xfId="0" applyFont="1" applyBorder="1" applyAlignment="1">
      <alignment horizontal="center" vertical="center"/>
    </xf>
    <xf numFmtId="0" fontId="19" fillId="0" borderId="211" xfId="0" applyFont="1" applyBorder="1" applyAlignment="1">
      <alignment vertical="center" wrapText="1"/>
    </xf>
    <xf numFmtId="0" fontId="19" fillId="0" borderId="211" xfId="0" applyFont="1" applyBorder="1" applyAlignment="1">
      <alignment vertical="center"/>
    </xf>
    <xf numFmtId="14" fontId="19" fillId="0" borderId="211" xfId="0" applyNumberFormat="1" applyFont="1" applyBorder="1" applyAlignment="1">
      <alignment horizontal="center"/>
    </xf>
    <xf numFmtId="0" fontId="19" fillId="0" borderId="211" xfId="0" applyFont="1" applyBorder="1" applyAlignment="1">
      <alignment horizontal="center"/>
    </xf>
    <xf numFmtId="14" fontId="5" fillId="3" borderId="1" xfId="0" applyNumberFormat="1" applyFont="1" applyFill="1" applyBorder="1" applyAlignment="1">
      <alignment horizontal="center"/>
    </xf>
    <xf numFmtId="0" fontId="5" fillId="3" borderId="238" xfId="0" applyFont="1" applyFill="1" applyBorder="1" applyAlignment="1">
      <alignment horizontal="center"/>
    </xf>
    <xf numFmtId="14" fontId="5" fillId="6" borderId="240" xfId="0" applyNumberFormat="1" applyFont="1" applyFill="1" applyBorder="1" applyAlignment="1">
      <alignment horizontal="center"/>
    </xf>
    <xf numFmtId="0" fontId="5" fillId="6" borderId="241" xfId="0" applyFont="1" applyFill="1" applyBorder="1" applyAlignment="1">
      <alignment horizontal="center"/>
    </xf>
    <xf numFmtId="0" fontId="0" fillId="0" borderId="213" xfId="0" applyBorder="1" applyAlignment="1">
      <alignment horizontal="center"/>
    </xf>
    <xf numFmtId="0" fontId="0" fillId="0" borderId="254" xfId="0" applyBorder="1" applyAlignment="1">
      <alignment horizontal="center"/>
    </xf>
    <xf numFmtId="14" fontId="5" fillId="3" borderId="69" xfId="0" applyNumberFormat="1" applyFont="1" applyFill="1" applyBorder="1" applyAlignment="1">
      <alignment horizontal="center"/>
    </xf>
    <xf numFmtId="14" fontId="5" fillId="3" borderId="222" xfId="0" applyNumberFormat="1" applyFont="1" applyFill="1" applyBorder="1" applyAlignment="1">
      <alignment horizontal="center"/>
    </xf>
    <xf numFmtId="14" fontId="5" fillId="6" borderId="243" xfId="0" applyNumberFormat="1" applyFont="1" applyFill="1" applyBorder="1" applyAlignment="1">
      <alignment horizontal="center"/>
    </xf>
    <xf numFmtId="14" fontId="5" fillId="6" borderId="244" xfId="0" applyNumberFormat="1" applyFont="1" applyFill="1" applyBorder="1" applyAlignment="1">
      <alignment horizontal="center"/>
    </xf>
    <xf numFmtId="14" fontId="5" fillId="3" borderId="245" xfId="0" applyNumberFormat="1" applyFont="1" applyFill="1" applyBorder="1" applyAlignment="1">
      <alignment horizontal="center"/>
    </xf>
    <xf numFmtId="14" fontId="5" fillId="3" borderId="246" xfId="0" applyNumberFormat="1" applyFont="1" applyFill="1" applyBorder="1" applyAlignment="1">
      <alignment horizontal="center"/>
    </xf>
    <xf numFmtId="0" fontId="4" fillId="0" borderId="235" xfId="0" applyFont="1" applyBorder="1" applyAlignment="1">
      <alignment horizontal="center" vertical="center"/>
    </xf>
    <xf numFmtId="0" fontId="4" fillId="0" borderId="236" xfId="0" applyFont="1" applyBorder="1" applyAlignment="1">
      <alignment horizontal="center" vertical="center"/>
    </xf>
    <xf numFmtId="0" fontId="2" fillId="2" borderId="237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14" fontId="19" fillId="6" borderId="240" xfId="0" applyNumberFormat="1" applyFont="1" applyFill="1" applyBorder="1" applyAlignment="1">
      <alignment horizontal="center" vertical="center"/>
    </xf>
    <xf numFmtId="14" fontId="19" fillId="6" borderId="249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9" fillId="6" borderId="251" xfId="0" applyFont="1" applyFill="1" applyBorder="1" applyAlignment="1">
      <alignment horizontal="center" vertical="center" wrapText="1"/>
    </xf>
    <xf numFmtId="0" fontId="19" fillId="6" borderId="83" xfId="0" applyFont="1" applyFill="1" applyBorder="1" applyAlignment="1">
      <alignment horizontal="center" vertical="center" wrapText="1"/>
    </xf>
    <xf numFmtId="0" fontId="5" fillId="0" borderId="213" xfId="0" applyFont="1" applyBorder="1" applyAlignment="1">
      <alignment horizontal="center"/>
    </xf>
    <xf numFmtId="0" fontId="19" fillId="6" borderId="248" xfId="0" applyFont="1" applyFill="1" applyBorder="1" applyAlignment="1">
      <alignment horizontal="center" vertical="center"/>
    </xf>
    <xf numFmtId="0" fontId="19" fillId="6" borderId="249" xfId="0" applyFont="1" applyFill="1" applyBorder="1" applyAlignment="1">
      <alignment horizontal="center" vertical="center"/>
    </xf>
    <xf numFmtId="14" fontId="19" fillId="6" borderId="240" xfId="0" applyNumberFormat="1" applyFont="1" applyFill="1" applyBorder="1" applyAlignment="1">
      <alignment horizontal="center"/>
    </xf>
    <xf numFmtId="14" fontId="19" fillId="6" borderId="250" xfId="0" applyNumberFormat="1" applyFont="1" applyFill="1" applyBorder="1" applyAlignment="1">
      <alignment horizontal="center"/>
    </xf>
    <xf numFmtId="0" fontId="19" fillId="6" borderId="191" xfId="0" applyFont="1" applyFill="1" applyBorder="1" applyAlignment="1">
      <alignment horizontal="center" vertical="center"/>
    </xf>
    <xf numFmtId="0" fontId="19" fillId="6" borderId="192" xfId="0" applyFont="1" applyFill="1" applyBorder="1" applyAlignment="1">
      <alignment horizontal="center" vertical="center"/>
    </xf>
    <xf numFmtId="0" fontId="19" fillId="0" borderId="187" xfId="0" applyFont="1" applyBorder="1" applyAlignment="1">
      <alignment horizontal="center" vertical="center"/>
    </xf>
    <xf numFmtId="0" fontId="19" fillId="0" borderId="188" xfId="0" applyFont="1" applyBorder="1" applyAlignment="1">
      <alignment horizontal="center" vertical="center"/>
    </xf>
    <xf numFmtId="14" fontId="19" fillId="0" borderId="183" xfId="0" applyNumberFormat="1" applyFont="1" applyBorder="1" applyAlignment="1">
      <alignment horizontal="center"/>
    </xf>
    <xf numFmtId="14" fontId="19" fillId="0" borderId="184" xfId="0" applyNumberFormat="1" applyFont="1" applyBorder="1" applyAlignment="1">
      <alignment horizontal="center"/>
    </xf>
    <xf numFmtId="0" fontId="19" fillId="0" borderId="69" xfId="0" applyFont="1" applyBorder="1" applyAlignment="1">
      <alignment horizontal="center" wrapText="1"/>
    </xf>
    <xf numFmtId="0" fontId="19" fillId="0" borderId="4" xfId="0" applyFont="1" applyBorder="1" applyAlignment="1">
      <alignment horizontal="center" wrapText="1"/>
    </xf>
    <xf numFmtId="14" fontId="19" fillId="0" borderId="185" xfId="0" applyNumberFormat="1" applyFont="1" applyBorder="1" applyAlignment="1">
      <alignment horizontal="center" vertical="center"/>
    </xf>
    <xf numFmtId="14" fontId="19" fillId="0" borderId="186" xfId="0" applyNumberFormat="1" applyFont="1" applyBorder="1" applyAlignment="1">
      <alignment horizontal="center" vertical="center"/>
    </xf>
    <xf numFmtId="14" fontId="19" fillId="6" borderId="114" xfId="0" applyNumberFormat="1" applyFont="1" applyFill="1" applyBorder="1" applyAlignment="1">
      <alignment horizontal="center"/>
    </xf>
    <xf numFmtId="14" fontId="19" fillId="6" borderId="182" xfId="0" applyNumberFormat="1" applyFont="1" applyFill="1" applyBorder="1" applyAlignment="1">
      <alignment horizontal="center"/>
    </xf>
    <xf numFmtId="0" fontId="19" fillId="6" borderId="180" xfId="0" applyFont="1" applyFill="1" applyBorder="1" applyAlignment="1">
      <alignment horizontal="center" vertical="center" wrapText="1"/>
    </xf>
    <xf numFmtId="0" fontId="19" fillId="6" borderId="181" xfId="0" applyFont="1" applyFill="1" applyBorder="1" applyAlignment="1">
      <alignment horizontal="center" vertical="center" wrapText="1"/>
    </xf>
    <xf numFmtId="14" fontId="19" fillId="6" borderId="114" xfId="0" applyNumberFormat="1" applyFont="1" applyFill="1" applyBorder="1" applyAlignment="1">
      <alignment horizontal="center" vertical="center"/>
    </xf>
    <xf numFmtId="14" fontId="19" fillId="6" borderId="192" xfId="0" applyNumberFormat="1" applyFont="1" applyFill="1" applyBorder="1" applyAlignment="1">
      <alignment horizontal="center" vertical="center"/>
    </xf>
    <xf numFmtId="0" fontId="0" fillId="0" borderId="115" xfId="0" applyBorder="1" applyAlignment="1">
      <alignment horizontal="center"/>
    </xf>
    <xf numFmtId="0" fontId="0" fillId="0" borderId="145" xfId="0" applyBorder="1" applyAlignment="1">
      <alignment horizontal="center"/>
    </xf>
    <xf numFmtId="0" fontId="5" fillId="6" borderId="146" xfId="0" applyFont="1" applyFill="1" applyBorder="1" applyAlignment="1">
      <alignment horizontal="center"/>
    </xf>
    <xf numFmtId="0" fontId="5" fillId="6" borderId="131" xfId="0" applyFont="1" applyFill="1" applyBorder="1" applyAlignment="1">
      <alignment horizontal="center"/>
    </xf>
    <xf numFmtId="0" fontId="17" fillId="0" borderId="146" xfId="0" applyFont="1" applyBorder="1" applyAlignment="1">
      <alignment horizontal="center"/>
    </xf>
    <xf numFmtId="0" fontId="17" fillId="0" borderId="131" xfId="0" applyFont="1" applyBorder="1" applyAlignment="1">
      <alignment horizontal="center"/>
    </xf>
    <xf numFmtId="0" fontId="0" fillId="3" borderId="115" xfId="0" applyFill="1" applyBorder="1" applyAlignment="1">
      <alignment horizontal="center"/>
    </xf>
    <xf numFmtId="0" fontId="0" fillId="3" borderId="145" xfId="0" applyFill="1" applyBorder="1" applyAlignment="1">
      <alignment horizontal="center"/>
    </xf>
    <xf numFmtId="0" fontId="5" fillId="6" borderId="147" xfId="0" applyFont="1" applyFill="1" applyBorder="1" applyAlignment="1">
      <alignment horizontal="center"/>
    </xf>
    <xf numFmtId="0" fontId="5" fillId="6" borderId="142" xfId="0" applyFont="1" applyFill="1" applyBorder="1" applyAlignment="1">
      <alignment horizontal="center"/>
    </xf>
    <xf numFmtId="0" fontId="0" fillId="0" borderId="146" xfId="0" applyBorder="1" applyAlignment="1">
      <alignment horizontal="center"/>
    </xf>
    <xf numFmtId="0" fontId="0" fillId="0" borderId="131" xfId="0" applyBorder="1" applyAlignment="1">
      <alignment horizontal="center"/>
    </xf>
    <xf numFmtId="0" fontId="0" fillId="0" borderId="147" xfId="0" applyBorder="1" applyAlignment="1">
      <alignment horizontal="center"/>
    </xf>
    <xf numFmtId="0" fontId="0" fillId="0" borderId="142" xfId="0" applyBorder="1" applyAlignment="1">
      <alignment horizontal="center"/>
    </xf>
    <xf numFmtId="0" fontId="2" fillId="2" borderId="7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/>
    </xf>
    <xf numFmtId="0" fontId="5" fillId="0" borderId="69" xfId="0" applyFont="1" applyBorder="1" applyAlignment="1">
      <alignment horizontal="center"/>
    </xf>
    <xf numFmtId="0" fontId="5" fillId="6" borderId="96" xfId="0" applyFont="1" applyFill="1" applyBorder="1" applyAlignment="1">
      <alignment horizontal="center"/>
    </xf>
    <xf numFmtId="0" fontId="5" fillId="0" borderId="97" xfId="0" applyFont="1" applyBorder="1" applyAlignment="1">
      <alignment horizontal="center"/>
    </xf>
    <xf numFmtId="0" fontId="5" fillId="6" borderId="97" xfId="0" applyFont="1" applyFill="1" applyBorder="1" applyAlignment="1">
      <alignment horizontal="center"/>
    </xf>
    <xf numFmtId="0" fontId="5" fillId="0" borderId="85" xfId="0" applyFont="1" applyBorder="1" applyAlignment="1">
      <alignment horizontal="center"/>
    </xf>
    <xf numFmtId="0" fontId="5" fillId="6" borderId="103" xfId="0" applyFont="1" applyFill="1" applyBorder="1" applyAlignment="1">
      <alignment horizontal="center"/>
    </xf>
    <xf numFmtId="14" fontId="0" fillId="0" borderId="4" xfId="0" applyNumberFormat="1" applyBorder="1" applyAlignment="1">
      <alignment horizontal="center"/>
    </xf>
    <xf numFmtId="14" fontId="0" fillId="0" borderId="238" xfId="0" applyNumberFormat="1" applyBorder="1" applyAlignment="1">
      <alignment horizontal="center"/>
    </xf>
    <xf numFmtId="0" fontId="5" fillId="6" borderId="239" xfId="0" applyFont="1" applyFill="1" applyBorder="1" applyAlignment="1">
      <alignment horizontal="center"/>
    </xf>
    <xf numFmtId="0" fontId="18" fillId="6" borderId="238" xfId="0" applyFont="1" applyFill="1" applyBorder="1" applyAlignment="1">
      <alignment horizontal="center"/>
    </xf>
    <xf numFmtId="0" fontId="5" fillId="6" borderId="141" xfId="0" applyFont="1" applyFill="1" applyBorder="1" applyAlignment="1">
      <alignment horizontal="center"/>
    </xf>
    <xf numFmtId="0" fontId="5" fillId="6" borderId="150" xfId="0" applyFont="1" applyFill="1" applyBorder="1" applyAlignment="1">
      <alignment horizontal="center"/>
    </xf>
    <xf numFmtId="0" fontId="5" fillId="6" borderId="259" xfId="0" applyFont="1" applyFill="1" applyBorder="1" applyAlignment="1">
      <alignment horizontal="center"/>
    </xf>
    <xf numFmtId="14" fontId="0" fillId="0" borderId="19" xfId="0" applyNumberFormat="1" applyBorder="1" applyAlignment="1">
      <alignment horizontal="center"/>
    </xf>
    <xf numFmtId="14" fontId="0" fillId="0" borderId="242" xfId="0" applyNumberFormat="1" applyBorder="1" applyAlignment="1">
      <alignment horizontal="center"/>
    </xf>
    <xf numFmtId="0" fontId="5" fillId="6" borderId="238" xfId="0" applyFont="1" applyFill="1" applyBorder="1" applyAlignment="1">
      <alignment horizontal="center"/>
    </xf>
    <xf numFmtId="0" fontId="5" fillId="6" borderId="151" xfId="0" applyFont="1" applyFill="1" applyBorder="1" applyAlignment="1">
      <alignment horizontal="center"/>
    </xf>
    <xf numFmtId="0" fontId="5" fillId="6" borderId="222" xfId="0" applyFont="1" applyFill="1" applyBorder="1" applyAlignment="1">
      <alignment horizontal="center"/>
    </xf>
    <xf numFmtId="14" fontId="17" fillId="0" borderId="4" xfId="0" applyNumberFormat="1" applyFont="1" applyBorder="1" applyAlignment="1">
      <alignment horizontal="center"/>
    </xf>
    <xf numFmtId="14" fontId="17" fillId="0" borderId="1" xfId="0" applyNumberFormat="1" applyFont="1" applyBorder="1" applyAlignment="1">
      <alignment horizontal="center"/>
    </xf>
    <xf numFmtId="14" fontId="17" fillId="0" borderId="238" xfId="0" applyNumberFormat="1" applyFont="1" applyBorder="1" applyAlignment="1">
      <alignment horizontal="center"/>
    </xf>
    <xf numFmtId="0" fontId="4" fillId="0" borderId="256" xfId="0" applyFont="1" applyBorder="1" applyAlignment="1">
      <alignment horizontal="center" vertical="center"/>
    </xf>
    <xf numFmtId="0" fontId="4" fillId="0" borderId="257" xfId="0" applyFont="1" applyBorder="1" applyAlignment="1">
      <alignment horizontal="center" vertical="center"/>
    </xf>
    <xf numFmtId="0" fontId="4" fillId="0" borderId="258" xfId="0" applyFont="1" applyBorder="1" applyAlignment="1">
      <alignment horizontal="center" vertical="center"/>
    </xf>
    <xf numFmtId="14" fontId="2" fillId="2" borderId="4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14" fontId="2" fillId="2" borderId="238" xfId="0" applyNumberFormat="1" applyFont="1" applyFill="1" applyBorder="1" applyAlignment="1">
      <alignment horizontal="center" vertical="center"/>
    </xf>
    <xf numFmtId="0" fontId="5" fillId="6" borderId="152" xfId="0" applyFont="1" applyFill="1" applyBorder="1" applyAlignment="1">
      <alignment horizontal="center"/>
    </xf>
    <xf numFmtId="0" fontId="5" fillId="0" borderId="121" xfId="0" applyFont="1" applyBorder="1" applyAlignment="1">
      <alignment horizontal="center"/>
    </xf>
    <xf numFmtId="0" fontId="5" fillId="0" borderId="154" xfId="0" applyFont="1" applyBorder="1" applyAlignment="1">
      <alignment horizontal="center"/>
    </xf>
    <xf numFmtId="0" fontId="5" fillId="6" borderId="31" xfId="0" applyFont="1" applyFill="1" applyBorder="1" applyAlignment="1">
      <alignment horizontal="center"/>
    </xf>
    <xf numFmtId="0" fontId="5" fillId="6" borderId="72" xfId="0" applyFont="1" applyFill="1" applyBorder="1" applyAlignment="1">
      <alignment horizontal="center"/>
    </xf>
    <xf numFmtId="0" fontId="5" fillId="6" borderId="32" xfId="0" applyFont="1" applyFill="1" applyBorder="1" applyAlignment="1">
      <alignment horizontal="center"/>
    </xf>
    <xf numFmtId="0" fontId="5" fillId="0" borderId="70" xfId="0" applyFont="1" applyBorder="1" applyAlignment="1">
      <alignment horizontal="center"/>
    </xf>
    <xf numFmtId="0" fontId="5" fillId="0" borderId="71" xfId="0" applyFont="1" applyBorder="1" applyAlignment="1">
      <alignment horizontal="center"/>
    </xf>
    <xf numFmtId="0" fontId="5" fillId="0" borderId="67" xfId="0" applyFont="1" applyBorder="1" applyAlignment="1">
      <alignment horizontal="center"/>
    </xf>
    <xf numFmtId="0" fontId="18" fillId="0" borderId="66" xfId="0" applyFont="1" applyBorder="1" applyAlignment="1">
      <alignment horizontal="center"/>
    </xf>
    <xf numFmtId="0" fontId="18" fillId="0" borderId="153" xfId="0" applyFont="1" applyBorder="1" applyAlignment="1">
      <alignment horizontal="center"/>
    </xf>
    <xf numFmtId="0" fontId="2" fillId="2" borderId="0" xfId="0" applyFon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152"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</dxfs>
  <tableStyles count="1" defaultTableStyle="TableStyleMedium2" defaultPivotStyle="PivotStyleLight16">
    <tableStyle name="Invisible" pivot="0" table="0" count="0"/>
  </tableStyles>
  <colors>
    <mruColors>
      <color rgb="FF003876"/>
      <color rgb="FFEE2A24"/>
      <color rgb="FFEA2A2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" Target="richData/rdrichvalue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20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"/>
  <sheetViews>
    <sheetView tabSelected="1" showWhiteSpace="0" view="pageLayout" zoomScale="115" zoomScaleNormal="100" zoomScalePageLayoutView="115" workbookViewId="0">
      <selection activeCell="G16" sqref="G16:I16"/>
    </sheetView>
  </sheetViews>
  <sheetFormatPr baseColWidth="10" defaultRowHeight="15"/>
  <cols>
    <col min="1" max="1" width="10.140625" customWidth="1"/>
    <col min="3" max="3" width="9.28515625" customWidth="1"/>
    <col min="4" max="4" width="18.28515625" customWidth="1"/>
    <col min="5" max="5" width="0.28515625" customWidth="1"/>
    <col min="6" max="6" width="11.140625" customWidth="1"/>
    <col min="7" max="7" width="20.5703125" customWidth="1"/>
    <col min="8" max="8" width="4.85546875" customWidth="1"/>
    <col min="9" max="9" width="5.42578125" customWidth="1"/>
    <col min="11" max="11" width="11.5703125" customWidth="1"/>
    <col min="12" max="12" width="13.7109375" customWidth="1"/>
    <col min="13" max="13" width="11" customWidth="1"/>
    <col min="15" max="15" width="17.42578125" hidden="1" customWidth="1"/>
    <col min="16" max="16" width="15.28515625" customWidth="1"/>
    <col min="17" max="17" width="13.42578125" customWidth="1"/>
    <col min="18" max="18" width="0" hidden="1" customWidth="1"/>
    <col min="19" max="19" width="17.28515625" hidden="1" customWidth="1"/>
    <col min="20" max="20" width="18.140625" customWidth="1"/>
  </cols>
  <sheetData>
    <row r="1" spans="1:19" ht="38.450000000000003" customHeight="1" thickBot="1">
      <c r="A1" s="251" t="s">
        <v>18</v>
      </c>
      <c r="B1" s="252"/>
      <c r="C1" s="252"/>
      <c r="D1" s="252"/>
      <c r="E1" s="252"/>
      <c r="F1" s="252"/>
      <c r="G1" s="252"/>
      <c r="H1" s="252"/>
      <c r="I1" s="252"/>
      <c r="J1" s="248" t="s">
        <v>10</v>
      </c>
      <c r="K1" s="249"/>
      <c r="L1" s="249"/>
      <c r="M1" s="249"/>
      <c r="N1" s="249"/>
      <c r="O1" s="249"/>
      <c r="P1" s="250"/>
      <c r="Q1" s="35"/>
      <c r="R1" s="109"/>
      <c r="S1" s="27" t="s">
        <v>4</v>
      </c>
    </row>
    <row r="2" spans="1:19" ht="52.9" customHeight="1" thickBot="1">
      <c r="A2" s="5" t="s">
        <v>8</v>
      </c>
      <c r="B2" s="253" t="s">
        <v>0</v>
      </c>
      <c r="C2" s="254"/>
      <c r="D2" s="255" t="s">
        <v>1</v>
      </c>
      <c r="E2" s="256"/>
      <c r="F2" s="6" t="s">
        <v>9</v>
      </c>
      <c r="G2" s="255" t="s">
        <v>2</v>
      </c>
      <c r="H2" s="257"/>
      <c r="I2" s="256"/>
      <c r="J2" s="258" t="s">
        <v>3</v>
      </c>
      <c r="K2" s="259"/>
      <c r="L2" s="101" t="s">
        <v>5</v>
      </c>
      <c r="M2" s="98" t="s">
        <v>13</v>
      </c>
      <c r="N2" s="260" t="s">
        <v>14</v>
      </c>
      <c r="O2" s="260"/>
      <c r="P2" s="260"/>
      <c r="R2" s="110" t="s">
        <v>4</v>
      </c>
      <c r="S2" s="28">
        <v>45292</v>
      </c>
    </row>
    <row r="3" spans="1:19" ht="16.5" thickTop="1" thickBot="1">
      <c r="A3" s="8">
        <v>1</v>
      </c>
      <c r="B3" s="237" t="s">
        <v>27</v>
      </c>
      <c r="C3" s="238"/>
      <c r="D3" s="239">
        <v>45684</v>
      </c>
      <c r="E3" s="206"/>
      <c r="F3" s="180" t="s">
        <v>21</v>
      </c>
      <c r="G3" s="240" t="s">
        <v>28</v>
      </c>
      <c r="H3" s="206"/>
      <c r="I3" s="206"/>
      <c r="J3" s="240">
        <v>45692</v>
      </c>
      <c r="K3" s="206"/>
      <c r="L3" s="97">
        <f>NETWORKDAYS.INTL(D3,J3,1,R3:R5)</f>
        <v>7</v>
      </c>
      <c r="M3" s="99">
        <f>IF(D3="",0,1)</f>
        <v>1</v>
      </c>
      <c r="N3" s="215"/>
      <c r="O3" s="215"/>
      <c r="P3" s="236"/>
      <c r="R3" s="107">
        <v>45658</v>
      </c>
      <c r="S3" s="2">
        <v>45320</v>
      </c>
    </row>
    <row r="4" spans="1:19" ht="16.5" thickTop="1" thickBot="1">
      <c r="A4" s="10">
        <v>2</v>
      </c>
      <c r="B4" s="230" t="s">
        <v>29</v>
      </c>
      <c r="C4" s="231"/>
      <c r="D4" s="243">
        <v>45680</v>
      </c>
      <c r="E4" s="244"/>
      <c r="F4" s="182" t="s">
        <v>21</v>
      </c>
      <c r="G4" s="244" t="s">
        <v>30</v>
      </c>
      <c r="H4" s="244"/>
      <c r="I4" s="244"/>
      <c r="J4" s="245">
        <v>45692</v>
      </c>
      <c r="K4" s="244"/>
      <c r="L4" s="97">
        <f t="shared" ref="L4:L23" si="0">NETWORKDAYS.INTL(D4,J4,1,O3:O4)</f>
        <v>9</v>
      </c>
      <c r="M4" s="77">
        <f t="shared" ref="M4:M23" si="1">IF(D4="",0,1)</f>
        <v>1</v>
      </c>
      <c r="N4" s="261"/>
      <c r="O4" s="262"/>
      <c r="P4" s="263"/>
      <c r="R4" s="112">
        <v>45663</v>
      </c>
    </row>
    <row r="5" spans="1:19" ht="16.5" thickTop="1" thickBot="1">
      <c r="A5" s="12">
        <v>3</v>
      </c>
      <c r="B5" s="237" t="s">
        <v>31</v>
      </c>
      <c r="C5" s="238"/>
      <c r="D5" s="239">
        <v>45672</v>
      </c>
      <c r="E5" s="206"/>
      <c r="F5" s="180" t="s">
        <v>21</v>
      </c>
      <c r="G5" s="206" t="s">
        <v>32</v>
      </c>
      <c r="H5" s="206"/>
      <c r="I5" s="206"/>
      <c r="J5" s="240">
        <v>45680</v>
      </c>
      <c r="K5" s="206"/>
      <c r="L5" s="97">
        <f t="shared" si="0"/>
        <v>7</v>
      </c>
      <c r="M5" s="95">
        <f t="shared" si="1"/>
        <v>1</v>
      </c>
      <c r="N5" s="206"/>
      <c r="O5" s="206"/>
      <c r="P5" s="206"/>
      <c r="R5" s="111">
        <v>45678</v>
      </c>
    </row>
    <row r="6" spans="1:19" ht="16.5" thickTop="1" thickBot="1">
      <c r="A6" s="14">
        <v>4</v>
      </c>
      <c r="B6" s="232" t="s">
        <v>33</v>
      </c>
      <c r="C6" s="234"/>
      <c r="D6" s="246">
        <v>45670</v>
      </c>
      <c r="E6" s="218"/>
      <c r="F6" s="181" t="s">
        <v>21</v>
      </c>
      <c r="G6" s="218" t="s">
        <v>32</v>
      </c>
      <c r="H6" s="218"/>
      <c r="I6" s="218"/>
      <c r="J6" s="247">
        <v>45674</v>
      </c>
      <c r="K6" s="218"/>
      <c r="L6" s="97">
        <f t="shared" si="0"/>
        <v>5</v>
      </c>
      <c r="M6" s="100">
        <f t="shared" si="1"/>
        <v>1</v>
      </c>
      <c r="N6" s="269"/>
      <c r="O6" s="270"/>
      <c r="P6" s="271"/>
    </row>
    <row r="7" spans="1:19" ht="16.5" thickTop="1" thickBot="1">
      <c r="A7" s="12">
        <v>5</v>
      </c>
      <c r="B7" s="237" t="s">
        <v>34</v>
      </c>
      <c r="C7" s="238"/>
      <c r="D7" s="239">
        <v>45666</v>
      </c>
      <c r="E7" s="206"/>
      <c r="F7" s="180" t="s">
        <v>21</v>
      </c>
      <c r="G7" s="206" t="s">
        <v>24</v>
      </c>
      <c r="H7" s="206"/>
      <c r="I7" s="206"/>
      <c r="J7" s="240">
        <v>45686</v>
      </c>
      <c r="K7" s="206"/>
      <c r="L7" s="97">
        <v>15</v>
      </c>
      <c r="M7" s="95">
        <f t="shared" si="1"/>
        <v>1</v>
      </c>
      <c r="N7" s="206"/>
      <c r="O7" s="206"/>
      <c r="P7" s="206"/>
    </row>
    <row r="8" spans="1:19" ht="16.5" thickTop="1" thickBot="1">
      <c r="A8" s="14">
        <v>6</v>
      </c>
      <c r="B8" s="241"/>
      <c r="C8" s="242"/>
      <c r="D8" s="232"/>
      <c r="E8" s="218"/>
      <c r="F8" s="181"/>
      <c r="G8" s="218"/>
      <c r="H8" s="218"/>
      <c r="I8" s="218"/>
      <c r="J8" s="218"/>
      <c r="K8" s="218"/>
      <c r="L8" s="97">
        <f t="shared" si="0"/>
        <v>0</v>
      </c>
      <c r="M8" s="100">
        <f t="shared" si="1"/>
        <v>0</v>
      </c>
      <c r="N8" s="261"/>
      <c r="O8" s="262"/>
      <c r="P8" s="263"/>
    </row>
    <row r="9" spans="1:19" ht="16.5" thickTop="1" thickBot="1">
      <c r="A9" s="12">
        <v>7</v>
      </c>
      <c r="B9" s="237"/>
      <c r="C9" s="238"/>
      <c r="D9" s="239"/>
      <c r="E9" s="206"/>
      <c r="F9" s="13"/>
      <c r="G9" s="206"/>
      <c r="H9" s="206"/>
      <c r="I9" s="206"/>
      <c r="J9" s="240"/>
      <c r="K9" s="206"/>
      <c r="L9" s="97">
        <f t="shared" si="0"/>
        <v>0</v>
      </c>
      <c r="M9" s="95">
        <f t="shared" si="1"/>
        <v>0</v>
      </c>
      <c r="N9" s="264"/>
      <c r="O9" s="265"/>
      <c r="P9" s="266"/>
    </row>
    <row r="10" spans="1:19" ht="16.5" thickTop="1" thickBot="1">
      <c r="A10" s="14">
        <v>8</v>
      </c>
      <c r="B10" s="232"/>
      <c r="C10" s="234"/>
      <c r="D10" s="217"/>
      <c r="E10" s="218"/>
      <c r="F10" s="15"/>
      <c r="G10" s="232"/>
      <c r="H10" s="218"/>
      <c r="I10" s="218"/>
      <c r="J10" s="218"/>
      <c r="K10" s="218"/>
      <c r="L10" s="97">
        <f t="shared" si="0"/>
        <v>0</v>
      </c>
      <c r="M10" s="100">
        <f t="shared" si="1"/>
        <v>0</v>
      </c>
      <c r="N10" s="261"/>
      <c r="O10" s="262"/>
      <c r="P10" s="263"/>
    </row>
    <row r="11" spans="1:19" ht="16.5" thickTop="1" thickBot="1">
      <c r="A11" s="12">
        <v>9</v>
      </c>
      <c r="B11" s="235"/>
      <c r="C11" s="236"/>
      <c r="D11" s="205"/>
      <c r="E11" s="206"/>
      <c r="F11" s="13"/>
      <c r="G11" s="207"/>
      <c r="H11" s="206"/>
      <c r="I11" s="206"/>
      <c r="J11" s="206"/>
      <c r="K11" s="206"/>
      <c r="L11" s="97">
        <f t="shared" si="0"/>
        <v>0</v>
      </c>
      <c r="M11" s="95">
        <f t="shared" si="1"/>
        <v>0</v>
      </c>
      <c r="N11" s="264"/>
      <c r="O11" s="265"/>
      <c r="P11" s="266"/>
    </row>
    <row r="12" spans="1:19" ht="16.5" thickTop="1" thickBot="1">
      <c r="A12" s="14">
        <v>10</v>
      </c>
      <c r="B12" s="230"/>
      <c r="C12" s="231"/>
      <c r="D12" s="217"/>
      <c r="E12" s="218"/>
      <c r="F12" s="15"/>
      <c r="G12" s="232"/>
      <c r="H12" s="218"/>
      <c r="I12" s="218"/>
      <c r="J12" s="218"/>
      <c r="K12" s="218"/>
      <c r="L12" s="97">
        <f t="shared" si="0"/>
        <v>0</v>
      </c>
      <c r="M12" s="100">
        <f t="shared" si="1"/>
        <v>0</v>
      </c>
      <c r="N12" s="261"/>
      <c r="O12" s="262"/>
      <c r="P12" s="263"/>
    </row>
    <row r="13" spans="1:19" ht="16.5" thickTop="1" thickBot="1">
      <c r="A13" s="12">
        <v>11</v>
      </c>
      <c r="B13" s="207"/>
      <c r="C13" s="233"/>
      <c r="D13" s="205"/>
      <c r="E13" s="206"/>
      <c r="F13" s="13"/>
      <c r="G13" s="207"/>
      <c r="H13" s="206"/>
      <c r="I13" s="206"/>
      <c r="J13" s="206"/>
      <c r="K13" s="206"/>
      <c r="L13" s="97">
        <f t="shared" si="0"/>
        <v>0</v>
      </c>
      <c r="M13" s="95">
        <f t="shared" si="1"/>
        <v>0</v>
      </c>
      <c r="N13" s="264"/>
      <c r="O13" s="265"/>
      <c r="P13" s="266"/>
    </row>
    <row r="14" spans="1:19" ht="16.5" thickTop="1" thickBot="1">
      <c r="A14" s="14">
        <v>12</v>
      </c>
      <c r="B14" s="232"/>
      <c r="C14" s="234"/>
      <c r="D14" s="217"/>
      <c r="E14" s="218"/>
      <c r="F14" s="15"/>
      <c r="G14" s="218"/>
      <c r="H14" s="218"/>
      <c r="I14" s="218"/>
      <c r="J14" s="218"/>
      <c r="K14" s="218"/>
      <c r="L14" s="97">
        <f t="shared" si="0"/>
        <v>0</v>
      </c>
      <c r="M14" s="100">
        <f t="shared" si="1"/>
        <v>0</v>
      </c>
      <c r="N14" s="261"/>
      <c r="O14" s="262"/>
      <c r="P14" s="263"/>
    </row>
    <row r="15" spans="1:19" ht="16.5" thickTop="1" thickBot="1">
      <c r="A15" s="12">
        <v>13</v>
      </c>
      <c r="B15" s="235"/>
      <c r="C15" s="236"/>
      <c r="D15" s="205"/>
      <c r="E15" s="206"/>
      <c r="F15" s="13"/>
      <c r="G15" s="207"/>
      <c r="H15" s="206"/>
      <c r="I15" s="206"/>
      <c r="J15" s="206"/>
      <c r="K15" s="206"/>
      <c r="L15" s="97">
        <f t="shared" si="0"/>
        <v>0</v>
      </c>
      <c r="M15" s="95">
        <f t="shared" si="1"/>
        <v>0</v>
      </c>
      <c r="N15" s="264"/>
      <c r="O15" s="265"/>
      <c r="P15" s="266"/>
    </row>
    <row r="16" spans="1:19" ht="16.5" thickTop="1" thickBot="1">
      <c r="A16" s="14">
        <v>14</v>
      </c>
      <c r="B16" s="230"/>
      <c r="C16" s="231"/>
      <c r="D16" s="217"/>
      <c r="E16" s="218"/>
      <c r="F16" s="15"/>
      <c r="G16" s="232"/>
      <c r="H16" s="218"/>
      <c r="I16" s="218"/>
      <c r="J16" s="218"/>
      <c r="K16" s="218"/>
      <c r="L16" s="97">
        <f t="shared" si="0"/>
        <v>0</v>
      </c>
      <c r="M16" s="100">
        <f t="shared" si="1"/>
        <v>0</v>
      </c>
      <c r="N16" s="261"/>
      <c r="O16" s="262"/>
      <c r="P16" s="263"/>
    </row>
    <row r="17" spans="1:16" ht="16.5" thickTop="1" thickBot="1">
      <c r="A17" s="12">
        <v>15</v>
      </c>
      <c r="B17" s="207"/>
      <c r="C17" s="233"/>
      <c r="D17" s="205"/>
      <c r="E17" s="206"/>
      <c r="F17" s="13"/>
      <c r="G17" s="207"/>
      <c r="H17" s="206"/>
      <c r="I17" s="206"/>
      <c r="J17" s="206"/>
      <c r="K17" s="206"/>
      <c r="L17" s="97">
        <f t="shared" si="0"/>
        <v>0</v>
      </c>
      <c r="M17" s="95">
        <f t="shared" si="1"/>
        <v>0</v>
      </c>
      <c r="N17" s="264"/>
      <c r="O17" s="265"/>
      <c r="P17" s="266"/>
    </row>
    <row r="18" spans="1:16" ht="16.5" thickTop="1" thickBot="1">
      <c r="A18" s="14">
        <v>16</v>
      </c>
      <c r="B18" s="194"/>
      <c r="C18" s="195"/>
      <c r="D18" s="196"/>
      <c r="E18" s="197"/>
      <c r="F18" s="15"/>
      <c r="G18" s="232"/>
      <c r="H18" s="218"/>
      <c r="I18" s="218"/>
      <c r="J18" s="218"/>
      <c r="K18" s="218"/>
      <c r="L18" s="97">
        <f t="shared" si="0"/>
        <v>0</v>
      </c>
      <c r="M18" s="100">
        <f t="shared" si="1"/>
        <v>0</v>
      </c>
      <c r="N18" s="261"/>
      <c r="O18" s="262"/>
      <c r="P18" s="263"/>
    </row>
    <row r="19" spans="1:16" ht="16.5" thickTop="1" thickBot="1">
      <c r="A19" s="12">
        <v>17</v>
      </c>
      <c r="B19" s="210"/>
      <c r="C19" s="211"/>
      <c r="D19" s="212"/>
      <c r="E19" s="213"/>
      <c r="F19" s="13"/>
      <c r="G19" s="214"/>
      <c r="H19" s="215"/>
      <c r="I19" s="215"/>
      <c r="J19" s="216"/>
      <c r="K19" s="216"/>
      <c r="L19" s="97">
        <f t="shared" si="0"/>
        <v>0</v>
      </c>
      <c r="M19" s="95">
        <f t="shared" si="1"/>
        <v>0</v>
      </c>
      <c r="N19" s="264"/>
      <c r="O19" s="265"/>
      <c r="P19" s="266"/>
    </row>
    <row r="20" spans="1:16" ht="16.5" thickTop="1" thickBot="1">
      <c r="A20" s="14">
        <v>18</v>
      </c>
      <c r="B20" s="201"/>
      <c r="C20" s="202"/>
      <c r="D20" s="217"/>
      <c r="E20" s="218"/>
      <c r="F20" s="15"/>
      <c r="G20" s="219"/>
      <c r="H20" s="220"/>
      <c r="I20" s="221"/>
      <c r="J20" s="222"/>
      <c r="K20" s="221"/>
      <c r="L20" s="102">
        <f t="shared" si="0"/>
        <v>0</v>
      </c>
      <c r="M20" s="100">
        <f t="shared" si="1"/>
        <v>0</v>
      </c>
      <c r="N20" s="261"/>
      <c r="O20" s="262"/>
      <c r="P20" s="263"/>
    </row>
    <row r="21" spans="1:16" ht="16.5" thickTop="1" thickBot="1">
      <c r="A21" s="12">
        <v>19</v>
      </c>
      <c r="B21" s="223"/>
      <c r="C21" s="224"/>
      <c r="D21" s="205"/>
      <c r="E21" s="206"/>
      <c r="F21" s="13"/>
      <c r="G21" s="225"/>
      <c r="H21" s="226"/>
      <c r="I21" s="227"/>
      <c r="J21" s="228"/>
      <c r="K21" s="229"/>
      <c r="L21" s="102">
        <f t="shared" si="0"/>
        <v>0</v>
      </c>
      <c r="M21" s="95">
        <f t="shared" si="1"/>
        <v>0</v>
      </c>
      <c r="N21" s="264"/>
      <c r="O21" s="265"/>
      <c r="P21" s="266"/>
    </row>
    <row r="22" spans="1:16" ht="16.5" thickTop="1" thickBot="1">
      <c r="A22" s="24">
        <v>20</v>
      </c>
      <c r="B22" s="194"/>
      <c r="C22" s="195"/>
      <c r="D22" s="196"/>
      <c r="E22" s="197"/>
      <c r="F22" s="15"/>
      <c r="G22" s="198"/>
      <c r="H22" s="199"/>
      <c r="I22" s="200"/>
      <c r="J22" s="201"/>
      <c r="K22" s="202"/>
      <c r="L22" s="102">
        <f t="shared" si="0"/>
        <v>0</v>
      </c>
      <c r="M22" s="100">
        <f t="shared" si="1"/>
        <v>0</v>
      </c>
      <c r="N22" s="261"/>
      <c r="O22" s="262"/>
      <c r="P22" s="263"/>
    </row>
    <row r="23" spans="1:16" ht="15.75" thickTop="1">
      <c r="A23" s="13">
        <v>21</v>
      </c>
      <c r="B23" s="203"/>
      <c r="C23" s="204"/>
      <c r="D23" s="205"/>
      <c r="E23" s="206"/>
      <c r="F23" s="13"/>
      <c r="G23" s="207"/>
      <c r="H23" s="206"/>
      <c r="I23" s="206"/>
      <c r="J23" s="208"/>
      <c r="K23" s="208"/>
      <c r="L23" s="103">
        <f t="shared" si="0"/>
        <v>0</v>
      </c>
      <c r="M23" s="21">
        <f t="shared" si="1"/>
        <v>0</v>
      </c>
      <c r="N23" s="264"/>
      <c r="O23" s="265"/>
      <c r="P23" s="266"/>
    </row>
    <row r="24" spans="1:16" ht="4.5" customHeight="1" thickBot="1">
      <c r="A24" s="25" t="e" cm="1">
        <f t="array" aca="1" ref="A24" ca="1">_xlfn.IFS(L3:L23&lt;&gt;#REF!,"1",M3:M23,"0")</f>
        <v>#NAME?</v>
      </c>
      <c r="B24" s="209"/>
      <c r="C24" s="209"/>
      <c r="D24" s="209"/>
      <c r="E24" s="209"/>
      <c r="F24" s="17"/>
      <c r="G24" s="209"/>
      <c r="H24" s="209"/>
      <c r="I24" s="209"/>
      <c r="J24" s="209"/>
      <c r="K24" s="209"/>
      <c r="L24" s="17"/>
      <c r="M24" s="17"/>
    </row>
    <row r="25" spans="1:16" ht="18.75" customHeight="1" thickBot="1">
      <c r="A25" s="183">
        <v>311</v>
      </c>
      <c r="B25" s="185" t="s">
        <v>6</v>
      </c>
      <c r="C25" s="186"/>
      <c r="D25" s="186"/>
      <c r="E25" s="186"/>
      <c r="F25" s="187">
        <f>COUNTIF(M3:M23,"&lt;&gt;0")</f>
        <v>5</v>
      </c>
      <c r="G25" s="188"/>
      <c r="H25" s="188"/>
      <c r="I25" s="189"/>
      <c r="J25" s="267">
        <f>IF(D3="","Sin inquietudes",((F26/F25)*100%))</f>
        <v>1</v>
      </c>
      <c r="K25" s="268"/>
      <c r="L25" s="268"/>
      <c r="M25" s="268"/>
      <c r="N25" s="268"/>
      <c r="O25" s="268"/>
      <c r="P25" s="268"/>
    </row>
    <row r="26" spans="1:16" ht="15" customHeight="1" thickTop="1" thickBot="1">
      <c r="A26" s="184"/>
      <c r="B26" s="190" t="s">
        <v>7</v>
      </c>
      <c r="C26" s="191"/>
      <c r="D26" s="191"/>
      <c r="E26" s="191"/>
      <c r="F26" s="192">
        <f>COUNTIFS(L3:L23,"&lt;=15",M3:M23,"&lt;&gt;0")</f>
        <v>5</v>
      </c>
      <c r="G26" s="193"/>
      <c r="H26" s="193"/>
      <c r="I26" s="190"/>
      <c r="J26" s="267"/>
      <c r="K26" s="268"/>
      <c r="L26" s="268"/>
      <c r="M26" s="268"/>
      <c r="N26" s="268"/>
      <c r="O26" s="268"/>
      <c r="P26" s="268"/>
    </row>
  </sheetData>
  <mergeCells count="122">
    <mergeCell ref="N4:P4"/>
    <mergeCell ref="N20:P20"/>
    <mergeCell ref="N21:P21"/>
    <mergeCell ref="N22:P22"/>
    <mergeCell ref="N23:P23"/>
    <mergeCell ref="J25:P26"/>
    <mergeCell ref="N15:P15"/>
    <mergeCell ref="N16:P16"/>
    <mergeCell ref="N17:P17"/>
    <mergeCell ref="N18:P18"/>
    <mergeCell ref="N19:P19"/>
    <mergeCell ref="N10:P10"/>
    <mergeCell ref="N11:P11"/>
    <mergeCell ref="N12:P12"/>
    <mergeCell ref="N13:P13"/>
    <mergeCell ref="N14:P14"/>
    <mergeCell ref="N5:P5"/>
    <mergeCell ref="N6:P6"/>
    <mergeCell ref="N7:P7"/>
    <mergeCell ref="N8:P8"/>
    <mergeCell ref="N9:P9"/>
    <mergeCell ref="J1:P1"/>
    <mergeCell ref="A1:I1"/>
    <mergeCell ref="B2:C2"/>
    <mergeCell ref="D2:E2"/>
    <mergeCell ref="G2:I2"/>
    <mergeCell ref="J2:K2"/>
    <mergeCell ref="B3:C3"/>
    <mergeCell ref="D3:E3"/>
    <mergeCell ref="G3:I3"/>
    <mergeCell ref="J3:K3"/>
    <mergeCell ref="N2:P2"/>
    <mergeCell ref="N3:P3"/>
    <mergeCell ref="B4:C4"/>
    <mergeCell ref="D4:E4"/>
    <mergeCell ref="G4:I4"/>
    <mergeCell ref="J4:K4"/>
    <mergeCell ref="B5:C5"/>
    <mergeCell ref="D5:E5"/>
    <mergeCell ref="G5:I5"/>
    <mergeCell ref="J5:K5"/>
    <mergeCell ref="B6:C6"/>
    <mergeCell ref="D6:E6"/>
    <mergeCell ref="G6:I6"/>
    <mergeCell ref="J6:K6"/>
    <mergeCell ref="B7:C7"/>
    <mergeCell ref="D7:E7"/>
    <mergeCell ref="G7:I7"/>
    <mergeCell ref="J7:K7"/>
    <mergeCell ref="B8:C8"/>
    <mergeCell ref="D8:E8"/>
    <mergeCell ref="G8:I8"/>
    <mergeCell ref="J8:K8"/>
    <mergeCell ref="B9:C9"/>
    <mergeCell ref="D9:E9"/>
    <mergeCell ref="G9:I9"/>
    <mergeCell ref="J9:K9"/>
    <mergeCell ref="B10:C10"/>
    <mergeCell ref="D10:E10"/>
    <mergeCell ref="G10:I10"/>
    <mergeCell ref="J10:K10"/>
    <mergeCell ref="B11:C11"/>
    <mergeCell ref="D11:E11"/>
    <mergeCell ref="G11:I11"/>
    <mergeCell ref="J11:K11"/>
    <mergeCell ref="B12:C12"/>
    <mergeCell ref="D12:E12"/>
    <mergeCell ref="G12:I12"/>
    <mergeCell ref="J12:K12"/>
    <mergeCell ref="B13:C13"/>
    <mergeCell ref="D13:E13"/>
    <mergeCell ref="G13:I13"/>
    <mergeCell ref="J13:K13"/>
    <mergeCell ref="B14:C14"/>
    <mergeCell ref="D14:E14"/>
    <mergeCell ref="G14:I14"/>
    <mergeCell ref="J14:K14"/>
    <mergeCell ref="B15:C15"/>
    <mergeCell ref="D15:E15"/>
    <mergeCell ref="G15:I15"/>
    <mergeCell ref="J15:K15"/>
    <mergeCell ref="B16:C16"/>
    <mergeCell ref="D16:E16"/>
    <mergeCell ref="G16:I16"/>
    <mergeCell ref="J16:K16"/>
    <mergeCell ref="B17:C17"/>
    <mergeCell ref="D17:E17"/>
    <mergeCell ref="G17:I17"/>
    <mergeCell ref="J17:K17"/>
    <mergeCell ref="B18:C18"/>
    <mergeCell ref="D18:E18"/>
    <mergeCell ref="G18:I18"/>
    <mergeCell ref="J18:K18"/>
    <mergeCell ref="B19:C19"/>
    <mergeCell ref="D19:E19"/>
    <mergeCell ref="G19:I19"/>
    <mergeCell ref="J19:K19"/>
    <mergeCell ref="B20:C20"/>
    <mergeCell ref="D20:E20"/>
    <mergeCell ref="G20:I20"/>
    <mergeCell ref="J20:K20"/>
    <mergeCell ref="B21:C21"/>
    <mergeCell ref="D21:E21"/>
    <mergeCell ref="G21:I21"/>
    <mergeCell ref="J21:K21"/>
    <mergeCell ref="A25:A26"/>
    <mergeCell ref="B25:E25"/>
    <mergeCell ref="F25:I25"/>
    <mergeCell ref="B26:E26"/>
    <mergeCell ref="F26:I26"/>
    <mergeCell ref="B22:C22"/>
    <mergeCell ref="D22:E22"/>
    <mergeCell ref="G22:I22"/>
    <mergeCell ref="J22:K22"/>
    <mergeCell ref="B23:C23"/>
    <mergeCell ref="D23:E23"/>
    <mergeCell ref="G23:I23"/>
    <mergeCell ref="J23:K23"/>
    <mergeCell ref="B24:C24"/>
    <mergeCell ref="D24:E24"/>
    <mergeCell ref="G24:I24"/>
    <mergeCell ref="J24:K24"/>
  </mergeCells>
  <conditionalFormatting sqref="L3:M3 L5:M23 L4">
    <cfRule type="cellIs" dxfId="151" priority="24" operator="greaterThan">
      <formula>0</formula>
    </cfRule>
  </conditionalFormatting>
  <conditionalFormatting sqref="L3:M3 L5:M23">
    <cfRule type="cellIs" dxfId="150" priority="21" operator="between">
      <formula>0</formula>
      <formula>15</formula>
    </cfRule>
    <cfRule type="cellIs" dxfId="149" priority="22" operator="greaterThan">
      <formula>15</formula>
    </cfRule>
    <cfRule type="cellIs" dxfId="148" priority="23" operator="lessThan">
      <formula>16</formula>
    </cfRule>
    <cfRule type="cellIs" dxfId="147" priority="25" operator="greaterThan">
      <formula>16</formula>
    </cfRule>
  </conditionalFormatting>
  <conditionalFormatting sqref="L4:M4">
    <cfRule type="cellIs" dxfId="146" priority="7" operator="between">
      <formula>0</formula>
      <formula>15</formula>
    </cfRule>
    <cfRule type="cellIs" dxfId="145" priority="8" operator="greaterThan">
      <formula>15</formula>
    </cfRule>
    <cfRule type="cellIs" dxfId="144" priority="9" operator="lessThan">
      <formula>16</formula>
    </cfRule>
    <cfRule type="cellIs" dxfId="143" priority="11" operator="greaterThan">
      <formula>16</formula>
    </cfRule>
  </conditionalFormatting>
  <conditionalFormatting sqref="M3 M5:M23">
    <cfRule type="cellIs" dxfId="142" priority="17" operator="greaterThan">
      <formula>1</formula>
    </cfRule>
    <cfRule type="cellIs" dxfId="141" priority="20" operator="greaterThan">
      <formula>0</formula>
    </cfRule>
  </conditionalFormatting>
  <conditionalFormatting sqref="M3">
    <cfRule type="cellIs" dxfId="140" priority="12" operator="greaterThan">
      <formula>1</formula>
    </cfRule>
    <cfRule type="cellIs" dxfId="139" priority="13" operator="greaterThan">
      <formula>0</formula>
    </cfRule>
  </conditionalFormatting>
  <conditionalFormatting sqref="M3:M23">
    <cfRule type="cellIs" dxfId="138" priority="2" operator="equal">
      <formula>0</formula>
    </cfRule>
    <cfRule type="cellIs" dxfId="137" priority="4" operator="equal">
      <formula>1</formula>
    </cfRule>
    <cfRule type="cellIs" dxfId="136" priority="5" operator="lessThan">
      <formula>0</formula>
    </cfRule>
  </conditionalFormatting>
  <conditionalFormatting sqref="M4">
    <cfRule type="cellIs" dxfId="135" priority="1" operator="greaterThan">
      <formula>0</formula>
    </cfRule>
    <cfRule type="cellIs" dxfId="134" priority="3" operator="greaterThan">
      <formula>1</formula>
    </cfRule>
    <cfRule type="cellIs" dxfId="133" priority="6" operator="greaterThan">
      <formula>0</formula>
    </cfRule>
  </conditionalFormatting>
  <conditionalFormatting sqref="M4:M23">
    <cfRule type="cellIs" dxfId="132" priority="10" operator="greaterThan">
      <formula>0</formula>
    </cfRule>
  </conditionalFormatting>
  <dataValidations count="1">
    <dataValidation type="list" allowBlank="1" showInputMessage="1" showErrorMessage="1" sqref="F3:F23">
      <formula1>"Queja,Sugerencia,"</formula1>
    </dataValidation>
  </dataValidations>
  <pageMargins left="0.38949275362318841" right="0.25" top="1.0597826086956521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
Carta Compromiso al Ciudadano
Página &amp;P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"/>
  <sheetViews>
    <sheetView view="pageLayout" zoomScale="115" zoomScaleNormal="100" zoomScalePageLayoutView="115" workbookViewId="0">
      <selection activeCell="G15" sqref="G15"/>
    </sheetView>
  </sheetViews>
  <sheetFormatPr baseColWidth="10" defaultRowHeight="15"/>
  <cols>
    <col min="1" max="1" width="13.28515625" customWidth="1"/>
    <col min="3" max="3" width="10.7109375" customWidth="1"/>
    <col min="5" max="5" width="14.140625" customWidth="1"/>
    <col min="7" max="7" width="11.5703125" customWidth="1"/>
    <col min="8" max="8" width="17.7109375" customWidth="1"/>
    <col min="9" max="9" width="0.28515625" customWidth="1"/>
    <col min="11" max="11" width="10.7109375" customWidth="1"/>
    <col min="12" max="12" width="14.28515625" customWidth="1"/>
    <col min="13" max="13" width="11" customWidth="1"/>
    <col min="14" max="14" width="22.5703125" customWidth="1"/>
    <col min="15" max="15" width="14.85546875" customWidth="1"/>
    <col min="16" max="16" width="13.140625" hidden="1" customWidth="1"/>
    <col min="17" max="17" width="17.28515625" hidden="1" customWidth="1"/>
  </cols>
  <sheetData>
    <row r="1" spans="1:17" ht="30.6" customHeight="1" thickBot="1">
      <c r="A1" s="313" t="s">
        <v>18</v>
      </c>
      <c r="B1" s="314"/>
      <c r="C1" s="314"/>
      <c r="D1" s="314"/>
      <c r="E1" s="314"/>
      <c r="F1" s="314"/>
      <c r="G1" s="314"/>
      <c r="H1" s="314"/>
      <c r="I1" s="314"/>
      <c r="J1" s="460" t="s">
        <v>10</v>
      </c>
      <c r="K1" s="460"/>
      <c r="L1" s="460"/>
      <c r="M1" s="460"/>
      <c r="N1" s="461"/>
      <c r="Q1" s="1" t="s">
        <v>4</v>
      </c>
    </row>
    <row r="2" spans="1:17" ht="40.5" thickTop="1" thickBot="1">
      <c r="A2" s="87" t="s">
        <v>8</v>
      </c>
      <c r="B2" s="454" t="s">
        <v>12</v>
      </c>
      <c r="C2" s="455"/>
      <c r="D2" s="456" t="s">
        <v>1</v>
      </c>
      <c r="E2" s="457"/>
      <c r="F2" s="86" t="s">
        <v>9</v>
      </c>
      <c r="G2" s="456" t="s">
        <v>2</v>
      </c>
      <c r="H2" s="458"/>
      <c r="I2" s="457"/>
      <c r="J2" s="456" t="s">
        <v>3</v>
      </c>
      <c r="K2" s="459"/>
      <c r="L2" s="31" t="s">
        <v>5</v>
      </c>
      <c r="M2" s="37" t="s">
        <v>16</v>
      </c>
      <c r="N2" s="84" t="s">
        <v>14</v>
      </c>
      <c r="P2" s="113" t="s">
        <v>4</v>
      </c>
      <c r="Q2" s="2"/>
    </row>
    <row r="3" spans="1:17" ht="17.25" customHeight="1" thickTop="1" thickBot="1">
      <c r="A3" s="152"/>
      <c r="B3" s="462"/>
      <c r="C3" s="463"/>
      <c r="D3" s="464"/>
      <c r="E3" s="463"/>
      <c r="F3" s="153"/>
      <c r="G3" s="465"/>
      <c r="H3" s="466"/>
      <c r="I3" s="467"/>
      <c r="J3" s="464"/>
      <c r="K3" s="463"/>
      <c r="L3" s="81">
        <f>NETWORKDAYS.INTL(D3,J3,1,K13)</f>
        <v>0</v>
      </c>
      <c r="M3" s="82">
        <f>IF(D3="",0,1)</f>
        <v>0</v>
      </c>
      <c r="N3" s="105"/>
      <c r="P3" s="109"/>
      <c r="Q3" s="2">
        <v>45559</v>
      </c>
    </row>
    <row r="4" spans="1:17" ht="18" customHeight="1" thickTop="1" thickBot="1">
      <c r="A4" s="158"/>
      <c r="B4" s="476"/>
      <c r="C4" s="476"/>
      <c r="D4" s="477"/>
      <c r="E4" s="476"/>
      <c r="F4" s="150"/>
      <c r="G4" s="478"/>
      <c r="H4" s="479"/>
      <c r="I4" s="479"/>
      <c r="J4" s="477"/>
      <c r="K4" s="476"/>
      <c r="L4" s="81">
        <f t="shared" ref="L4:L8" si="0">NETWORKDAYS.INTL(D4,J4,1,K14)</f>
        <v>0</v>
      </c>
      <c r="M4" s="82">
        <f>IF(D4="",0,1)</f>
        <v>0</v>
      </c>
      <c r="N4" s="151"/>
      <c r="P4" s="109"/>
      <c r="Q4" s="2"/>
    </row>
    <row r="5" spans="1:17" ht="16.5" thickTop="1" thickBot="1">
      <c r="A5" s="154"/>
      <c r="B5" s="468"/>
      <c r="C5" s="469"/>
      <c r="D5" s="470"/>
      <c r="E5" s="471"/>
      <c r="F5" s="90"/>
      <c r="G5" s="472"/>
      <c r="H5" s="472"/>
      <c r="I5" s="472"/>
      <c r="J5" s="473"/>
      <c r="K5" s="471"/>
      <c r="L5" s="81">
        <f t="shared" si="0"/>
        <v>0</v>
      </c>
      <c r="M5" s="83">
        <f t="shared" ref="M5:M8" si="1">IF(D5="",0,1)</f>
        <v>0</v>
      </c>
      <c r="N5" s="159"/>
      <c r="P5" s="109"/>
      <c r="Q5" s="2">
        <v>45559</v>
      </c>
    </row>
    <row r="6" spans="1:17" ht="16.5" thickTop="1" thickBot="1">
      <c r="A6" s="155"/>
      <c r="B6" s="474"/>
      <c r="C6" s="475"/>
      <c r="D6" s="487"/>
      <c r="E6" s="488"/>
      <c r="F6" s="156"/>
      <c r="G6" s="489"/>
      <c r="H6" s="489"/>
      <c r="I6" s="489"/>
      <c r="J6" s="490"/>
      <c r="K6" s="488"/>
      <c r="L6" s="81">
        <f t="shared" si="0"/>
        <v>0</v>
      </c>
      <c r="M6" s="83">
        <f t="shared" si="1"/>
        <v>0</v>
      </c>
      <c r="N6" s="157"/>
      <c r="P6" s="109"/>
      <c r="Q6" s="2">
        <v>45559</v>
      </c>
    </row>
    <row r="7" spans="1:17" ht="23.25" customHeight="1" thickTop="1" thickBot="1">
      <c r="A7" s="91"/>
      <c r="B7" s="480"/>
      <c r="C7" s="481"/>
      <c r="D7" s="482"/>
      <c r="E7" s="483"/>
      <c r="F7" s="92"/>
      <c r="G7" s="484"/>
      <c r="H7" s="485"/>
      <c r="I7" s="485"/>
      <c r="J7" s="486"/>
      <c r="K7" s="483"/>
      <c r="L7" s="81">
        <f t="shared" si="0"/>
        <v>0</v>
      </c>
      <c r="M7" s="83">
        <f t="shared" si="1"/>
        <v>0</v>
      </c>
      <c r="N7" s="85"/>
      <c r="Q7" s="2">
        <v>45559</v>
      </c>
    </row>
    <row r="8" spans="1:17" ht="21.75" customHeight="1" thickTop="1" thickBot="1">
      <c r="A8" s="160"/>
      <c r="B8" s="491"/>
      <c r="C8" s="492"/>
      <c r="D8" s="493"/>
      <c r="E8" s="494"/>
      <c r="F8" s="161"/>
      <c r="G8" s="495"/>
      <c r="H8" s="496"/>
      <c r="I8" s="496"/>
      <c r="J8" s="497"/>
      <c r="K8" s="498"/>
      <c r="L8" s="81">
        <f t="shared" si="0"/>
        <v>0</v>
      </c>
      <c r="M8" s="162">
        <f t="shared" si="1"/>
        <v>0</v>
      </c>
      <c r="N8" s="163"/>
      <c r="Q8" s="2">
        <v>45559</v>
      </c>
    </row>
    <row r="9" spans="1:17" ht="7.5" customHeight="1" thickBot="1">
      <c r="A9" s="17"/>
      <c r="B9" s="209"/>
      <c r="C9" s="209"/>
      <c r="D9" s="209"/>
      <c r="E9" s="209"/>
      <c r="F9" s="17"/>
      <c r="G9" s="209"/>
      <c r="H9" s="209"/>
      <c r="I9" s="209"/>
      <c r="J9" s="209"/>
      <c r="K9" s="209"/>
      <c r="L9" s="17"/>
      <c r="M9" s="17"/>
    </row>
    <row r="10" spans="1:17" ht="27.6" customHeight="1" thickBot="1">
      <c r="A10" s="272">
        <v>311</v>
      </c>
      <c r="B10" s="185" t="s">
        <v>6</v>
      </c>
      <c r="C10" s="186"/>
      <c r="D10" s="186"/>
      <c r="E10" s="186"/>
      <c r="F10" s="187">
        <f>COUNTIF(M3:M8,"&lt;&gt;0")</f>
        <v>0</v>
      </c>
      <c r="G10" s="188"/>
      <c r="H10" s="188"/>
      <c r="I10" s="189"/>
      <c r="J10" s="267" t="str">
        <f>IF(D3="","Sin inquietudes",((F26/F25)*100%))</f>
        <v>Sin inquietudes</v>
      </c>
      <c r="K10" s="268"/>
      <c r="L10" s="268"/>
      <c r="M10" s="268"/>
      <c r="N10" s="268"/>
    </row>
    <row r="11" spans="1:17" ht="27" customHeight="1" thickTop="1" thickBot="1">
      <c r="A11" s="184"/>
      <c r="B11" s="190" t="s">
        <v>7</v>
      </c>
      <c r="C11" s="191"/>
      <c r="D11" s="191"/>
      <c r="E11" s="191"/>
      <c r="F11" s="192">
        <f>COUNTIFS(L3:L8,"&lt;=15",M3:M8,"&lt;&gt;0")</f>
        <v>0</v>
      </c>
      <c r="G11" s="193"/>
      <c r="H11" s="193"/>
      <c r="I11" s="190"/>
      <c r="J11" s="267"/>
      <c r="K11" s="268"/>
      <c r="L11" s="268"/>
      <c r="M11" s="268"/>
      <c r="N11" s="268"/>
    </row>
    <row r="12" spans="1:17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</row>
    <row r="15" spans="1:17">
      <c r="E15" s="164"/>
    </row>
  </sheetData>
  <mergeCells count="40">
    <mergeCell ref="A10:A11"/>
    <mergeCell ref="B10:E10"/>
    <mergeCell ref="F10:I10"/>
    <mergeCell ref="B11:E11"/>
    <mergeCell ref="F11:I11"/>
    <mergeCell ref="B9:C9"/>
    <mergeCell ref="D9:E9"/>
    <mergeCell ref="G9:I9"/>
    <mergeCell ref="J9:K9"/>
    <mergeCell ref="B8:C8"/>
    <mergeCell ref="D8:E8"/>
    <mergeCell ref="G8:I8"/>
    <mergeCell ref="J8:K8"/>
    <mergeCell ref="B4:C4"/>
    <mergeCell ref="D4:E4"/>
    <mergeCell ref="G4:I4"/>
    <mergeCell ref="J4:K4"/>
    <mergeCell ref="B7:C7"/>
    <mergeCell ref="D7:E7"/>
    <mergeCell ref="G7:I7"/>
    <mergeCell ref="J7:K7"/>
    <mergeCell ref="D6:E6"/>
    <mergeCell ref="G6:I6"/>
    <mergeCell ref="J6:K6"/>
    <mergeCell ref="J10:N11"/>
    <mergeCell ref="A1:I1"/>
    <mergeCell ref="B2:C2"/>
    <mergeCell ref="D2:E2"/>
    <mergeCell ref="G2:I2"/>
    <mergeCell ref="J2:K2"/>
    <mergeCell ref="J1:N1"/>
    <mergeCell ref="B3:C3"/>
    <mergeCell ref="D3:E3"/>
    <mergeCell ref="G3:I3"/>
    <mergeCell ref="J3:K3"/>
    <mergeCell ref="B5:C5"/>
    <mergeCell ref="D5:E5"/>
    <mergeCell ref="G5:I5"/>
    <mergeCell ref="J5:K5"/>
    <mergeCell ref="B6:C6"/>
  </mergeCells>
  <conditionalFormatting sqref="L3:M8">
    <cfRule type="cellIs" dxfId="54" priority="7" operator="between">
      <formula>0</formula>
      <formula>15</formula>
    </cfRule>
    <cfRule type="cellIs" dxfId="53" priority="8" operator="greaterThan">
      <formula>15</formula>
    </cfRule>
    <cfRule type="cellIs" dxfId="52" priority="9" operator="lessThan">
      <formula>16</formula>
    </cfRule>
    <cfRule type="cellIs" dxfId="51" priority="10" operator="greaterThan">
      <formula>0</formula>
    </cfRule>
    <cfRule type="cellIs" dxfId="50" priority="11" operator="greaterThan">
      <formula>16</formula>
    </cfRule>
  </conditionalFormatting>
  <conditionalFormatting sqref="M3:M8">
    <cfRule type="cellIs" dxfId="49" priority="1" operator="greaterThan">
      <formula>0</formula>
    </cfRule>
    <cfRule type="cellIs" dxfId="48" priority="2" operator="equal">
      <formula>0</formula>
    </cfRule>
    <cfRule type="cellIs" dxfId="47" priority="3" operator="greaterThan">
      <formula>1</formula>
    </cfRule>
    <cfRule type="cellIs" dxfId="46" priority="4" operator="equal">
      <formula>1</formula>
    </cfRule>
    <cfRule type="cellIs" dxfId="45" priority="5" operator="lessThan">
      <formula>0</formula>
    </cfRule>
    <cfRule type="cellIs" dxfId="44" priority="6" operator="greaterThan">
      <formula>0</formula>
    </cfRule>
  </conditionalFormatting>
  <dataValidations count="1">
    <dataValidation type="list" allowBlank="1" showInputMessage="1" showErrorMessage="1" sqref="F3:F5 F7:F8">
      <formula1>"Queja,Sugerencia,"</formula1>
    </dataValidation>
  </dataValidations>
  <pageMargins left="0.25" right="0.25" top="1.1770833333333333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"/>
  <sheetViews>
    <sheetView view="pageLayout" zoomScale="85" zoomScaleNormal="100" zoomScalePageLayoutView="85" workbookViewId="0">
      <selection activeCell="J14" sqref="J14:O15"/>
    </sheetView>
  </sheetViews>
  <sheetFormatPr baseColWidth="10" defaultRowHeight="15"/>
  <cols>
    <col min="5" max="5" width="13.85546875" customWidth="1"/>
    <col min="8" max="8" width="21" customWidth="1"/>
    <col min="9" max="9" width="1.7109375" hidden="1" customWidth="1"/>
    <col min="11" max="11" width="11.28515625" customWidth="1"/>
    <col min="12" max="12" width="15.28515625" customWidth="1"/>
    <col min="15" max="15" width="7.28515625" customWidth="1"/>
    <col min="17" max="17" width="18.28515625" hidden="1" customWidth="1"/>
  </cols>
  <sheetData>
    <row r="1" spans="1:17" ht="40.9" customHeight="1" thickBot="1">
      <c r="A1" s="313" t="s">
        <v>18</v>
      </c>
      <c r="B1" s="314"/>
      <c r="C1" s="314"/>
      <c r="D1" s="314"/>
      <c r="E1" s="314"/>
      <c r="F1" s="314"/>
      <c r="G1" s="314"/>
      <c r="H1" s="314"/>
      <c r="I1" s="314"/>
      <c r="J1" s="511" t="s">
        <v>10</v>
      </c>
      <c r="K1" s="511"/>
      <c r="L1" s="511"/>
      <c r="M1" s="511"/>
      <c r="N1" s="511"/>
      <c r="O1" s="512"/>
    </row>
    <row r="2" spans="1:17" ht="39" thickBot="1">
      <c r="A2" s="117" t="s">
        <v>8</v>
      </c>
      <c r="B2" s="350" t="s">
        <v>12</v>
      </c>
      <c r="C2" s="351"/>
      <c r="D2" s="255" t="s">
        <v>1</v>
      </c>
      <c r="E2" s="256"/>
      <c r="F2" s="6" t="s">
        <v>9</v>
      </c>
      <c r="G2" s="255" t="s">
        <v>2</v>
      </c>
      <c r="H2" s="257"/>
      <c r="I2" s="256"/>
      <c r="J2" s="258" t="s">
        <v>3</v>
      </c>
      <c r="K2" s="259"/>
      <c r="L2" s="63" t="s">
        <v>5</v>
      </c>
      <c r="M2" s="62" t="s">
        <v>13</v>
      </c>
      <c r="N2" s="372" t="s">
        <v>14</v>
      </c>
      <c r="O2" s="513"/>
      <c r="Q2" s="178" t="s">
        <v>4</v>
      </c>
    </row>
    <row r="3" spans="1:17" ht="46.5" customHeight="1" thickTop="1" thickBot="1">
      <c r="A3" s="165">
        <v>1</v>
      </c>
      <c r="B3" s="525"/>
      <c r="C3" s="526"/>
      <c r="D3" s="535"/>
      <c r="E3" s="536"/>
      <c r="F3" s="88"/>
      <c r="G3" s="537"/>
      <c r="H3" s="538"/>
      <c r="I3" s="166"/>
      <c r="J3" s="539"/>
      <c r="K3" s="540"/>
      <c r="L3" s="81">
        <f>NETWORKDAYS.INTL(D3,J3,1,Q3)</f>
        <v>0</v>
      </c>
      <c r="M3" s="82">
        <f>IF(D3="",0,1)</f>
        <v>0</v>
      </c>
      <c r="N3" s="501"/>
      <c r="O3" s="502"/>
      <c r="Q3" s="107"/>
    </row>
    <row r="4" spans="1:17" ht="46.5" customHeight="1" thickTop="1" thickBot="1">
      <c r="A4" s="167">
        <v>2</v>
      </c>
      <c r="B4" s="527"/>
      <c r="C4" s="528"/>
      <c r="D4" s="529"/>
      <c r="E4" s="530"/>
      <c r="F4" s="89"/>
      <c r="G4" s="531"/>
      <c r="H4" s="532"/>
      <c r="I4" s="104"/>
      <c r="J4" s="533"/>
      <c r="K4" s="534"/>
      <c r="L4" s="81">
        <f t="shared" ref="L4:L6" si="0">NETWORKDAYS.INTL(D4,J4,1,Q4)</f>
        <v>0</v>
      </c>
      <c r="M4" s="83">
        <f>IF(D4="",0,1)</f>
        <v>0</v>
      </c>
      <c r="N4" s="505"/>
      <c r="O4" s="506"/>
      <c r="Q4" s="107"/>
    </row>
    <row r="5" spans="1:17" ht="46.5" customHeight="1" thickTop="1" thickBot="1">
      <c r="A5" s="169">
        <v>3</v>
      </c>
      <c r="B5" s="521"/>
      <c r="C5" s="522"/>
      <c r="D5" s="523"/>
      <c r="E5" s="524"/>
      <c r="F5" s="170"/>
      <c r="G5" s="518"/>
      <c r="H5" s="519"/>
      <c r="I5" s="166"/>
      <c r="J5" s="515"/>
      <c r="K5" s="516"/>
      <c r="L5" s="81">
        <f t="shared" si="0"/>
        <v>0</v>
      </c>
      <c r="M5" s="83">
        <f>IF(D5="",0,1)</f>
        <v>0</v>
      </c>
      <c r="N5" s="507"/>
      <c r="O5" s="508"/>
      <c r="Q5" s="107"/>
    </row>
    <row r="6" spans="1:17" ht="46.5" customHeight="1" thickTop="1" thickBot="1">
      <c r="A6" s="175">
        <v>4</v>
      </c>
      <c r="B6" s="517"/>
      <c r="C6" s="517"/>
      <c r="D6" s="517"/>
      <c r="E6" s="517"/>
      <c r="F6" s="171"/>
      <c r="G6" s="517"/>
      <c r="H6" s="517"/>
      <c r="I6" s="171"/>
      <c r="J6" s="517"/>
      <c r="K6" s="517"/>
      <c r="L6" s="81">
        <f t="shared" si="0"/>
        <v>0</v>
      </c>
      <c r="M6" s="82">
        <f>IF(D6="",0,1)</f>
        <v>0</v>
      </c>
      <c r="N6" s="509"/>
      <c r="O6" s="510"/>
      <c r="Q6" s="107"/>
    </row>
    <row r="7" spans="1:17" ht="45.75" customHeight="1" thickTop="1" thickBot="1">
      <c r="A7" s="168">
        <v>5</v>
      </c>
      <c r="B7" s="206"/>
      <c r="C7" s="206"/>
      <c r="D7" s="206"/>
      <c r="E7" s="206"/>
      <c r="F7" s="13"/>
      <c r="G7" s="206"/>
      <c r="H7" s="206"/>
      <c r="I7" s="206"/>
      <c r="J7" s="206"/>
      <c r="K7" s="206"/>
      <c r="L7" s="106">
        <f>NETWORKDAYS.INTL(D7,J7,1,Q3)</f>
        <v>0</v>
      </c>
      <c r="M7" s="94">
        <f t="shared" ref="M7:M12" si="1">IF(D7="",0,1)</f>
        <v>0</v>
      </c>
      <c r="N7" s="206"/>
      <c r="O7" s="206"/>
      <c r="Q7" s="2"/>
    </row>
    <row r="8" spans="1:17" ht="15.75" thickBot="1">
      <c r="A8" s="172">
        <v>9</v>
      </c>
      <c r="B8" s="514"/>
      <c r="C8" s="514"/>
      <c r="D8" s="514"/>
      <c r="E8" s="514"/>
      <c r="F8" s="138"/>
      <c r="G8" s="514"/>
      <c r="H8" s="514"/>
      <c r="I8" s="514"/>
      <c r="J8" s="514"/>
      <c r="K8" s="514"/>
      <c r="L8" s="96">
        <f t="shared" ref="L8:L12" si="2">NETWORKDAYS.INTL(D8,J8,1,Q7)</f>
        <v>0</v>
      </c>
      <c r="M8" s="93">
        <f t="shared" si="1"/>
        <v>0</v>
      </c>
      <c r="N8" s="499"/>
      <c r="O8" s="500"/>
      <c r="Q8" s="2"/>
    </row>
    <row r="9" spans="1:17" ht="16.5" thickTop="1" thickBot="1">
      <c r="A9" s="168">
        <v>10</v>
      </c>
      <c r="B9" s="206"/>
      <c r="C9" s="206"/>
      <c r="D9" s="206"/>
      <c r="E9" s="206"/>
      <c r="F9" s="13"/>
      <c r="G9" s="206"/>
      <c r="H9" s="206"/>
      <c r="I9" s="206"/>
      <c r="J9" s="206"/>
      <c r="K9" s="206"/>
      <c r="L9" s="96">
        <f t="shared" si="2"/>
        <v>0</v>
      </c>
      <c r="M9" s="94">
        <f t="shared" si="1"/>
        <v>0</v>
      </c>
      <c r="N9" s="206"/>
      <c r="O9" s="206"/>
      <c r="Q9" s="2"/>
    </row>
    <row r="10" spans="1:17" ht="16.5" thickTop="1" thickBot="1">
      <c r="A10" s="172">
        <v>11</v>
      </c>
      <c r="B10" s="514"/>
      <c r="C10" s="514"/>
      <c r="D10" s="514"/>
      <c r="E10" s="514"/>
      <c r="F10" s="138"/>
      <c r="G10" s="514"/>
      <c r="H10" s="514"/>
      <c r="I10" s="514"/>
      <c r="J10" s="514"/>
      <c r="K10" s="514"/>
      <c r="L10" s="96">
        <f t="shared" si="2"/>
        <v>0</v>
      </c>
      <c r="M10" s="94">
        <f t="shared" si="1"/>
        <v>0</v>
      </c>
      <c r="N10" s="499"/>
      <c r="O10" s="500"/>
      <c r="Q10" s="2"/>
    </row>
    <row r="11" spans="1:17" ht="16.5" thickTop="1" thickBot="1">
      <c r="A11" s="168">
        <v>12</v>
      </c>
      <c r="B11" s="206"/>
      <c r="C11" s="206"/>
      <c r="D11" s="206"/>
      <c r="E11" s="206"/>
      <c r="F11" s="13"/>
      <c r="G11" s="206"/>
      <c r="H11" s="206"/>
      <c r="I11" s="206"/>
      <c r="J11" s="206"/>
      <c r="K11" s="206"/>
      <c r="L11" s="96">
        <f t="shared" si="2"/>
        <v>0</v>
      </c>
      <c r="M11" s="94">
        <f t="shared" si="1"/>
        <v>0</v>
      </c>
      <c r="N11" s="206"/>
      <c r="O11" s="206"/>
      <c r="Q11" s="2"/>
    </row>
    <row r="12" spans="1:17" ht="16.5" thickTop="1" thickBot="1">
      <c r="A12" s="177">
        <v>13</v>
      </c>
      <c r="B12" s="520"/>
      <c r="C12" s="520"/>
      <c r="D12" s="520"/>
      <c r="E12" s="520"/>
      <c r="F12" s="173"/>
      <c r="G12" s="520"/>
      <c r="H12" s="520"/>
      <c r="I12" s="520"/>
      <c r="J12" s="520"/>
      <c r="K12" s="520"/>
      <c r="L12" s="174">
        <f t="shared" si="2"/>
        <v>0</v>
      </c>
      <c r="M12" s="176">
        <f t="shared" si="1"/>
        <v>0</v>
      </c>
      <c r="N12" s="503"/>
      <c r="O12" s="504"/>
      <c r="Q12" s="2"/>
    </row>
    <row r="13" spans="1:17" ht="6.75" customHeight="1" thickBot="1">
      <c r="A13" s="17"/>
      <c r="B13" s="209"/>
      <c r="C13" s="209"/>
      <c r="D13" s="209"/>
      <c r="E13" s="209"/>
      <c r="F13" s="17"/>
      <c r="G13" s="209"/>
      <c r="H13" s="209"/>
      <c r="I13" s="209"/>
      <c r="J13" s="209"/>
      <c r="K13" s="209"/>
      <c r="L13" s="17"/>
      <c r="M13" s="17"/>
    </row>
    <row r="14" spans="1:17" ht="29.45" customHeight="1" thickBot="1">
      <c r="A14" s="272">
        <v>311</v>
      </c>
      <c r="B14" s="185" t="s">
        <v>6</v>
      </c>
      <c r="C14" s="186"/>
      <c r="D14" s="186"/>
      <c r="E14" s="186"/>
      <c r="F14" s="187">
        <f>COUNTIF(M3:M12,"&lt;&gt;0")</f>
        <v>0</v>
      </c>
      <c r="G14" s="188"/>
      <c r="H14" s="188"/>
      <c r="I14" s="189"/>
      <c r="J14" s="267" t="str">
        <f>IF(D3="","Sin inquietudes",((F26/F25)*100%))</f>
        <v>Sin inquietudes</v>
      </c>
      <c r="K14" s="268"/>
      <c r="L14" s="268"/>
      <c r="M14" s="268"/>
      <c r="N14" s="268"/>
      <c r="O14" s="268"/>
    </row>
    <row r="15" spans="1:17" ht="22.5" customHeight="1" thickTop="1" thickBot="1">
      <c r="A15" s="184"/>
      <c r="B15" s="190" t="s">
        <v>7</v>
      </c>
      <c r="C15" s="191"/>
      <c r="D15" s="191"/>
      <c r="E15" s="191"/>
      <c r="F15" s="192">
        <f>COUNTIFS(L3:L12,"&lt;=15",M3:M12,"&lt;&gt;0")</f>
        <v>0</v>
      </c>
      <c r="G15" s="193"/>
      <c r="H15" s="193"/>
      <c r="I15" s="190"/>
      <c r="J15" s="267"/>
      <c r="K15" s="268"/>
      <c r="L15" s="268"/>
      <c r="M15" s="268"/>
      <c r="N15" s="268"/>
      <c r="O15" s="268"/>
    </row>
    <row r="16" spans="1:17">
      <c r="J16" s="164"/>
    </row>
  </sheetData>
  <mergeCells count="67">
    <mergeCell ref="D4:E4"/>
    <mergeCell ref="G4:H4"/>
    <mergeCell ref="J4:K4"/>
    <mergeCell ref="D3:E3"/>
    <mergeCell ref="G3:H3"/>
    <mergeCell ref="J3:K3"/>
    <mergeCell ref="B3:C3"/>
    <mergeCell ref="A14:A15"/>
    <mergeCell ref="B14:E14"/>
    <mergeCell ref="F14:I14"/>
    <mergeCell ref="B15:E15"/>
    <mergeCell ref="F15:I15"/>
    <mergeCell ref="B12:C12"/>
    <mergeCell ref="D12:E12"/>
    <mergeCell ref="G12:I12"/>
    <mergeCell ref="B11:C11"/>
    <mergeCell ref="D11:E11"/>
    <mergeCell ref="G11:I11"/>
    <mergeCell ref="B7:C7"/>
    <mergeCell ref="D7:E7"/>
    <mergeCell ref="G7:I7"/>
    <mergeCell ref="B4:C4"/>
    <mergeCell ref="B13:C13"/>
    <mergeCell ref="D13:E13"/>
    <mergeCell ref="G13:I13"/>
    <mergeCell ref="J13:K13"/>
    <mergeCell ref="G5:H5"/>
    <mergeCell ref="B10:C10"/>
    <mergeCell ref="D10:E10"/>
    <mergeCell ref="G10:I10"/>
    <mergeCell ref="J10:K10"/>
    <mergeCell ref="J12:K12"/>
    <mergeCell ref="B9:C9"/>
    <mergeCell ref="D9:E9"/>
    <mergeCell ref="G9:I9"/>
    <mergeCell ref="J9:K9"/>
    <mergeCell ref="B5:C5"/>
    <mergeCell ref="D5:E5"/>
    <mergeCell ref="B8:C8"/>
    <mergeCell ref="D8:E8"/>
    <mergeCell ref="G8:I8"/>
    <mergeCell ref="J8:K8"/>
    <mergeCell ref="J5:K5"/>
    <mergeCell ref="B6:C6"/>
    <mergeCell ref="D6:E6"/>
    <mergeCell ref="J6:K6"/>
    <mergeCell ref="G6:H6"/>
    <mergeCell ref="A1:I1"/>
    <mergeCell ref="B2:C2"/>
    <mergeCell ref="D2:E2"/>
    <mergeCell ref="G2:I2"/>
    <mergeCell ref="J2:K2"/>
    <mergeCell ref="J1:O1"/>
    <mergeCell ref="N2:O2"/>
    <mergeCell ref="N7:O7"/>
    <mergeCell ref="N8:O8"/>
    <mergeCell ref="N9:O9"/>
    <mergeCell ref="N3:O3"/>
    <mergeCell ref="J14:O15"/>
    <mergeCell ref="N11:O11"/>
    <mergeCell ref="N12:O12"/>
    <mergeCell ref="N10:O10"/>
    <mergeCell ref="J11:K11"/>
    <mergeCell ref="J7:K7"/>
    <mergeCell ref="N4:O4"/>
    <mergeCell ref="N5:O5"/>
    <mergeCell ref="N6:O6"/>
  </mergeCells>
  <conditionalFormatting sqref="L3:M12">
    <cfRule type="cellIs" dxfId="43" priority="7" operator="between">
      <formula>0</formula>
      <formula>15</formula>
    </cfRule>
    <cfRule type="cellIs" dxfId="42" priority="8" operator="greaterThan">
      <formula>15</formula>
    </cfRule>
    <cfRule type="cellIs" dxfId="41" priority="9" operator="lessThan">
      <formula>16</formula>
    </cfRule>
    <cfRule type="cellIs" dxfId="40" priority="10" operator="greaterThan">
      <formula>0</formula>
    </cfRule>
    <cfRule type="cellIs" dxfId="39" priority="11" operator="greaterThan">
      <formula>16</formula>
    </cfRule>
  </conditionalFormatting>
  <conditionalFormatting sqref="M3:M12">
    <cfRule type="cellIs" dxfId="38" priority="1" operator="greaterThan">
      <formula>0</formula>
    </cfRule>
    <cfRule type="cellIs" dxfId="37" priority="2" operator="equal">
      <formula>0</formula>
    </cfRule>
    <cfRule type="cellIs" dxfId="36" priority="3" operator="greaterThan">
      <formula>1</formula>
    </cfRule>
    <cfRule type="cellIs" dxfId="35" priority="4" operator="equal">
      <formula>1</formula>
    </cfRule>
    <cfRule type="cellIs" dxfId="34" priority="5" operator="lessThan">
      <formula>0</formula>
    </cfRule>
    <cfRule type="cellIs" dxfId="33" priority="6" operator="greaterThan">
      <formula>0</formula>
    </cfRule>
  </conditionalFormatting>
  <dataValidations disablePrompts="1" count="1">
    <dataValidation type="list" allowBlank="1" showInputMessage="1" showErrorMessage="1" sqref="F3:F12">
      <formula1>"Queja,Sugerencia,"</formula1>
    </dataValidation>
  </dataValidations>
  <pageMargins left="0.25" right="0.25" top="1.0625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"/>
  <sheetViews>
    <sheetView view="pageLayout" topLeftCell="A7" zoomScaleNormal="100" workbookViewId="0">
      <selection activeCell="J24" sqref="J24:O25"/>
    </sheetView>
  </sheetViews>
  <sheetFormatPr baseColWidth="10" defaultRowHeight="15"/>
  <cols>
    <col min="1" max="1" width="9.140625" customWidth="1"/>
    <col min="3" max="3" width="11.28515625" customWidth="1"/>
    <col min="5" max="5" width="5.85546875" customWidth="1"/>
    <col min="6" max="6" width="12.28515625" customWidth="1"/>
    <col min="8" max="8" width="14.28515625" customWidth="1"/>
    <col min="9" max="9" width="8" customWidth="1"/>
    <col min="10" max="10" width="15.28515625" customWidth="1"/>
    <col min="11" max="11" width="6.42578125" customWidth="1"/>
    <col min="12" max="12" width="17.28515625" customWidth="1"/>
    <col min="13" max="13" width="12" customWidth="1"/>
    <col min="14" max="14" width="5.85546875" customWidth="1"/>
    <col min="15" max="15" width="18.140625" customWidth="1"/>
    <col min="17" max="17" width="12.42578125" customWidth="1"/>
    <col min="19" max="19" width="16.28515625" hidden="1" customWidth="1"/>
  </cols>
  <sheetData>
    <row r="1" spans="1:19" ht="42" customHeight="1" thickBot="1">
      <c r="A1" s="251" t="s">
        <v>11</v>
      </c>
      <c r="B1" s="252"/>
      <c r="C1" s="252"/>
      <c r="D1" s="252"/>
      <c r="E1" s="252"/>
      <c r="F1" s="252"/>
      <c r="G1" s="252"/>
      <c r="H1" s="252"/>
      <c r="I1" s="252"/>
      <c r="J1" s="370" t="s">
        <v>10</v>
      </c>
      <c r="K1" s="370"/>
      <c r="L1" s="370"/>
      <c r="M1" s="370"/>
      <c r="N1" s="370"/>
      <c r="O1" s="370"/>
      <c r="S1" s="1" t="s">
        <v>4</v>
      </c>
    </row>
    <row r="2" spans="1:19" ht="39.75" thickBot="1">
      <c r="A2" s="5" t="s">
        <v>8</v>
      </c>
      <c r="B2" s="350" t="s">
        <v>12</v>
      </c>
      <c r="C2" s="351"/>
      <c r="D2" s="255" t="s">
        <v>1</v>
      </c>
      <c r="E2" s="256"/>
      <c r="F2" s="6" t="s">
        <v>9</v>
      </c>
      <c r="G2" s="255" t="s">
        <v>2</v>
      </c>
      <c r="H2" s="257"/>
      <c r="I2" s="256"/>
      <c r="J2" s="258" t="s">
        <v>3</v>
      </c>
      <c r="K2" s="259"/>
      <c r="L2" s="31" t="s">
        <v>5</v>
      </c>
      <c r="M2" s="47" t="s">
        <v>13</v>
      </c>
      <c r="N2" s="555" t="s">
        <v>14</v>
      </c>
      <c r="O2" s="556"/>
      <c r="Q2" s="108" t="s">
        <v>4</v>
      </c>
      <c r="S2" s="2"/>
    </row>
    <row r="3" spans="1:19" ht="16.5" thickTop="1" thickBot="1">
      <c r="A3" s="10">
        <v>2</v>
      </c>
      <c r="B3" s="358"/>
      <c r="C3" s="284"/>
      <c r="D3" s="283"/>
      <c r="E3" s="284"/>
      <c r="F3" s="15"/>
      <c r="G3" s="244"/>
      <c r="H3" s="244"/>
      <c r="I3" s="244"/>
      <c r="J3" s="283"/>
      <c r="K3" s="557"/>
      <c r="L3" s="64">
        <f t="shared" ref="L3:L22" si="0">NETWORKDAYS.INTL(D3,J3,1,S3:S23)</f>
        <v>0</v>
      </c>
      <c r="M3" s="41">
        <f t="shared" ref="M3:M22" si="1">IF(D3="",0,1)</f>
        <v>0</v>
      </c>
      <c r="N3" s="545"/>
      <c r="O3" s="546"/>
      <c r="Q3" s="107">
        <v>45967</v>
      </c>
      <c r="S3" s="2">
        <v>45600</v>
      </c>
    </row>
    <row r="4" spans="1:19" ht="16.5" thickTop="1" thickBot="1">
      <c r="A4" s="12">
        <v>3</v>
      </c>
      <c r="B4" s="235"/>
      <c r="C4" s="236"/>
      <c r="D4" s="239"/>
      <c r="E4" s="206"/>
      <c r="F4" s="13"/>
      <c r="G4" s="206"/>
      <c r="H4" s="206"/>
      <c r="I4" s="206"/>
      <c r="J4" s="240"/>
      <c r="K4" s="287"/>
      <c r="L4" s="64">
        <f t="shared" si="0"/>
        <v>0</v>
      </c>
      <c r="M4" s="41">
        <f t="shared" si="1"/>
        <v>0</v>
      </c>
      <c r="N4" s="543"/>
      <c r="O4" s="544"/>
      <c r="Q4" s="109"/>
      <c r="S4" s="2">
        <v>45600</v>
      </c>
    </row>
    <row r="5" spans="1:19" ht="16.5" thickTop="1" thickBot="1">
      <c r="A5" s="14">
        <v>4</v>
      </c>
      <c r="B5" s="232"/>
      <c r="C5" s="234"/>
      <c r="D5" s="246"/>
      <c r="E5" s="218"/>
      <c r="F5" s="15"/>
      <c r="G5" s="218"/>
      <c r="H5" s="218"/>
      <c r="I5" s="218"/>
      <c r="J5" s="247"/>
      <c r="K5" s="558"/>
      <c r="L5" s="64">
        <f t="shared" si="0"/>
        <v>0</v>
      </c>
      <c r="M5" s="41">
        <f t="shared" si="1"/>
        <v>0</v>
      </c>
      <c r="N5" s="547"/>
      <c r="O5" s="548"/>
      <c r="Q5" s="109"/>
      <c r="S5" s="2">
        <v>45600</v>
      </c>
    </row>
    <row r="6" spans="1:19" ht="16.5" thickTop="1" thickBot="1">
      <c r="A6" s="12">
        <v>5</v>
      </c>
      <c r="B6" s="237"/>
      <c r="C6" s="238"/>
      <c r="D6" s="239"/>
      <c r="E6" s="206"/>
      <c r="F6" s="13"/>
      <c r="G6" s="206"/>
      <c r="H6" s="206"/>
      <c r="I6" s="206"/>
      <c r="J6" s="240"/>
      <c r="K6" s="287"/>
      <c r="L6" s="64">
        <f t="shared" si="0"/>
        <v>0</v>
      </c>
      <c r="M6" s="41">
        <f t="shared" si="1"/>
        <v>0</v>
      </c>
      <c r="N6" s="543"/>
      <c r="O6" s="544"/>
      <c r="Q6" s="109"/>
      <c r="S6" s="2">
        <v>45600</v>
      </c>
    </row>
    <row r="7" spans="1:19" ht="16.5" thickTop="1" thickBot="1">
      <c r="A7" s="14">
        <v>6</v>
      </c>
      <c r="B7" s="241"/>
      <c r="C7" s="242"/>
      <c r="D7" s="232"/>
      <c r="E7" s="218"/>
      <c r="F7" s="15"/>
      <c r="G7" s="218"/>
      <c r="H7" s="218"/>
      <c r="I7" s="218"/>
      <c r="J7" s="218"/>
      <c r="K7" s="558"/>
      <c r="L7" s="64">
        <f t="shared" si="0"/>
        <v>0</v>
      </c>
      <c r="M7" s="41">
        <f t="shared" si="1"/>
        <v>0</v>
      </c>
      <c r="N7" s="551"/>
      <c r="O7" s="552"/>
      <c r="S7" s="2">
        <v>45600</v>
      </c>
    </row>
    <row r="8" spans="1:19" ht="16.5" thickTop="1" thickBot="1">
      <c r="A8" s="12">
        <v>7</v>
      </c>
      <c r="B8" s="237"/>
      <c r="C8" s="238"/>
      <c r="D8" s="239"/>
      <c r="E8" s="206"/>
      <c r="F8" s="13"/>
      <c r="G8" s="206"/>
      <c r="H8" s="206"/>
      <c r="I8" s="206"/>
      <c r="J8" s="240"/>
      <c r="K8" s="287"/>
      <c r="L8" s="64">
        <f t="shared" si="0"/>
        <v>0</v>
      </c>
      <c r="M8" s="41">
        <f t="shared" si="1"/>
        <v>0</v>
      </c>
      <c r="N8" s="543"/>
      <c r="O8" s="544"/>
      <c r="S8" s="2">
        <v>45600</v>
      </c>
    </row>
    <row r="9" spans="1:19" ht="16.5" thickTop="1" thickBot="1">
      <c r="A9" s="14">
        <v>8</v>
      </c>
      <c r="B9" s="232"/>
      <c r="C9" s="234"/>
      <c r="D9" s="217"/>
      <c r="E9" s="218"/>
      <c r="F9" s="15"/>
      <c r="G9" s="232"/>
      <c r="H9" s="218"/>
      <c r="I9" s="218"/>
      <c r="J9" s="218"/>
      <c r="K9" s="558"/>
      <c r="L9" s="64">
        <f t="shared" si="0"/>
        <v>0</v>
      </c>
      <c r="M9" s="41">
        <f t="shared" si="1"/>
        <v>0</v>
      </c>
      <c r="N9" s="541"/>
      <c r="O9" s="542"/>
      <c r="S9" s="2">
        <v>45600</v>
      </c>
    </row>
    <row r="10" spans="1:19" ht="16.5" thickTop="1" thickBot="1">
      <c r="A10" s="12">
        <v>9</v>
      </c>
      <c r="B10" s="235"/>
      <c r="C10" s="236"/>
      <c r="D10" s="205"/>
      <c r="E10" s="206"/>
      <c r="F10" s="13"/>
      <c r="G10" s="207"/>
      <c r="H10" s="206"/>
      <c r="I10" s="206"/>
      <c r="J10" s="206"/>
      <c r="K10" s="287"/>
      <c r="L10" s="64">
        <f t="shared" si="0"/>
        <v>0</v>
      </c>
      <c r="M10" s="41">
        <f t="shared" si="1"/>
        <v>0</v>
      </c>
      <c r="N10" s="543"/>
      <c r="O10" s="544"/>
      <c r="S10" s="2">
        <v>45600</v>
      </c>
    </row>
    <row r="11" spans="1:19" ht="16.5" thickTop="1" thickBot="1">
      <c r="A11" s="14">
        <v>10</v>
      </c>
      <c r="B11" s="230"/>
      <c r="C11" s="231"/>
      <c r="D11" s="217"/>
      <c r="E11" s="218"/>
      <c r="F11" s="15"/>
      <c r="G11" s="232"/>
      <c r="H11" s="218"/>
      <c r="I11" s="218"/>
      <c r="J11" s="218"/>
      <c r="K11" s="558"/>
      <c r="L11" s="64">
        <f t="shared" si="0"/>
        <v>0</v>
      </c>
      <c r="M11" s="41">
        <f t="shared" si="1"/>
        <v>0</v>
      </c>
      <c r="N11" s="541"/>
      <c r="O11" s="542"/>
      <c r="S11" s="2">
        <v>45600</v>
      </c>
    </row>
    <row r="12" spans="1:19" ht="16.5" thickTop="1" thickBot="1">
      <c r="A12" s="12">
        <v>11</v>
      </c>
      <c r="B12" s="207"/>
      <c r="C12" s="233"/>
      <c r="D12" s="205"/>
      <c r="E12" s="206"/>
      <c r="F12" s="13"/>
      <c r="G12" s="207"/>
      <c r="H12" s="206"/>
      <c r="I12" s="206"/>
      <c r="J12" s="206"/>
      <c r="K12" s="287"/>
      <c r="L12" s="64">
        <f t="shared" si="0"/>
        <v>0</v>
      </c>
      <c r="M12" s="43">
        <f t="shared" si="1"/>
        <v>0</v>
      </c>
      <c r="N12" s="543"/>
      <c r="O12" s="544"/>
      <c r="S12" s="2">
        <v>45600</v>
      </c>
    </row>
    <row r="13" spans="1:19" ht="16.5" thickTop="1" thickBot="1">
      <c r="A13" s="14">
        <v>12</v>
      </c>
      <c r="B13" s="232"/>
      <c r="C13" s="234"/>
      <c r="D13" s="217"/>
      <c r="E13" s="218"/>
      <c r="F13" s="15"/>
      <c r="G13" s="218"/>
      <c r="H13" s="218"/>
      <c r="I13" s="218"/>
      <c r="J13" s="218"/>
      <c r="K13" s="558"/>
      <c r="L13" s="64">
        <f t="shared" si="0"/>
        <v>0</v>
      </c>
      <c r="M13" s="41">
        <f t="shared" si="1"/>
        <v>0</v>
      </c>
      <c r="N13" s="553"/>
      <c r="O13" s="554"/>
      <c r="S13" s="2">
        <v>45600</v>
      </c>
    </row>
    <row r="14" spans="1:19" ht="16.5" thickTop="1" thickBot="1">
      <c r="A14" s="12">
        <v>13</v>
      </c>
      <c r="B14" s="235"/>
      <c r="C14" s="236"/>
      <c r="D14" s="205"/>
      <c r="E14" s="206"/>
      <c r="F14" s="13"/>
      <c r="G14" s="207"/>
      <c r="H14" s="206"/>
      <c r="I14" s="206"/>
      <c r="J14" s="206"/>
      <c r="K14" s="287"/>
      <c r="L14" s="64">
        <f t="shared" si="0"/>
        <v>0</v>
      </c>
      <c r="M14" s="43">
        <f t="shared" si="1"/>
        <v>0</v>
      </c>
      <c r="N14" s="543"/>
      <c r="O14" s="544"/>
      <c r="S14" s="2">
        <v>45600</v>
      </c>
    </row>
    <row r="15" spans="1:19" ht="16.5" thickTop="1" thickBot="1">
      <c r="A15" s="14">
        <v>14</v>
      </c>
      <c r="B15" s="230"/>
      <c r="C15" s="231"/>
      <c r="D15" s="217"/>
      <c r="E15" s="218"/>
      <c r="F15" s="15"/>
      <c r="G15" s="232"/>
      <c r="H15" s="218"/>
      <c r="I15" s="218"/>
      <c r="J15" s="218"/>
      <c r="K15" s="558"/>
      <c r="L15" s="64">
        <f t="shared" si="0"/>
        <v>0</v>
      </c>
      <c r="M15" s="41">
        <f t="shared" si="1"/>
        <v>0</v>
      </c>
      <c r="N15" s="551"/>
      <c r="O15" s="552"/>
      <c r="S15" s="2">
        <v>45600</v>
      </c>
    </row>
    <row r="16" spans="1:19" ht="16.5" thickTop="1" thickBot="1">
      <c r="A16" s="12">
        <v>15</v>
      </c>
      <c r="B16" s="207"/>
      <c r="C16" s="233"/>
      <c r="D16" s="205"/>
      <c r="E16" s="206"/>
      <c r="F16" s="13"/>
      <c r="G16" s="207"/>
      <c r="H16" s="206"/>
      <c r="I16" s="206"/>
      <c r="J16" s="206"/>
      <c r="K16" s="287"/>
      <c r="L16" s="64">
        <f t="shared" si="0"/>
        <v>0</v>
      </c>
      <c r="M16" s="41">
        <f t="shared" si="1"/>
        <v>0</v>
      </c>
      <c r="N16" s="543"/>
      <c r="O16" s="544"/>
      <c r="S16" s="2">
        <v>45600</v>
      </c>
    </row>
    <row r="17" spans="1:19" ht="16.5" thickTop="1" thickBot="1">
      <c r="A17" s="14">
        <v>16</v>
      </c>
      <c r="B17" s="194"/>
      <c r="C17" s="195"/>
      <c r="D17" s="196"/>
      <c r="E17" s="197"/>
      <c r="F17" s="15"/>
      <c r="G17" s="232"/>
      <c r="H17" s="218"/>
      <c r="I17" s="218"/>
      <c r="J17" s="218"/>
      <c r="K17" s="558"/>
      <c r="L17" s="64">
        <f t="shared" si="0"/>
        <v>0</v>
      </c>
      <c r="M17" s="65">
        <f t="shared" si="1"/>
        <v>0</v>
      </c>
      <c r="N17" s="551"/>
      <c r="O17" s="552"/>
      <c r="S17" s="2">
        <v>45600</v>
      </c>
    </row>
    <row r="18" spans="1:19" ht="16.5" thickTop="1" thickBot="1">
      <c r="A18" s="12">
        <v>17</v>
      </c>
      <c r="B18" s="210"/>
      <c r="C18" s="211"/>
      <c r="D18" s="212"/>
      <c r="E18" s="213"/>
      <c r="F18" s="13"/>
      <c r="G18" s="214"/>
      <c r="H18" s="215"/>
      <c r="I18" s="215"/>
      <c r="J18" s="216"/>
      <c r="K18" s="559"/>
      <c r="L18" s="64">
        <f t="shared" si="0"/>
        <v>0</v>
      </c>
      <c r="M18" s="65">
        <f t="shared" si="1"/>
        <v>0</v>
      </c>
      <c r="N18" s="543"/>
      <c r="O18" s="544"/>
      <c r="S18" s="2">
        <v>45600</v>
      </c>
    </row>
    <row r="19" spans="1:19" ht="16.5" thickTop="1" thickBot="1">
      <c r="A19" s="14">
        <v>18</v>
      </c>
      <c r="B19" s="201"/>
      <c r="C19" s="202"/>
      <c r="D19" s="217"/>
      <c r="E19" s="218"/>
      <c r="F19" s="15"/>
      <c r="G19" s="219"/>
      <c r="H19" s="220"/>
      <c r="I19" s="221"/>
      <c r="J19" s="222"/>
      <c r="K19" s="560"/>
      <c r="L19" s="64">
        <f t="shared" si="0"/>
        <v>0</v>
      </c>
      <c r="M19" s="65">
        <f t="shared" si="1"/>
        <v>0</v>
      </c>
      <c r="N19" s="551"/>
      <c r="O19" s="552"/>
      <c r="S19" s="2">
        <v>45600</v>
      </c>
    </row>
    <row r="20" spans="1:19" ht="16.5" thickTop="1" thickBot="1">
      <c r="A20" s="12">
        <v>19</v>
      </c>
      <c r="B20" s="223"/>
      <c r="C20" s="224"/>
      <c r="D20" s="205"/>
      <c r="E20" s="206"/>
      <c r="F20" s="13"/>
      <c r="G20" s="225"/>
      <c r="H20" s="226"/>
      <c r="I20" s="227"/>
      <c r="J20" s="228"/>
      <c r="K20" s="561"/>
      <c r="L20" s="64">
        <f t="shared" si="0"/>
        <v>0</v>
      </c>
      <c r="M20" s="65">
        <f t="shared" si="1"/>
        <v>0</v>
      </c>
      <c r="N20" s="543"/>
      <c r="O20" s="544"/>
      <c r="S20" s="2">
        <v>45600</v>
      </c>
    </row>
    <row r="21" spans="1:19" ht="16.5" thickTop="1" thickBot="1">
      <c r="A21" s="14">
        <v>20</v>
      </c>
      <c r="B21" s="194"/>
      <c r="C21" s="195"/>
      <c r="D21" s="196"/>
      <c r="E21" s="197"/>
      <c r="F21" s="15"/>
      <c r="G21" s="198"/>
      <c r="H21" s="199"/>
      <c r="I21" s="200"/>
      <c r="J21" s="201"/>
      <c r="K21" s="562"/>
      <c r="L21" s="64">
        <f t="shared" si="0"/>
        <v>0</v>
      </c>
      <c r="M21" s="65">
        <f t="shared" si="1"/>
        <v>0</v>
      </c>
      <c r="N21" s="551"/>
      <c r="O21" s="552"/>
      <c r="S21" s="2">
        <v>45600</v>
      </c>
    </row>
    <row r="22" spans="1:19" ht="15.75" thickTop="1">
      <c r="A22" s="12">
        <v>21</v>
      </c>
      <c r="B22" s="204"/>
      <c r="C22" s="204"/>
      <c r="D22" s="205"/>
      <c r="E22" s="206"/>
      <c r="F22" s="13"/>
      <c r="G22" s="207"/>
      <c r="H22" s="206"/>
      <c r="I22" s="206"/>
      <c r="J22" s="208"/>
      <c r="K22" s="563"/>
      <c r="L22" s="64">
        <f t="shared" si="0"/>
        <v>0</v>
      </c>
      <c r="M22" s="61">
        <f t="shared" si="1"/>
        <v>0</v>
      </c>
      <c r="N22" s="549"/>
      <c r="O22" s="550"/>
      <c r="S22" s="2">
        <v>45600</v>
      </c>
    </row>
    <row r="23" spans="1:19" ht="9" customHeight="1" thickBot="1">
      <c r="A23" s="16"/>
      <c r="B23" s="209"/>
      <c r="C23" s="209"/>
      <c r="D23" s="209"/>
      <c r="E23" s="209"/>
      <c r="F23" s="17"/>
      <c r="G23" s="209"/>
      <c r="H23" s="209"/>
      <c r="I23" s="209"/>
      <c r="J23" s="209"/>
      <c r="K23" s="209"/>
      <c r="L23" s="17"/>
      <c r="M23" s="17"/>
      <c r="S23" s="2"/>
    </row>
    <row r="24" spans="1:19" ht="28.9" customHeight="1" thickBot="1">
      <c r="A24" s="272">
        <v>311</v>
      </c>
      <c r="B24" s="185" t="s">
        <v>6</v>
      </c>
      <c r="C24" s="186"/>
      <c r="D24" s="186"/>
      <c r="E24" s="186"/>
      <c r="F24" s="187">
        <f>COUNTIF(M3:M22,"&lt;&gt;0")</f>
        <v>0</v>
      </c>
      <c r="G24" s="188"/>
      <c r="H24" s="188"/>
      <c r="I24" s="189"/>
      <c r="J24" s="267" t="str">
        <f>IF(D3="","Sin inquietudes",((F26/F25)*100%))</f>
        <v>Sin inquietudes</v>
      </c>
      <c r="K24" s="268"/>
      <c r="L24" s="268"/>
      <c r="M24" s="268"/>
      <c r="N24" s="268"/>
      <c r="O24" s="268"/>
    </row>
    <row r="25" spans="1:19" ht="26.25" customHeight="1" thickTop="1" thickBot="1">
      <c r="A25" s="184"/>
      <c r="B25" s="190" t="s">
        <v>7</v>
      </c>
      <c r="C25" s="191"/>
      <c r="D25" s="191"/>
      <c r="E25" s="191"/>
      <c r="F25" s="192">
        <f>COUNTIFS(L3:L22,"&lt;=15",M3:M22,"&lt;&gt;0")</f>
        <v>0</v>
      </c>
      <c r="G25" s="193"/>
      <c r="H25" s="193"/>
      <c r="I25" s="190"/>
      <c r="J25" s="267"/>
      <c r="K25" s="268"/>
      <c r="L25" s="268"/>
      <c r="M25" s="268"/>
      <c r="N25" s="268"/>
      <c r="O25" s="268"/>
    </row>
  </sheetData>
  <mergeCells count="117">
    <mergeCell ref="B19:C19"/>
    <mergeCell ref="D19:E19"/>
    <mergeCell ref="G19:I19"/>
    <mergeCell ref="J19:K19"/>
    <mergeCell ref="B20:C20"/>
    <mergeCell ref="D20:E20"/>
    <mergeCell ref="G20:I20"/>
    <mergeCell ref="J20:K20"/>
    <mergeCell ref="A24:A25"/>
    <mergeCell ref="B24:E24"/>
    <mergeCell ref="F24:I24"/>
    <mergeCell ref="B25:E25"/>
    <mergeCell ref="F25:I25"/>
    <mergeCell ref="B21:C21"/>
    <mergeCell ref="D21:E21"/>
    <mergeCell ref="G21:I21"/>
    <mergeCell ref="J21:K21"/>
    <mergeCell ref="B22:C22"/>
    <mergeCell ref="D22:E22"/>
    <mergeCell ref="G22:I22"/>
    <mergeCell ref="J22:K22"/>
    <mergeCell ref="B23:C23"/>
    <mergeCell ref="D23:E23"/>
    <mergeCell ref="G23:I23"/>
    <mergeCell ref="B16:C16"/>
    <mergeCell ref="D16:E16"/>
    <mergeCell ref="G16:I16"/>
    <mergeCell ref="J16:K16"/>
    <mergeCell ref="B17:C17"/>
    <mergeCell ref="D17:E17"/>
    <mergeCell ref="G17:I17"/>
    <mergeCell ref="J17:K17"/>
    <mergeCell ref="B18:C18"/>
    <mergeCell ref="D18:E18"/>
    <mergeCell ref="G18:I18"/>
    <mergeCell ref="J18:K18"/>
    <mergeCell ref="B13:C13"/>
    <mergeCell ref="D13:E13"/>
    <mergeCell ref="G13:I13"/>
    <mergeCell ref="J13:K13"/>
    <mergeCell ref="B14:C14"/>
    <mergeCell ref="D14:E14"/>
    <mergeCell ref="G14:I14"/>
    <mergeCell ref="J14:K14"/>
    <mergeCell ref="B15:C15"/>
    <mergeCell ref="D15:E15"/>
    <mergeCell ref="G15:I15"/>
    <mergeCell ref="J15:K15"/>
    <mergeCell ref="B10:C10"/>
    <mergeCell ref="D10:E10"/>
    <mergeCell ref="G10:I10"/>
    <mergeCell ref="J10:K10"/>
    <mergeCell ref="B11:C11"/>
    <mergeCell ref="D11:E11"/>
    <mergeCell ref="G11:I11"/>
    <mergeCell ref="J11:K11"/>
    <mergeCell ref="B12:C12"/>
    <mergeCell ref="D12:E12"/>
    <mergeCell ref="G12:I12"/>
    <mergeCell ref="J12:K12"/>
    <mergeCell ref="B7:C7"/>
    <mergeCell ref="D7:E7"/>
    <mergeCell ref="G7:I7"/>
    <mergeCell ref="J7:K7"/>
    <mergeCell ref="B8:C8"/>
    <mergeCell ref="D8:E8"/>
    <mergeCell ref="G8:I8"/>
    <mergeCell ref="J8:K8"/>
    <mergeCell ref="B9:C9"/>
    <mergeCell ref="D9:E9"/>
    <mergeCell ref="G9:I9"/>
    <mergeCell ref="J9:K9"/>
    <mergeCell ref="A1:I1"/>
    <mergeCell ref="B2:C2"/>
    <mergeCell ref="D2:E2"/>
    <mergeCell ref="G2:I2"/>
    <mergeCell ref="J2:K2"/>
    <mergeCell ref="J1:O1"/>
    <mergeCell ref="N2:O2"/>
    <mergeCell ref="N7:O7"/>
    <mergeCell ref="N8:O8"/>
    <mergeCell ref="B3:C3"/>
    <mergeCell ref="D3:E3"/>
    <mergeCell ref="G3:I3"/>
    <mergeCell ref="J3:K3"/>
    <mergeCell ref="B4:C4"/>
    <mergeCell ref="D4:E4"/>
    <mergeCell ref="G4:I4"/>
    <mergeCell ref="J4:K4"/>
    <mergeCell ref="B5:C5"/>
    <mergeCell ref="D5:E5"/>
    <mergeCell ref="G5:I5"/>
    <mergeCell ref="J5:K5"/>
    <mergeCell ref="B6:C6"/>
    <mergeCell ref="D6:E6"/>
    <mergeCell ref="G6:I6"/>
    <mergeCell ref="N9:O9"/>
    <mergeCell ref="N10:O10"/>
    <mergeCell ref="N11:O11"/>
    <mergeCell ref="N3:O3"/>
    <mergeCell ref="N4:O4"/>
    <mergeCell ref="N5:O5"/>
    <mergeCell ref="N6:O6"/>
    <mergeCell ref="N22:O22"/>
    <mergeCell ref="J24:O25"/>
    <mergeCell ref="N17:O17"/>
    <mergeCell ref="N18:O18"/>
    <mergeCell ref="N19:O19"/>
    <mergeCell ref="N20:O20"/>
    <mergeCell ref="N21:O21"/>
    <mergeCell ref="N12:O12"/>
    <mergeCell ref="N13:O13"/>
    <mergeCell ref="N14:O14"/>
    <mergeCell ref="N15:O15"/>
    <mergeCell ref="N16:O16"/>
    <mergeCell ref="J6:K6"/>
    <mergeCell ref="J23:K23"/>
  </mergeCells>
  <conditionalFormatting sqref="L3:M22">
    <cfRule type="cellIs" dxfId="32" priority="7" operator="between">
      <formula>0</formula>
      <formula>15</formula>
    </cfRule>
    <cfRule type="cellIs" dxfId="31" priority="8" operator="greaterThan">
      <formula>15</formula>
    </cfRule>
    <cfRule type="cellIs" dxfId="30" priority="9" operator="lessThan">
      <formula>16</formula>
    </cfRule>
    <cfRule type="cellIs" dxfId="29" priority="10" operator="greaterThan">
      <formula>0</formula>
    </cfRule>
    <cfRule type="cellIs" dxfId="28" priority="11" operator="greaterThan">
      <formula>16</formula>
    </cfRule>
  </conditionalFormatting>
  <conditionalFormatting sqref="M3:M22">
    <cfRule type="cellIs" dxfId="27" priority="1" operator="greaterThan">
      <formula>0</formula>
    </cfRule>
    <cfRule type="cellIs" dxfId="26" priority="2" operator="equal">
      <formula>0</formula>
    </cfRule>
    <cfRule type="cellIs" dxfId="25" priority="3" operator="greaterThan">
      <formula>1</formula>
    </cfRule>
    <cfRule type="cellIs" dxfId="24" priority="4" operator="equal">
      <formula>1</formula>
    </cfRule>
    <cfRule type="cellIs" dxfId="23" priority="5" operator="lessThan">
      <formula>0</formula>
    </cfRule>
    <cfRule type="cellIs" dxfId="22" priority="6" operator="greaterThan">
      <formula>0</formula>
    </cfRule>
  </conditionalFormatting>
  <dataValidations disablePrompts="1" count="1">
    <dataValidation type="list" allowBlank="1" showInputMessage="1" showErrorMessage="1" sqref="F5:F22 F3">
      <formula1>"Queja,Sugerencia,"</formula1>
    </dataValidation>
  </dataValidations>
  <pageMargins left="0.25" right="0.25" top="1.1041666666666667" bottom="0.75" header="0.3" footer="0.3"/>
  <pageSetup paperSize="5" orientation="landscape" r:id="rId1"/>
  <headerFooter>
    <oddHeader>&amp;C&amp;G&amp;R&amp;"Verdana,Negrita"&amp;10OD-OAI-01
       Versión: 01</oddHeader>
    <oddFooter>&amp;C&amp;"Verdanad,Negrita"&amp;10&amp;K003876Carta Compromiso al Ciudadano
Página &amp;P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6"/>
  <sheetViews>
    <sheetView view="pageLayout" zoomScaleNormal="100" workbookViewId="0">
      <selection activeCell="G9" sqref="G9:I9"/>
    </sheetView>
  </sheetViews>
  <sheetFormatPr baseColWidth="10" defaultRowHeight="15"/>
  <cols>
    <col min="3" max="3" width="11" customWidth="1"/>
    <col min="5" max="5" width="14.7109375" customWidth="1"/>
    <col min="7" max="7" width="11.5703125" customWidth="1"/>
    <col min="8" max="8" width="12.28515625" customWidth="1"/>
    <col min="9" max="9" width="2.28515625" hidden="1" customWidth="1"/>
    <col min="11" max="11" width="10.28515625" customWidth="1"/>
    <col min="12" max="12" width="13.7109375" customWidth="1"/>
    <col min="15" max="15" width="14.140625" hidden="1" customWidth="1"/>
    <col min="16" max="16" width="14.28515625" hidden="1" customWidth="1"/>
    <col min="17" max="17" width="18.42578125" customWidth="1"/>
    <col min="19" max="19" width="15.42578125" hidden="1" customWidth="1"/>
    <col min="20" max="20" width="16.28515625" customWidth="1"/>
    <col min="21" max="21" width="13.7109375" style="18" hidden="1" customWidth="1"/>
  </cols>
  <sheetData>
    <row r="1" spans="1:21" ht="40.15" customHeight="1" thickBot="1">
      <c r="A1" s="313" t="s">
        <v>18</v>
      </c>
      <c r="B1" s="314"/>
      <c r="C1" s="314"/>
      <c r="D1" s="314"/>
      <c r="E1" s="314"/>
      <c r="F1" s="314"/>
      <c r="G1" s="314"/>
      <c r="H1" s="314"/>
      <c r="I1" s="314"/>
      <c r="J1" s="579" t="s">
        <v>10</v>
      </c>
      <c r="K1" s="580"/>
      <c r="L1" s="580"/>
      <c r="M1" s="580"/>
      <c r="N1" s="581"/>
      <c r="O1" s="581"/>
      <c r="P1" s="581"/>
      <c r="Q1" s="354"/>
      <c r="U1" s="20" t="s">
        <v>4</v>
      </c>
    </row>
    <row r="2" spans="1:21" ht="39.75" thickBot="1">
      <c r="A2" s="117" t="s">
        <v>8</v>
      </c>
      <c r="B2" s="350" t="s">
        <v>12</v>
      </c>
      <c r="C2" s="351"/>
      <c r="D2" s="255" t="s">
        <v>1</v>
      </c>
      <c r="E2" s="256"/>
      <c r="F2" s="6" t="s">
        <v>9</v>
      </c>
      <c r="G2" s="255" t="s">
        <v>2</v>
      </c>
      <c r="H2" s="257"/>
      <c r="I2" s="256"/>
      <c r="J2" s="258" t="s">
        <v>3</v>
      </c>
      <c r="K2" s="259"/>
      <c r="L2" s="31" t="s">
        <v>5</v>
      </c>
      <c r="M2" s="47" t="s">
        <v>13</v>
      </c>
      <c r="N2" s="582" t="s">
        <v>14</v>
      </c>
      <c r="O2" s="583"/>
      <c r="P2" s="583"/>
      <c r="Q2" s="584"/>
      <c r="S2" s="113" t="s">
        <v>4</v>
      </c>
      <c r="T2" s="34"/>
    </row>
    <row r="3" spans="1:21" ht="16.5" thickTop="1" thickBot="1">
      <c r="A3" s="119">
        <v>1</v>
      </c>
      <c r="B3" s="355"/>
      <c r="C3" s="300"/>
      <c r="D3" s="356"/>
      <c r="E3" s="300"/>
      <c r="F3" s="9"/>
      <c r="G3" s="355"/>
      <c r="H3" s="299"/>
      <c r="I3" s="300"/>
      <c r="J3" s="356"/>
      <c r="K3" s="357"/>
      <c r="L3" s="45">
        <f>NETWORKDAYS.INTL(D3,J3,1,U3:U23)</f>
        <v>0</v>
      </c>
      <c r="M3" s="41">
        <f>IF(D3="",0,1)</f>
        <v>0</v>
      </c>
      <c r="N3" s="207"/>
      <c r="O3" s="206"/>
      <c r="P3" s="206"/>
      <c r="Q3" s="573"/>
      <c r="S3" s="107">
        <v>46016</v>
      </c>
      <c r="U3" s="66">
        <v>45651</v>
      </c>
    </row>
    <row r="4" spans="1:21" ht="16.5" thickTop="1" thickBot="1">
      <c r="A4" s="121">
        <v>2</v>
      </c>
      <c r="B4" s="358"/>
      <c r="C4" s="284"/>
      <c r="D4" s="283"/>
      <c r="E4" s="284"/>
      <c r="F4" s="15"/>
      <c r="G4" s="244"/>
      <c r="H4" s="244"/>
      <c r="I4" s="244"/>
      <c r="J4" s="283"/>
      <c r="K4" s="374"/>
      <c r="L4" s="45">
        <f t="shared" ref="L4:L23" si="0">NETWORKDAYS.INTL(D4,J4,1,U4:U24)</f>
        <v>0</v>
      </c>
      <c r="M4" s="41">
        <f t="shared" ref="M4:M23" si="1">IF(D4="",0,1)</f>
        <v>0</v>
      </c>
      <c r="N4" s="564"/>
      <c r="O4" s="338"/>
      <c r="P4" s="338"/>
      <c r="Q4" s="565"/>
      <c r="S4" s="109"/>
      <c r="U4" s="66">
        <v>45651</v>
      </c>
    </row>
    <row r="5" spans="1:21" ht="16.5" thickTop="1" thickBot="1">
      <c r="A5" s="123">
        <v>3</v>
      </c>
      <c r="B5" s="235"/>
      <c r="C5" s="236"/>
      <c r="D5" s="207"/>
      <c r="E5" s="206"/>
      <c r="F5" s="13"/>
      <c r="G5" s="206"/>
      <c r="H5" s="206"/>
      <c r="I5" s="206"/>
      <c r="J5" s="206"/>
      <c r="K5" s="326"/>
      <c r="L5" s="45">
        <f t="shared" si="0"/>
        <v>0</v>
      </c>
      <c r="M5" s="41">
        <f t="shared" si="1"/>
        <v>0</v>
      </c>
      <c r="N5" s="207"/>
      <c r="O5" s="206"/>
      <c r="P5" s="206"/>
      <c r="Q5" s="573"/>
      <c r="S5" s="109"/>
      <c r="U5" s="66">
        <v>45651</v>
      </c>
    </row>
    <row r="6" spans="1:21" ht="16.5" thickTop="1" thickBot="1">
      <c r="A6" s="124">
        <v>4</v>
      </c>
      <c r="B6" s="232"/>
      <c r="C6" s="234"/>
      <c r="D6" s="246"/>
      <c r="E6" s="218"/>
      <c r="F6" s="15"/>
      <c r="G6" s="218"/>
      <c r="H6" s="218"/>
      <c r="I6" s="218"/>
      <c r="J6" s="247"/>
      <c r="K6" s="325"/>
      <c r="L6" s="45">
        <f t="shared" si="0"/>
        <v>0</v>
      </c>
      <c r="M6" s="41">
        <f t="shared" si="1"/>
        <v>0</v>
      </c>
      <c r="N6" s="576"/>
      <c r="O6" s="577"/>
      <c r="P6" s="577"/>
      <c r="Q6" s="578"/>
      <c r="S6" s="109"/>
      <c r="U6" s="66">
        <v>45651</v>
      </c>
    </row>
    <row r="7" spans="1:21" ht="16.5" thickTop="1" thickBot="1">
      <c r="A7" s="123">
        <v>5</v>
      </c>
      <c r="B7" s="237"/>
      <c r="C7" s="238"/>
      <c r="D7" s="239"/>
      <c r="E7" s="206"/>
      <c r="F7" s="13"/>
      <c r="G7" s="206"/>
      <c r="H7" s="206"/>
      <c r="I7" s="206"/>
      <c r="J7" s="240"/>
      <c r="K7" s="326"/>
      <c r="L7" s="45">
        <f t="shared" si="0"/>
        <v>0</v>
      </c>
      <c r="M7" s="41">
        <f t="shared" si="1"/>
        <v>0</v>
      </c>
      <c r="N7" s="207"/>
      <c r="O7" s="206"/>
      <c r="P7" s="206"/>
      <c r="Q7" s="573"/>
      <c r="U7" s="66">
        <v>45651</v>
      </c>
    </row>
    <row r="8" spans="1:21" ht="16.5" thickTop="1" thickBot="1">
      <c r="A8" s="124">
        <v>6</v>
      </c>
      <c r="B8" s="241"/>
      <c r="C8" s="242"/>
      <c r="D8" s="232"/>
      <c r="E8" s="218"/>
      <c r="F8" s="15"/>
      <c r="G8" s="218"/>
      <c r="H8" s="218"/>
      <c r="I8" s="218"/>
      <c r="J8" s="218"/>
      <c r="K8" s="325"/>
      <c r="L8" s="45">
        <f t="shared" si="0"/>
        <v>0</v>
      </c>
      <c r="M8" s="41">
        <f t="shared" si="1"/>
        <v>0</v>
      </c>
      <c r="N8" s="564"/>
      <c r="O8" s="338"/>
      <c r="P8" s="338"/>
      <c r="Q8" s="565"/>
      <c r="U8" s="66">
        <v>45651</v>
      </c>
    </row>
    <row r="9" spans="1:21" ht="16.5" thickTop="1" thickBot="1">
      <c r="A9" s="123">
        <v>7</v>
      </c>
      <c r="B9" s="237"/>
      <c r="C9" s="238"/>
      <c r="D9" s="239"/>
      <c r="E9" s="206"/>
      <c r="F9" s="13"/>
      <c r="G9" s="206"/>
      <c r="H9" s="206"/>
      <c r="I9" s="206"/>
      <c r="J9" s="240"/>
      <c r="K9" s="326"/>
      <c r="L9" s="45">
        <f t="shared" si="0"/>
        <v>0</v>
      </c>
      <c r="M9" s="41">
        <f t="shared" si="1"/>
        <v>0</v>
      </c>
      <c r="N9" s="275"/>
      <c r="O9" s="276"/>
      <c r="P9" s="276"/>
      <c r="Q9" s="567"/>
      <c r="U9" s="66">
        <v>45651</v>
      </c>
    </row>
    <row r="10" spans="1:21" ht="16.5" thickTop="1" thickBot="1">
      <c r="A10" s="124">
        <v>8</v>
      </c>
      <c r="B10" s="232"/>
      <c r="C10" s="234"/>
      <c r="D10" s="217"/>
      <c r="E10" s="218"/>
      <c r="F10" s="15"/>
      <c r="G10" s="232"/>
      <c r="H10" s="218"/>
      <c r="I10" s="218"/>
      <c r="J10" s="218"/>
      <c r="K10" s="325"/>
      <c r="L10" s="45">
        <f t="shared" si="0"/>
        <v>0</v>
      </c>
      <c r="M10" s="41">
        <f t="shared" si="1"/>
        <v>0</v>
      </c>
      <c r="N10" s="564"/>
      <c r="O10" s="338"/>
      <c r="P10" s="338"/>
      <c r="Q10" s="565"/>
      <c r="U10" s="66">
        <v>45651</v>
      </c>
    </row>
    <row r="11" spans="1:21" ht="16.5" thickTop="1" thickBot="1">
      <c r="A11" s="123">
        <v>9</v>
      </c>
      <c r="B11" s="235"/>
      <c r="C11" s="236"/>
      <c r="D11" s="205"/>
      <c r="E11" s="206"/>
      <c r="F11" s="13"/>
      <c r="G11" s="207"/>
      <c r="H11" s="206"/>
      <c r="I11" s="287"/>
      <c r="J11" s="235"/>
      <c r="K11" s="585"/>
      <c r="L11" s="45">
        <f t="shared" si="0"/>
        <v>0</v>
      </c>
      <c r="M11" s="41">
        <f t="shared" si="1"/>
        <v>0</v>
      </c>
      <c r="N11" s="574"/>
      <c r="O11" s="288"/>
      <c r="P11" s="288"/>
      <c r="Q11" s="575"/>
      <c r="U11" s="66">
        <v>45651</v>
      </c>
    </row>
    <row r="12" spans="1:21" ht="16.5" thickTop="1" thickBot="1">
      <c r="A12" s="124">
        <v>10</v>
      </c>
      <c r="B12" s="230"/>
      <c r="C12" s="231"/>
      <c r="D12" s="217"/>
      <c r="E12" s="218"/>
      <c r="F12" s="15"/>
      <c r="G12" s="232"/>
      <c r="H12" s="218"/>
      <c r="I12" s="558"/>
      <c r="J12" s="586"/>
      <c r="K12" s="587"/>
      <c r="L12" s="45">
        <f t="shared" si="0"/>
        <v>0</v>
      </c>
      <c r="M12" s="41">
        <f t="shared" si="1"/>
        <v>0</v>
      </c>
      <c r="N12" s="564"/>
      <c r="O12" s="338"/>
      <c r="P12" s="338"/>
      <c r="Q12" s="565"/>
      <c r="U12" s="66">
        <v>45651</v>
      </c>
    </row>
    <row r="13" spans="1:21" ht="16.5" thickTop="1" thickBot="1">
      <c r="A13" s="123">
        <v>11</v>
      </c>
      <c r="B13" s="207"/>
      <c r="C13" s="233"/>
      <c r="D13" s="205"/>
      <c r="E13" s="206"/>
      <c r="F13" s="13"/>
      <c r="G13" s="207"/>
      <c r="H13" s="206"/>
      <c r="I13" s="206"/>
      <c r="J13" s="208"/>
      <c r="K13" s="346"/>
      <c r="L13" s="45">
        <f t="shared" si="0"/>
        <v>0</v>
      </c>
      <c r="M13" s="43">
        <f t="shared" si="1"/>
        <v>0</v>
      </c>
      <c r="N13" s="207"/>
      <c r="O13" s="206"/>
      <c r="P13" s="206"/>
      <c r="Q13" s="573"/>
      <c r="U13" s="66">
        <v>45651</v>
      </c>
    </row>
    <row r="14" spans="1:21" ht="16.5" thickTop="1" thickBot="1">
      <c r="A14" s="124">
        <v>12</v>
      </c>
      <c r="B14" s="232"/>
      <c r="C14" s="234"/>
      <c r="D14" s="217"/>
      <c r="E14" s="218"/>
      <c r="F14" s="15"/>
      <c r="G14" s="218"/>
      <c r="H14" s="218"/>
      <c r="I14" s="218"/>
      <c r="J14" s="218"/>
      <c r="K14" s="325"/>
      <c r="L14" s="45">
        <f t="shared" si="0"/>
        <v>0</v>
      </c>
      <c r="M14" s="41">
        <f t="shared" si="1"/>
        <v>0</v>
      </c>
      <c r="N14" s="564"/>
      <c r="O14" s="338"/>
      <c r="P14" s="338"/>
      <c r="Q14" s="565"/>
      <c r="U14" s="66">
        <v>45651</v>
      </c>
    </row>
    <row r="15" spans="1:21" ht="16.5" thickTop="1" thickBot="1">
      <c r="A15" s="123">
        <v>13</v>
      </c>
      <c r="B15" s="235"/>
      <c r="C15" s="236"/>
      <c r="D15" s="205"/>
      <c r="E15" s="206"/>
      <c r="F15" s="13"/>
      <c r="G15" s="207"/>
      <c r="H15" s="206"/>
      <c r="I15" s="206"/>
      <c r="J15" s="206"/>
      <c r="K15" s="326"/>
      <c r="L15" s="45">
        <f t="shared" si="0"/>
        <v>0</v>
      </c>
      <c r="M15" s="43">
        <f t="shared" si="1"/>
        <v>0</v>
      </c>
      <c r="N15" s="207"/>
      <c r="O15" s="206"/>
      <c r="P15" s="206"/>
      <c r="Q15" s="573"/>
      <c r="U15" s="66">
        <v>45651</v>
      </c>
    </row>
    <row r="16" spans="1:21" ht="16.5" thickTop="1" thickBot="1">
      <c r="A16" s="124">
        <v>14</v>
      </c>
      <c r="B16" s="230"/>
      <c r="C16" s="231"/>
      <c r="D16" s="217"/>
      <c r="E16" s="218"/>
      <c r="F16" s="15"/>
      <c r="G16" s="232"/>
      <c r="H16" s="218"/>
      <c r="I16" s="218"/>
      <c r="J16" s="218"/>
      <c r="K16" s="325"/>
      <c r="L16" s="45">
        <f t="shared" si="0"/>
        <v>0</v>
      </c>
      <c r="M16" s="41">
        <f t="shared" si="1"/>
        <v>0</v>
      </c>
      <c r="N16" s="564"/>
      <c r="O16" s="338"/>
      <c r="P16" s="338"/>
      <c r="Q16" s="565"/>
      <c r="U16" s="66">
        <v>45651</v>
      </c>
    </row>
    <row r="17" spans="1:21" ht="16.5" thickTop="1" thickBot="1">
      <c r="A17" s="123">
        <v>15</v>
      </c>
      <c r="B17" s="207"/>
      <c r="C17" s="233"/>
      <c r="D17" s="205"/>
      <c r="E17" s="206"/>
      <c r="F17" s="13"/>
      <c r="G17" s="207"/>
      <c r="H17" s="206"/>
      <c r="I17" s="206"/>
      <c r="J17" s="206"/>
      <c r="K17" s="326"/>
      <c r="L17" s="45">
        <f t="shared" si="0"/>
        <v>0</v>
      </c>
      <c r="M17" s="41">
        <f t="shared" si="1"/>
        <v>0</v>
      </c>
      <c r="N17" s="568"/>
      <c r="O17" s="569"/>
      <c r="P17" s="569"/>
      <c r="Q17" s="570"/>
      <c r="U17" s="66">
        <v>45651</v>
      </c>
    </row>
    <row r="18" spans="1:21" ht="16.5" thickTop="1" thickBot="1">
      <c r="A18" s="124">
        <v>16</v>
      </c>
      <c r="B18" s="194"/>
      <c r="C18" s="195"/>
      <c r="D18" s="196"/>
      <c r="E18" s="197"/>
      <c r="F18" s="15"/>
      <c r="G18" s="194"/>
      <c r="H18" s="197"/>
      <c r="I18" s="197"/>
      <c r="J18" s="218"/>
      <c r="K18" s="325"/>
      <c r="L18" s="45">
        <f t="shared" si="0"/>
        <v>0</v>
      </c>
      <c r="M18" s="41">
        <f t="shared" si="1"/>
        <v>0</v>
      </c>
      <c r="N18" s="571"/>
      <c r="O18" s="340"/>
      <c r="P18" s="340"/>
      <c r="Q18" s="572"/>
      <c r="U18" s="66">
        <v>45651</v>
      </c>
    </row>
    <row r="19" spans="1:21" ht="16.5" thickTop="1" thickBot="1">
      <c r="A19" s="123">
        <v>17</v>
      </c>
      <c r="B19" s="210"/>
      <c r="C19" s="211"/>
      <c r="D19" s="212"/>
      <c r="E19" s="213"/>
      <c r="F19" s="23"/>
      <c r="G19" s="588"/>
      <c r="H19" s="589"/>
      <c r="I19" s="590"/>
      <c r="J19" s="235"/>
      <c r="K19" s="585"/>
      <c r="L19" s="45">
        <f t="shared" si="0"/>
        <v>0</v>
      </c>
      <c r="M19" s="41">
        <f t="shared" si="1"/>
        <v>0</v>
      </c>
      <c r="N19" s="207"/>
      <c r="O19" s="206"/>
      <c r="P19" s="206"/>
      <c r="Q19" s="573"/>
      <c r="U19" s="66">
        <v>45651</v>
      </c>
    </row>
    <row r="20" spans="1:21" ht="16.5" thickTop="1" thickBot="1">
      <c r="A20" s="124">
        <v>18</v>
      </c>
      <c r="B20" s="201"/>
      <c r="C20" s="202"/>
      <c r="D20" s="217"/>
      <c r="E20" s="218"/>
      <c r="F20" s="15"/>
      <c r="G20" s="591"/>
      <c r="H20" s="592"/>
      <c r="I20" s="593"/>
      <c r="J20" s="594"/>
      <c r="K20" s="595"/>
      <c r="L20" s="45">
        <f t="shared" si="0"/>
        <v>0</v>
      </c>
      <c r="M20" s="41">
        <f t="shared" si="1"/>
        <v>0</v>
      </c>
      <c r="N20" s="564"/>
      <c r="O20" s="338"/>
      <c r="P20" s="338"/>
      <c r="Q20" s="565"/>
      <c r="U20" s="66">
        <v>45651</v>
      </c>
    </row>
    <row r="21" spans="1:21" ht="16.5" thickTop="1" thickBot="1">
      <c r="A21" s="123">
        <v>19</v>
      </c>
      <c r="B21" s="223"/>
      <c r="C21" s="224"/>
      <c r="D21" s="205"/>
      <c r="E21" s="206"/>
      <c r="F21" s="13"/>
      <c r="G21" s="225"/>
      <c r="H21" s="226"/>
      <c r="I21" s="227"/>
      <c r="J21" s="228"/>
      <c r="K21" s="335"/>
      <c r="L21" s="45">
        <f t="shared" si="0"/>
        <v>0</v>
      </c>
      <c r="M21" s="41">
        <f t="shared" si="1"/>
        <v>0</v>
      </c>
      <c r="N21" s="207"/>
      <c r="O21" s="206"/>
      <c r="P21" s="206"/>
      <c r="Q21" s="573"/>
      <c r="U21" s="66">
        <v>45651</v>
      </c>
    </row>
    <row r="22" spans="1:21" ht="16.5" thickTop="1" thickBot="1">
      <c r="A22" s="124">
        <v>20</v>
      </c>
      <c r="B22" s="194"/>
      <c r="C22" s="195"/>
      <c r="D22" s="196"/>
      <c r="E22" s="197"/>
      <c r="F22" s="15"/>
      <c r="G22" s="198"/>
      <c r="H22" s="199"/>
      <c r="I22" s="200"/>
      <c r="J22" s="201"/>
      <c r="K22" s="336"/>
      <c r="L22" s="45">
        <f t="shared" si="0"/>
        <v>0</v>
      </c>
      <c r="M22" s="41">
        <f t="shared" si="1"/>
        <v>0</v>
      </c>
      <c r="N22" s="564"/>
      <c r="O22" s="338"/>
      <c r="P22" s="338"/>
      <c r="Q22" s="565"/>
      <c r="U22" s="66">
        <v>45651</v>
      </c>
    </row>
    <row r="23" spans="1:21" ht="16.5" thickTop="1" thickBot="1">
      <c r="A23" s="133">
        <v>21</v>
      </c>
      <c r="B23" s="329"/>
      <c r="C23" s="329"/>
      <c r="D23" s="330"/>
      <c r="E23" s="331"/>
      <c r="F23" s="134"/>
      <c r="G23" s="332"/>
      <c r="H23" s="331"/>
      <c r="I23" s="331"/>
      <c r="J23" s="333"/>
      <c r="K23" s="334"/>
      <c r="L23" s="45">
        <f t="shared" si="0"/>
        <v>0</v>
      </c>
      <c r="M23" s="143">
        <f t="shared" si="1"/>
        <v>0</v>
      </c>
      <c r="N23" s="332"/>
      <c r="O23" s="331"/>
      <c r="P23" s="331"/>
      <c r="Q23" s="566"/>
      <c r="U23" s="66">
        <v>45651</v>
      </c>
    </row>
    <row r="24" spans="1:21" ht="6" customHeight="1" thickBot="1">
      <c r="A24" s="17"/>
      <c r="B24" s="209"/>
      <c r="C24" s="209"/>
      <c r="D24" s="209"/>
      <c r="E24" s="209"/>
      <c r="F24" s="17"/>
      <c r="G24" s="209"/>
      <c r="H24" s="209"/>
      <c r="I24" s="209"/>
      <c r="J24" s="209"/>
      <c r="K24" s="209"/>
      <c r="L24" s="22"/>
      <c r="M24" s="17"/>
      <c r="U24" s="66"/>
    </row>
    <row r="25" spans="1:21" ht="25.15" customHeight="1" thickBot="1">
      <c r="A25" s="272">
        <v>311</v>
      </c>
      <c r="B25" s="185" t="s">
        <v>6</v>
      </c>
      <c r="C25" s="186"/>
      <c r="D25" s="186"/>
      <c r="E25" s="186"/>
      <c r="F25" s="187">
        <f>COUNTIF(M3:M23,"&lt;&gt;0")</f>
        <v>0</v>
      </c>
      <c r="G25" s="188"/>
      <c r="H25" s="188"/>
      <c r="I25" s="189"/>
      <c r="J25" s="267" t="str">
        <f>IF(D3="","Sin inquietudes",((F26/F25)*100%))</f>
        <v>Sin inquietudes</v>
      </c>
      <c r="K25" s="268"/>
      <c r="L25" s="268"/>
      <c r="M25" s="268"/>
      <c r="N25" s="268"/>
      <c r="O25" s="268"/>
      <c r="P25" s="268"/>
      <c r="Q25" s="268"/>
    </row>
    <row r="26" spans="1:21" ht="30.6" customHeight="1" thickTop="1" thickBot="1">
      <c r="A26" s="184"/>
      <c r="B26" s="190" t="s">
        <v>7</v>
      </c>
      <c r="C26" s="191"/>
      <c r="D26" s="191"/>
      <c r="E26" s="191"/>
      <c r="F26" s="192">
        <f>COUNTIFS(L3:L23,"&lt;=15",M3:M23,"&lt;&gt;0")</f>
        <v>0</v>
      </c>
      <c r="G26" s="193"/>
      <c r="H26" s="193"/>
      <c r="I26" s="190"/>
      <c r="J26" s="267"/>
      <c r="K26" s="268"/>
      <c r="L26" s="268"/>
      <c r="M26" s="268"/>
      <c r="N26" s="268"/>
      <c r="O26" s="268"/>
      <c r="P26" s="268"/>
      <c r="Q26" s="268"/>
    </row>
  </sheetData>
  <mergeCells count="122">
    <mergeCell ref="B23:C23"/>
    <mergeCell ref="D23:E23"/>
    <mergeCell ref="G23:I23"/>
    <mergeCell ref="J23:K23"/>
    <mergeCell ref="B24:C24"/>
    <mergeCell ref="D24:E24"/>
    <mergeCell ref="G24:I24"/>
    <mergeCell ref="J24:K24"/>
    <mergeCell ref="A25:A26"/>
    <mergeCell ref="B25:E25"/>
    <mergeCell ref="F25:I25"/>
    <mergeCell ref="B26:E26"/>
    <mergeCell ref="F26:I26"/>
    <mergeCell ref="B20:C20"/>
    <mergeCell ref="D20:E20"/>
    <mergeCell ref="G20:I20"/>
    <mergeCell ref="J20:K20"/>
    <mergeCell ref="B21:C21"/>
    <mergeCell ref="D21:E21"/>
    <mergeCell ref="G21:I21"/>
    <mergeCell ref="J21:K21"/>
    <mergeCell ref="B22:C22"/>
    <mergeCell ref="D22:E22"/>
    <mergeCell ref="G22:I22"/>
    <mergeCell ref="J22:K22"/>
    <mergeCell ref="B17:C17"/>
    <mergeCell ref="D17:E17"/>
    <mergeCell ref="G17:I17"/>
    <mergeCell ref="J17:K17"/>
    <mergeCell ref="B18:C18"/>
    <mergeCell ref="D18:E18"/>
    <mergeCell ref="G18:I18"/>
    <mergeCell ref="J18:K18"/>
    <mergeCell ref="B19:C19"/>
    <mergeCell ref="D19:E19"/>
    <mergeCell ref="G19:I19"/>
    <mergeCell ref="J19:K19"/>
    <mergeCell ref="B14:C14"/>
    <mergeCell ref="D14:E14"/>
    <mergeCell ref="G14:I14"/>
    <mergeCell ref="J14:K14"/>
    <mergeCell ref="B15:C15"/>
    <mergeCell ref="D15:E15"/>
    <mergeCell ref="G15:I15"/>
    <mergeCell ref="J15:K15"/>
    <mergeCell ref="B16:C16"/>
    <mergeCell ref="D16:E16"/>
    <mergeCell ref="G16:I16"/>
    <mergeCell ref="J16:K16"/>
    <mergeCell ref="B11:C11"/>
    <mergeCell ref="D11:E11"/>
    <mergeCell ref="G11:I11"/>
    <mergeCell ref="J11:K11"/>
    <mergeCell ref="B12:C12"/>
    <mergeCell ref="D12:E12"/>
    <mergeCell ref="G12:I12"/>
    <mergeCell ref="J12:K12"/>
    <mergeCell ref="B13:C13"/>
    <mergeCell ref="D13:E13"/>
    <mergeCell ref="G13:I13"/>
    <mergeCell ref="J13:K13"/>
    <mergeCell ref="B8:C8"/>
    <mergeCell ref="D8:E8"/>
    <mergeCell ref="G8:I8"/>
    <mergeCell ref="J8:K8"/>
    <mergeCell ref="B9:C9"/>
    <mergeCell ref="D9:E9"/>
    <mergeCell ref="G9:I9"/>
    <mergeCell ref="J9:K9"/>
    <mergeCell ref="B10:C10"/>
    <mergeCell ref="D10:E10"/>
    <mergeCell ref="G10:I10"/>
    <mergeCell ref="J10:K10"/>
    <mergeCell ref="D5:E5"/>
    <mergeCell ref="G5:I5"/>
    <mergeCell ref="J5:K5"/>
    <mergeCell ref="B6:C6"/>
    <mergeCell ref="D6:E6"/>
    <mergeCell ref="G6:I6"/>
    <mergeCell ref="J6:K6"/>
    <mergeCell ref="B7:C7"/>
    <mergeCell ref="D7:E7"/>
    <mergeCell ref="G7:I7"/>
    <mergeCell ref="J7:K7"/>
    <mergeCell ref="N7:Q7"/>
    <mergeCell ref="N8:Q8"/>
    <mergeCell ref="N10:Q10"/>
    <mergeCell ref="N11:Q11"/>
    <mergeCell ref="N3:Q3"/>
    <mergeCell ref="N4:Q4"/>
    <mergeCell ref="N5:Q5"/>
    <mergeCell ref="N6:Q6"/>
    <mergeCell ref="A1:I1"/>
    <mergeCell ref="B2:C2"/>
    <mergeCell ref="D2:E2"/>
    <mergeCell ref="G2:I2"/>
    <mergeCell ref="J2:K2"/>
    <mergeCell ref="J1:Q1"/>
    <mergeCell ref="N2:Q2"/>
    <mergeCell ref="B3:C3"/>
    <mergeCell ref="D3:E3"/>
    <mergeCell ref="G3:I3"/>
    <mergeCell ref="J3:K3"/>
    <mergeCell ref="B4:C4"/>
    <mergeCell ref="D4:E4"/>
    <mergeCell ref="G4:I4"/>
    <mergeCell ref="J4:K4"/>
    <mergeCell ref="B5:C5"/>
    <mergeCell ref="N22:Q22"/>
    <mergeCell ref="N23:Q23"/>
    <mergeCell ref="N9:Q9"/>
    <mergeCell ref="J25:Q26"/>
    <mergeCell ref="N17:Q17"/>
    <mergeCell ref="N18:Q18"/>
    <mergeCell ref="N19:Q19"/>
    <mergeCell ref="N20:Q20"/>
    <mergeCell ref="N21:Q21"/>
    <mergeCell ref="N12:Q12"/>
    <mergeCell ref="N13:Q13"/>
    <mergeCell ref="N14:Q14"/>
    <mergeCell ref="N15:Q15"/>
    <mergeCell ref="N16:Q16"/>
  </mergeCells>
  <conditionalFormatting sqref="L3:M23">
    <cfRule type="cellIs" dxfId="21" priority="7" operator="between">
      <formula>0</formula>
      <formula>15</formula>
    </cfRule>
    <cfRule type="cellIs" dxfId="20" priority="8" operator="greaterThan">
      <formula>15</formula>
    </cfRule>
    <cfRule type="cellIs" dxfId="19" priority="9" operator="lessThan">
      <formula>16</formula>
    </cfRule>
    <cfRule type="cellIs" dxfId="18" priority="10" operator="greaterThan">
      <formula>0</formula>
    </cfRule>
    <cfRule type="cellIs" dxfId="17" priority="11" operator="greaterThan">
      <formula>16</formula>
    </cfRule>
  </conditionalFormatting>
  <conditionalFormatting sqref="M3:M23">
    <cfRule type="cellIs" dxfId="16" priority="1" operator="greaterThan">
      <formula>0</formula>
    </cfRule>
    <cfRule type="cellIs" dxfId="15" priority="2" operator="equal">
      <formula>0</formula>
    </cfRule>
    <cfRule type="cellIs" dxfId="14" priority="3" operator="greaterThan">
      <formula>1</formula>
    </cfRule>
    <cfRule type="cellIs" dxfId="13" priority="4" operator="equal">
      <formula>1</formula>
    </cfRule>
    <cfRule type="cellIs" dxfId="12" priority="5" operator="lessThan">
      <formula>0</formula>
    </cfRule>
    <cfRule type="cellIs" dxfId="11" priority="6" operator="greaterThan">
      <formula>0</formula>
    </cfRule>
  </conditionalFormatting>
  <dataValidations disablePrompts="1" count="1">
    <dataValidation type="list" allowBlank="1" showInputMessage="1" showErrorMessage="1" sqref="F3:F4 F6:F23">
      <formula1>"Queja,Sugerencia,"</formula1>
    </dataValidation>
  </dataValidations>
  <pageMargins left="0.23622047244094488" right="0.23622047244094488" top="1.0729166666666667" bottom="0.74803149606299213" header="0.31496062992125984" footer="0.31496062992125984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"/>
  <sheetViews>
    <sheetView view="pageLayout" zoomScaleNormal="100" workbookViewId="0">
      <selection activeCell="F13" sqref="F13"/>
    </sheetView>
  </sheetViews>
  <sheetFormatPr baseColWidth="10" defaultRowHeight="15"/>
  <cols>
    <col min="1" max="1" width="9.42578125" customWidth="1"/>
    <col min="2" max="2" width="10.5703125" customWidth="1"/>
    <col min="3" max="3" width="18.7109375" customWidth="1"/>
    <col min="5" max="5" width="8.5703125" customWidth="1"/>
    <col min="6" max="6" width="9.42578125" customWidth="1"/>
    <col min="9" max="9" width="7.85546875" customWidth="1"/>
    <col min="11" max="11" width="7.5703125" customWidth="1"/>
    <col min="12" max="12" width="14.42578125" customWidth="1"/>
    <col min="13" max="13" width="14.5703125" customWidth="1"/>
    <col min="14" max="14" width="11.140625" customWidth="1"/>
    <col min="15" max="15" width="5.42578125" hidden="1" customWidth="1"/>
    <col min="16" max="16" width="4.85546875" hidden="1" customWidth="1"/>
    <col min="17" max="17" width="12.85546875" customWidth="1"/>
    <col min="19" max="19" width="14.7109375" hidden="1" customWidth="1"/>
  </cols>
  <sheetData>
    <row r="1" spans="1:19" ht="42" customHeight="1" thickBot="1">
      <c r="A1" s="313" t="s">
        <v>11</v>
      </c>
      <c r="B1" s="314"/>
      <c r="C1" s="314"/>
      <c r="D1" s="314"/>
      <c r="E1" s="314"/>
      <c r="F1" s="314"/>
      <c r="G1" s="314"/>
      <c r="H1" s="314"/>
      <c r="I1" s="314"/>
      <c r="J1" s="579" t="s">
        <v>10</v>
      </c>
      <c r="K1" s="580"/>
      <c r="L1" s="580"/>
      <c r="M1" s="580"/>
      <c r="N1" s="581"/>
      <c r="O1" s="581"/>
      <c r="P1" s="581"/>
      <c r="Q1" s="354"/>
    </row>
    <row r="2" spans="1:19" ht="39" thickBot="1">
      <c r="A2" s="117" t="s">
        <v>8</v>
      </c>
      <c r="B2" s="350" t="s">
        <v>12</v>
      </c>
      <c r="C2" s="351"/>
      <c r="D2" s="255" t="s">
        <v>1</v>
      </c>
      <c r="E2" s="256"/>
      <c r="F2" s="179" t="s">
        <v>9</v>
      </c>
      <c r="G2" s="255" t="s">
        <v>2</v>
      </c>
      <c r="H2" s="596"/>
      <c r="I2" s="256"/>
      <c r="J2" s="258" t="s">
        <v>3</v>
      </c>
      <c r="K2" s="259"/>
      <c r="L2" s="26" t="s">
        <v>5</v>
      </c>
      <c r="M2" s="47" t="s">
        <v>13</v>
      </c>
      <c r="N2" s="582" t="s">
        <v>14</v>
      </c>
      <c r="O2" s="583"/>
      <c r="P2" s="583"/>
      <c r="Q2" s="584"/>
      <c r="S2" s="113" t="s">
        <v>4</v>
      </c>
    </row>
    <row r="3" spans="1:19" ht="16.5" thickTop="1" thickBot="1">
      <c r="A3" s="119">
        <v>1</v>
      </c>
      <c r="B3" s="355" t="s">
        <v>20</v>
      </c>
      <c r="C3" s="300"/>
      <c r="D3" s="356">
        <v>45652</v>
      </c>
      <c r="E3" s="300"/>
      <c r="F3" s="9" t="s">
        <v>21</v>
      </c>
      <c r="G3" s="355" t="s">
        <v>22</v>
      </c>
      <c r="H3" s="299"/>
      <c r="I3" s="300"/>
      <c r="J3" s="356">
        <v>45653</v>
      </c>
      <c r="K3" s="357"/>
      <c r="L3" s="45">
        <f>NETWORKDAYS.INTL(D3,J3,1,S3)</f>
        <v>2</v>
      </c>
      <c r="M3" s="41">
        <f>IF(D3="",0,1)</f>
        <v>1</v>
      </c>
      <c r="N3" s="207"/>
      <c r="O3" s="206"/>
      <c r="P3" s="206"/>
      <c r="Q3" s="573"/>
      <c r="S3" s="112">
        <v>45651</v>
      </c>
    </row>
    <row r="4" spans="1:19" ht="16.5" thickTop="1" thickBot="1">
      <c r="A4" s="121">
        <v>2</v>
      </c>
      <c r="B4" s="358" t="s">
        <v>23</v>
      </c>
      <c r="C4" s="284"/>
      <c r="D4" s="283">
        <v>45643</v>
      </c>
      <c r="E4" s="284"/>
      <c r="F4" s="15" t="s">
        <v>21</v>
      </c>
      <c r="G4" s="244" t="s">
        <v>24</v>
      </c>
      <c r="H4" s="244"/>
      <c r="I4" s="244"/>
      <c r="J4" s="283">
        <v>45653</v>
      </c>
      <c r="K4" s="374"/>
      <c r="L4" s="45">
        <f t="shared" ref="L4:L23" si="0">NETWORKDAYS.INTL(D4,J4,1,S4)</f>
        <v>9</v>
      </c>
      <c r="M4" s="41">
        <f t="shared" ref="M4:M23" si="1">IF(D4="",0,1)</f>
        <v>1</v>
      </c>
      <c r="N4" s="564"/>
      <c r="O4" s="338"/>
      <c r="P4" s="338"/>
      <c r="Q4" s="565"/>
      <c r="S4" s="109"/>
    </row>
    <row r="5" spans="1:19" ht="16.5" thickTop="1" thickBot="1">
      <c r="A5" s="123">
        <v>3</v>
      </c>
      <c r="B5" s="235" t="s">
        <v>25</v>
      </c>
      <c r="C5" s="236"/>
      <c r="D5" s="239">
        <v>45637</v>
      </c>
      <c r="E5" s="206"/>
      <c r="F5" s="13" t="s">
        <v>21</v>
      </c>
      <c r="G5" s="206" t="s">
        <v>24</v>
      </c>
      <c r="H5" s="206"/>
      <c r="I5" s="206"/>
      <c r="J5" s="240">
        <v>45653</v>
      </c>
      <c r="K5" s="326"/>
      <c r="L5" s="45">
        <f t="shared" si="0"/>
        <v>13</v>
      </c>
      <c r="M5" s="41">
        <f t="shared" si="1"/>
        <v>1</v>
      </c>
      <c r="N5" s="207"/>
      <c r="O5" s="206"/>
      <c r="P5" s="206"/>
      <c r="Q5" s="573"/>
      <c r="S5" s="109"/>
    </row>
    <row r="6" spans="1:19" ht="16.5" thickTop="1" thickBot="1">
      <c r="A6" s="124">
        <v>4</v>
      </c>
      <c r="B6" s="232" t="s">
        <v>26</v>
      </c>
      <c r="C6" s="234"/>
      <c r="D6" s="246">
        <v>45628</v>
      </c>
      <c r="E6" s="218"/>
      <c r="F6" s="15" t="s">
        <v>21</v>
      </c>
      <c r="G6" s="218" t="s">
        <v>24</v>
      </c>
      <c r="H6" s="218"/>
      <c r="I6" s="218"/>
      <c r="J6" s="247">
        <v>45630</v>
      </c>
      <c r="K6" s="325"/>
      <c r="L6" s="45">
        <f t="shared" si="0"/>
        <v>3</v>
      </c>
      <c r="M6" s="41">
        <f t="shared" si="1"/>
        <v>1</v>
      </c>
      <c r="N6" s="576"/>
      <c r="O6" s="577"/>
      <c r="P6" s="577"/>
      <c r="Q6" s="578"/>
      <c r="S6" s="109"/>
    </row>
    <row r="7" spans="1:19" ht="16.5" thickTop="1" thickBot="1">
      <c r="A7" s="123">
        <v>5</v>
      </c>
      <c r="B7" s="237"/>
      <c r="C7" s="238"/>
      <c r="D7" s="239"/>
      <c r="E7" s="206"/>
      <c r="F7" s="13"/>
      <c r="G7" s="206"/>
      <c r="H7" s="206"/>
      <c r="I7" s="206"/>
      <c r="J7" s="240"/>
      <c r="K7" s="326"/>
      <c r="L7" s="45">
        <f t="shared" si="0"/>
        <v>0</v>
      </c>
      <c r="M7" s="41">
        <f t="shared" si="1"/>
        <v>0</v>
      </c>
      <c r="N7" s="207"/>
      <c r="O7" s="206"/>
      <c r="P7" s="206"/>
      <c r="Q7" s="573"/>
    </row>
    <row r="8" spans="1:19" ht="16.5" thickTop="1" thickBot="1">
      <c r="A8" s="124">
        <v>6</v>
      </c>
      <c r="B8" s="241"/>
      <c r="C8" s="242"/>
      <c r="D8" s="232"/>
      <c r="E8" s="218"/>
      <c r="F8" s="15"/>
      <c r="G8" s="218"/>
      <c r="H8" s="218"/>
      <c r="I8" s="218"/>
      <c r="J8" s="218"/>
      <c r="K8" s="325"/>
      <c r="L8" s="45">
        <f t="shared" si="0"/>
        <v>0</v>
      </c>
      <c r="M8" s="41">
        <f t="shared" si="1"/>
        <v>0</v>
      </c>
      <c r="N8" s="564"/>
      <c r="O8" s="338"/>
      <c r="P8" s="338"/>
      <c r="Q8" s="565"/>
    </row>
    <row r="9" spans="1:19" ht="16.5" thickTop="1" thickBot="1">
      <c r="A9" s="123">
        <v>7</v>
      </c>
      <c r="B9" s="237"/>
      <c r="C9" s="238"/>
      <c r="D9" s="239"/>
      <c r="E9" s="206"/>
      <c r="F9" s="13"/>
      <c r="G9" s="206"/>
      <c r="H9" s="206"/>
      <c r="I9" s="206"/>
      <c r="J9" s="240"/>
      <c r="K9" s="326"/>
      <c r="L9" s="45">
        <f t="shared" si="0"/>
        <v>0</v>
      </c>
      <c r="M9" s="41">
        <f t="shared" si="1"/>
        <v>0</v>
      </c>
      <c r="N9" s="275"/>
      <c r="O9" s="276"/>
      <c r="P9" s="276"/>
      <c r="Q9" s="567"/>
    </row>
    <row r="10" spans="1:19" ht="16.5" thickTop="1" thickBot="1">
      <c r="A10" s="124">
        <v>8</v>
      </c>
      <c r="B10" s="232"/>
      <c r="C10" s="234"/>
      <c r="D10" s="217"/>
      <c r="E10" s="218"/>
      <c r="F10" s="15"/>
      <c r="G10" s="232"/>
      <c r="H10" s="218"/>
      <c r="I10" s="218"/>
      <c r="J10" s="218"/>
      <c r="K10" s="325"/>
      <c r="L10" s="45">
        <f t="shared" si="0"/>
        <v>0</v>
      </c>
      <c r="M10" s="41">
        <f t="shared" si="1"/>
        <v>0</v>
      </c>
      <c r="N10" s="564"/>
      <c r="O10" s="338"/>
      <c r="P10" s="338"/>
      <c r="Q10" s="565"/>
    </row>
    <row r="11" spans="1:19" ht="16.5" thickTop="1" thickBot="1">
      <c r="A11" s="123">
        <v>9</v>
      </c>
      <c r="B11" s="235"/>
      <c r="C11" s="236"/>
      <c r="D11" s="205"/>
      <c r="E11" s="206"/>
      <c r="F11" s="13"/>
      <c r="G11" s="207"/>
      <c r="H11" s="206"/>
      <c r="I11" s="287"/>
      <c r="J11" s="235"/>
      <c r="K11" s="585"/>
      <c r="L11" s="45">
        <f t="shared" si="0"/>
        <v>0</v>
      </c>
      <c r="M11" s="41">
        <f t="shared" si="1"/>
        <v>0</v>
      </c>
      <c r="N11" s="574"/>
      <c r="O11" s="288"/>
      <c r="P11" s="288"/>
      <c r="Q11" s="575"/>
    </row>
    <row r="12" spans="1:19" ht="16.5" thickTop="1" thickBot="1">
      <c r="A12" s="124">
        <v>10</v>
      </c>
      <c r="B12" s="230"/>
      <c r="C12" s="231"/>
      <c r="D12" s="217"/>
      <c r="E12" s="218"/>
      <c r="F12" s="15"/>
      <c r="G12" s="232"/>
      <c r="H12" s="218"/>
      <c r="I12" s="558"/>
      <c r="J12" s="586"/>
      <c r="K12" s="587"/>
      <c r="L12" s="45">
        <f t="shared" si="0"/>
        <v>0</v>
      </c>
      <c r="M12" s="41">
        <f t="shared" si="1"/>
        <v>0</v>
      </c>
      <c r="N12" s="564"/>
      <c r="O12" s="338"/>
      <c r="P12" s="338"/>
      <c r="Q12" s="565"/>
    </row>
    <row r="13" spans="1:19" ht="16.5" thickTop="1" thickBot="1">
      <c r="A13" s="123">
        <v>11</v>
      </c>
      <c r="B13" s="207"/>
      <c r="C13" s="233"/>
      <c r="D13" s="205"/>
      <c r="E13" s="206"/>
      <c r="F13" s="13"/>
      <c r="G13" s="207"/>
      <c r="H13" s="206"/>
      <c r="I13" s="206"/>
      <c r="J13" s="208"/>
      <c r="K13" s="346"/>
      <c r="L13" s="45">
        <f t="shared" si="0"/>
        <v>0</v>
      </c>
      <c r="M13" s="43">
        <f t="shared" si="1"/>
        <v>0</v>
      </c>
      <c r="N13" s="207"/>
      <c r="O13" s="206"/>
      <c r="P13" s="206"/>
      <c r="Q13" s="573"/>
    </row>
    <row r="14" spans="1:19" ht="16.5" thickTop="1" thickBot="1">
      <c r="A14" s="124">
        <v>12</v>
      </c>
      <c r="B14" s="232"/>
      <c r="C14" s="234"/>
      <c r="D14" s="217"/>
      <c r="E14" s="218"/>
      <c r="F14" s="15"/>
      <c r="G14" s="218"/>
      <c r="H14" s="218"/>
      <c r="I14" s="218"/>
      <c r="J14" s="218"/>
      <c r="K14" s="325"/>
      <c r="L14" s="45">
        <f t="shared" si="0"/>
        <v>0</v>
      </c>
      <c r="M14" s="41">
        <f t="shared" si="1"/>
        <v>0</v>
      </c>
      <c r="N14" s="564"/>
      <c r="O14" s="338"/>
      <c r="P14" s="338"/>
      <c r="Q14" s="565"/>
    </row>
    <row r="15" spans="1:19" ht="16.5" thickTop="1" thickBot="1">
      <c r="A15" s="123">
        <v>13</v>
      </c>
      <c r="B15" s="235"/>
      <c r="C15" s="236"/>
      <c r="D15" s="205"/>
      <c r="E15" s="206"/>
      <c r="F15" s="13"/>
      <c r="G15" s="207"/>
      <c r="H15" s="206"/>
      <c r="I15" s="206"/>
      <c r="J15" s="206"/>
      <c r="K15" s="326"/>
      <c r="L15" s="45">
        <f t="shared" si="0"/>
        <v>0</v>
      </c>
      <c r="M15" s="43">
        <f t="shared" si="1"/>
        <v>0</v>
      </c>
      <c r="N15" s="207"/>
      <c r="O15" s="206"/>
      <c r="P15" s="206"/>
      <c r="Q15" s="573"/>
    </row>
    <row r="16" spans="1:19" ht="16.5" thickTop="1" thickBot="1">
      <c r="A16" s="124">
        <v>14</v>
      </c>
      <c r="B16" s="230"/>
      <c r="C16" s="231"/>
      <c r="D16" s="217"/>
      <c r="E16" s="218"/>
      <c r="F16" s="15"/>
      <c r="G16" s="232"/>
      <c r="H16" s="218"/>
      <c r="I16" s="218"/>
      <c r="J16" s="218"/>
      <c r="K16" s="325"/>
      <c r="L16" s="45">
        <f t="shared" si="0"/>
        <v>0</v>
      </c>
      <c r="M16" s="41">
        <f t="shared" si="1"/>
        <v>0</v>
      </c>
      <c r="N16" s="564"/>
      <c r="O16" s="338"/>
      <c r="P16" s="338"/>
      <c r="Q16" s="565"/>
    </row>
    <row r="17" spans="1:17" ht="16.5" thickTop="1" thickBot="1">
      <c r="A17" s="123">
        <v>15</v>
      </c>
      <c r="B17" s="207"/>
      <c r="C17" s="233"/>
      <c r="D17" s="205"/>
      <c r="E17" s="206"/>
      <c r="F17" s="13"/>
      <c r="G17" s="207"/>
      <c r="H17" s="206"/>
      <c r="I17" s="206"/>
      <c r="J17" s="206"/>
      <c r="K17" s="326"/>
      <c r="L17" s="45">
        <f t="shared" si="0"/>
        <v>0</v>
      </c>
      <c r="M17" s="41">
        <f t="shared" si="1"/>
        <v>0</v>
      </c>
      <c r="N17" s="568"/>
      <c r="O17" s="569"/>
      <c r="P17" s="569"/>
      <c r="Q17" s="570"/>
    </row>
    <row r="18" spans="1:17" ht="16.5" thickTop="1" thickBot="1">
      <c r="A18" s="124">
        <v>16</v>
      </c>
      <c r="B18" s="194"/>
      <c r="C18" s="195"/>
      <c r="D18" s="196"/>
      <c r="E18" s="197"/>
      <c r="F18" s="15"/>
      <c r="G18" s="194"/>
      <c r="H18" s="197"/>
      <c r="I18" s="197"/>
      <c r="J18" s="218"/>
      <c r="K18" s="325"/>
      <c r="L18" s="45">
        <f t="shared" si="0"/>
        <v>0</v>
      </c>
      <c r="M18" s="41">
        <f t="shared" si="1"/>
        <v>0</v>
      </c>
      <c r="N18" s="571"/>
      <c r="O18" s="340"/>
      <c r="P18" s="340"/>
      <c r="Q18" s="572"/>
    </row>
    <row r="19" spans="1:17" ht="16.5" thickTop="1" thickBot="1">
      <c r="A19" s="123">
        <v>17</v>
      </c>
      <c r="B19" s="210"/>
      <c r="C19" s="211"/>
      <c r="D19" s="212"/>
      <c r="E19" s="213"/>
      <c r="F19" s="23"/>
      <c r="G19" s="588"/>
      <c r="H19" s="589"/>
      <c r="I19" s="590"/>
      <c r="J19" s="235"/>
      <c r="K19" s="585"/>
      <c r="L19" s="45">
        <f t="shared" si="0"/>
        <v>0</v>
      </c>
      <c r="M19" s="41">
        <f t="shared" si="1"/>
        <v>0</v>
      </c>
      <c r="N19" s="207"/>
      <c r="O19" s="206"/>
      <c r="P19" s="206"/>
      <c r="Q19" s="573"/>
    </row>
    <row r="20" spans="1:17" ht="16.5" thickTop="1" thickBot="1">
      <c r="A20" s="124">
        <v>18</v>
      </c>
      <c r="B20" s="201"/>
      <c r="C20" s="202"/>
      <c r="D20" s="217"/>
      <c r="E20" s="218"/>
      <c r="F20" s="15"/>
      <c r="G20" s="591"/>
      <c r="H20" s="592"/>
      <c r="I20" s="593"/>
      <c r="J20" s="594"/>
      <c r="K20" s="595"/>
      <c r="L20" s="45">
        <f t="shared" si="0"/>
        <v>0</v>
      </c>
      <c r="M20" s="41">
        <f t="shared" si="1"/>
        <v>0</v>
      </c>
      <c r="N20" s="564"/>
      <c r="O20" s="338"/>
      <c r="P20" s="338"/>
      <c r="Q20" s="565"/>
    </row>
    <row r="21" spans="1:17" ht="16.5" thickTop="1" thickBot="1">
      <c r="A21" s="123">
        <v>19</v>
      </c>
      <c r="B21" s="223"/>
      <c r="C21" s="224"/>
      <c r="D21" s="205"/>
      <c r="E21" s="206"/>
      <c r="F21" s="13"/>
      <c r="G21" s="225"/>
      <c r="H21" s="226"/>
      <c r="I21" s="227"/>
      <c r="J21" s="228"/>
      <c r="K21" s="335"/>
      <c r="L21" s="45">
        <f t="shared" si="0"/>
        <v>0</v>
      </c>
      <c r="M21" s="41">
        <f t="shared" si="1"/>
        <v>0</v>
      </c>
      <c r="N21" s="207"/>
      <c r="O21" s="206"/>
      <c r="P21" s="206"/>
      <c r="Q21" s="573"/>
    </row>
    <row r="22" spans="1:17" ht="16.5" thickTop="1" thickBot="1">
      <c r="A22" s="124">
        <v>20</v>
      </c>
      <c r="B22" s="194"/>
      <c r="C22" s="195"/>
      <c r="D22" s="196"/>
      <c r="E22" s="197"/>
      <c r="F22" s="15"/>
      <c r="G22" s="198"/>
      <c r="H22" s="199"/>
      <c r="I22" s="200"/>
      <c r="J22" s="201"/>
      <c r="K22" s="336"/>
      <c r="L22" s="45">
        <f t="shared" si="0"/>
        <v>0</v>
      </c>
      <c r="M22" s="41">
        <f t="shared" si="1"/>
        <v>0</v>
      </c>
      <c r="N22" s="564"/>
      <c r="O22" s="338"/>
      <c r="P22" s="338"/>
      <c r="Q22" s="565"/>
    </row>
    <row r="23" spans="1:17" ht="16.5" thickTop="1" thickBot="1">
      <c r="A23" s="133">
        <v>21</v>
      </c>
      <c r="B23" s="329"/>
      <c r="C23" s="329"/>
      <c r="D23" s="330"/>
      <c r="E23" s="331"/>
      <c r="F23" s="134"/>
      <c r="G23" s="332"/>
      <c r="H23" s="331"/>
      <c r="I23" s="331"/>
      <c r="J23" s="333"/>
      <c r="K23" s="334"/>
      <c r="L23" s="135">
        <f t="shared" si="0"/>
        <v>0</v>
      </c>
      <c r="M23" s="143">
        <f t="shared" si="1"/>
        <v>0</v>
      </c>
      <c r="N23" s="332"/>
      <c r="O23" s="331"/>
      <c r="P23" s="331"/>
      <c r="Q23" s="566"/>
    </row>
    <row r="24" spans="1:17" ht="15.75" thickBot="1">
      <c r="A24" s="17"/>
      <c r="B24" s="209"/>
      <c r="C24" s="209"/>
      <c r="D24" s="209"/>
      <c r="E24" s="209"/>
      <c r="F24" s="17"/>
      <c r="G24" s="209"/>
      <c r="H24" s="209"/>
      <c r="I24" s="209"/>
      <c r="J24" s="209"/>
      <c r="K24" s="209"/>
      <c r="L24" s="22"/>
      <c r="M24" s="17"/>
    </row>
    <row r="25" spans="1:17" ht="15.75" thickBot="1">
      <c r="A25" s="272">
        <v>311</v>
      </c>
      <c r="B25" s="185" t="s">
        <v>6</v>
      </c>
      <c r="C25" s="186"/>
      <c r="D25" s="186"/>
      <c r="E25" s="186"/>
      <c r="F25" s="187">
        <f>COUNTIF(M3:M23,"&lt;&gt;0")</f>
        <v>4</v>
      </c>
      <c r="G25" s="188"/>
      <c r="H25" s="188"/>
      <c r="I25" s="189"/>
      <c r="J25" s="267">
        <f>IF(D3="","Sin inquietudes",((F26/F25)*100%))</f>
        <v>1</v>
      </c>
      <c r="K25" s="268"/>
      <c r="L25" s="268"/>
      <c r="M25" s="268"/>
      <c r="N25" s="268"/>
      <c r="O25" s="268"/>
      <c r="P25" s="268"/>
      <c r="Q25" s="268"/>
    </row>
    <row r="26" spans="1:17" ht="24" customHeight="1" thickTop="1" thickBot="1">
      <c r="A26" s="184"/>
      <c r="B26" s="190" t="s">
        <v>7</v>
      </c>
      <c r="C26" s="191"/>
      <c r="D26" s="191"/>
      <c r="E26" s="191"/>
      <c r="F26" s="192">
        <f>COUNTIFS(L3:L23,"&lt;=15",M3:M23,"&lt;&gt;0")</f>
        <v>4</v>
      </c>
      <c r="G26" s="193"/>
      <c r="H26" s="193"/>
      <c r="I26" s="190"/>
      <c r="J26" s="267"/>
      <c r="K26" s="268"/>
      <c r="L26" s="268"/>
      <c r="M26" s="268"/>
      <c r="N26" s="268"/>
      <c r="O26" s="268"/>
      <c r="P26" s="268"/>
      <c r="Q26" s="268"/>
    </row>
  </sheetData>
  <mergeCells count="122">
    <mergeCell ref="B22:C22"/>
    <mergeCell ref="D22:E22"/>
    <mergeCell ref="G22:I22"/>
    <mergeCell ref="J22:K22"/>
    <mergeCell ref="N22:Q22"/>
    <mergeCell ref="A25:A26"/>
    <mergeCell ref="B25:E25"/>
    <mergeCell ref="F25:I25"/>
    <mergeCell ref="J25:Q26"/>
    <mergeCell ref="B26:E26"/>
    <mergeCell ref="F26:I26"/>
    <mergeCell ref="B23:C23"/>
    <mergeCell ref="D23:E23"/>
    <mergeCell ref="G23:I23"/>
    <mergeCell ref="J23:K23"/>
    <mergeCell ref="N23:Q23"/>
    <mergeCell ref="B24:C24"/>
    <mergeCell ref="D24:E24"/>
    <mergeCell ref="G24:I24"/>
    <mergeCell ref="J24:K24"/>
    <mergeCell ref="B20:C20"/>
    <mergeCell ref="D20:E20"/>
    <mergeCell ref="G20:I20"/>
    <mergeCell ref="J20:K20"/>
    <mergeCell ref="N20:Q20"/>
    <mergeCell ref="B21:C21"/>
    <mergeCell ref="D21:E21"/>
    <mergeCell ref="G21:I21"/>
    <mergeCell ref="J21:K21"/>
    <mergeCell ref="N21:Q21"/>
    <mergeCell ref="B18:C18"/>
    <mergeCell ref="D18:E18"/>
    <mergeCell ref="G18:I18"/>
    <mergeCell ref="J18:K18"/>
    <mergeCell ref="N18:Q18"/>
    <mergeCell ref="B19:C19"/>
    <mergeCell ref="D19:E19"/>
    <mergeCell ref="G19:I19"/>
    <mergeCell ref="J19:K19"/>
    <mergeCell ref="N19:Q19"/>
    <mergeCell ref="B16:C16"/>
    <mergeCell ref="D16:E16"/>
    <mergeCell ref="G16:I16"/>
    <mergeCell ref="J16:K16"/>
    <mergeCell ref="N16:Q16"/>
    <mergeCell ref="B17:C17"/>
    <mergeCell ref="D17:E17"/>
    <mergeCell ref="G17:I17"/>
    <mergeCell ref="J17:K17"/>
    <mergeCell ref="N17:Q17"/>
    <mergeCell ref="B14:C14"/>
    <mergeCell ref="D14:E14"/>
    <mergeCell ref="G14:I14"/>
    <mergeCell ref="J14:K14"/>
    <mergeCell ref="N14:Q14"/>
    <mergeCell ref="B15:C15"/>
    <mergeCell ref="D15:E15"/>
    <mergeCell ref="G15:I15"/>
    <mergeCell ref="J15:K15"/>
    <mergeCell ref="N15:Q15"/>
    <mergeCell ref="B12:C12"/>
    <mergeCell ref="D12:E12"/>
    <mergeCell ref="G12:I12"/>
    <mergeCell ref="J12:K12"/>
    <mergeCell ref="N12:Q12"/>
    <mergeCell ref="B13:C13"/>
    <mergeCell ref="D13:E13"/>
    <mergeCell ref="G13:I13"/>
    <mergeCell ref="J13:K13"/>
    <mergeCell ref="N13:Q13"/>
    <mergeCell ref="B10:C10"/>
    <mergeCell ref="D10:E10"/>
    <mergeCell ref="G10:I10"/>
    <mergeCell ref="J10:K10"/>
    <mergeCell ref="N10:Q10"/>
    <mergeCell ref="B11:C11"/>
    <mergeCell ref="D11:E11"/>
    <mergeCell ref="G11:I11"/>
    <mergeCell ref="J11:K11"/>
    <mergeCell ref="N11:Q11"/>
    <mergeCell ref="B8:C8"/>
    <mergeCell ref="D8:E8"/>
    <mergeCell ref="G8:I8"/>
    <mergeCell ref="J8:K8"/>
    <mergeCell ref="N8:Q8"/>
    <mergeCell ref="B9:C9"/>
    <mergeCell ref="D9:E9"/>
    <mergeCell ref="G9:I9"/>
    <mergeCell ref="J9:K9"/>
    <mergeCell ref="N9:Q9"/>
    <mergeCell ref="B6:C6"/>
    <mergeCell ref="D6:E6"/>
    <mergeCell ref="G6:I6"/>
    <mergeCell ref="J6:K6"/>
    <mergeCell ref="N6:Q6"/>
    <mergeCell ref="B7:C7"/>
    <mergeCell ref="D7:E7"/>
    <mergeCell ref="G7:I7"/>
    <mergeCell ref="J7:K7"/>
    <mergeCell ref="N7:Q7"/>
    <mergeCell ref="B4:C4"/>
    <mergeCell ref="D4:E4"/>
    <mergeCell ref="G4:I4"/>
    <mergeCell ref="J4:K4"/>
    <mergeCell ref="N4:Q4"/>
    <mergeCell ref="B5:C5"/>
    <mergeCell ref="D5:E5"/>
    <mergeCell ref="G5:I5"/>
    <mergeCell ref="J5:K5"/>
    <mergeCell ref="N5:Q5"/>
    <mergeCell ref="A1:I1"/>
    <mergeCell ref="J1:Q1"/>
    <mergeCell ref="B2:C2"/>
    <mergeCell ref="D2:E2"/>
    <mergeCell ref="G2:I2"/>
    <mergeCell ref="J2:K2"/>
    <mergeCell ref="N2:Q2"/>
    <mergeCell ref="B3:C3"/>
    <mergeCell ref="D3:E3"/>
    <mergeCell ref="G3:I3"/>
    <mergeCell ref="J3:K3"/>
    <mergeCell ref="N3:Q3"/>
  </mergeCells>
  <conditionalFormatting sqref="L3:M23">
    <cfRule type="cellIs" dxfId="10" priority="7" operator="between">
      <formula>0</formula>
      <formula>15</formula>
    </cfRule>
    <cfRule type="cellIs" dxfId="9" priority="8" operator="greaterThan">
      <formula>15</formula>
    </cfRule>
    <cfRule type="cellIs" dxfId="8" priority="9" operator="lessThan">
      <formula>16</formula>
    </cfRule>
    <cfRule type="cellIs" dxfId="7" priority="10" operator="greaterThan">
      <formula>0</formula>
    </cfRule>
    <cfRule type="cellIs" dxfId="6" priority="11" operator="greaterThan">
      <formula>16</formula>
    </cfRule>
  </conditionalFormatting>
  <conditionalFormatting sqref="M3:M23">
    <cfRule type="cellIs" dxfId="5" priority="1" operator="greaterThan">
      <formula>0</formula>
    </cfRule>
    <cfRule type="cellIs" dxfId="4" priority="2" operator="equal">
      <formula>0</formula>
    </cfRule>
    <cfRule type="cellIs" dxfId="3" priority="3" operator="greaterThan">
      <formula>1</formula>
    </cfRule>
    <cfRule type="cellIs" dxfId="2" priority="4" operator="equal">
      <formula>1</formula>
    </cfRule>
    <cfRule type="cellIs" dxfId="1" priority="5" operator="lessThan">
      <formula>0</formula>
    </cfRule>
    <cfRule type="cellIs" dxfId="0" priority="6" operator="greaterThan">
      <formula>0</formula>
    </cfRule>
  </conditionalFormatting>
  <dataValidations count="1">
    <dataValidation type="list" allowBlank="1" showInputMessage="1" showErrorMessage="1" sqref="F3:F4 F6:F23">
      <formula1>"Queja,Sugerencia,"</formula1>
    </dataValidation>
  </dataValidations>
  <pageMargins left="0.25" right="0.25" top="1.1145833333333333" bottom="0.75" header="0.3" footer="0.3"/>
  <pageSetup paperSize="5" orientation="landscape" r:id="rId1"/>
  <headerFooter>
    <oddHeader>&amp;C&amp;G&amp;R&amp;"-,Negrita"OD-OAI-01
       Versión: 01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view="pageLayout" zoomScale="115" zoomScaleNormal="100" zoomScalePageLayoutView="115" workbookViewId="0">
      <selection activeCell="J27" sqref="J27"/>
    </sheetView>
  </sheetViews>
  <sheetFormatPr baseColWidth="10" defaultRowHeight="15"/>
  <cols>
    <col min="1" max="1" width="9.5703125" customWidth="1"/>
    <col min="2" max="2" width="11.42578125" customWidth="1"/>
    <col min="3" max="3" width="16.5703125" customWidth="1"/>
    <col min="5" max="5" width="5.42578125" customWidth="1"/>
    <col min="6" max="6" width="10.140625" customWidth="1"/>
    <col min="7" max="7" width="16.7109375" customWidth="1"/>
    <col min="8" max="8" width="21.5703125" customWidth="1"/>
    <col min="9" max="10" width="9.140625" customWidth="1"/>
    <col min="11" max="11" width="10.7109375" customWidth="1"/>
    <col min="12" max="12" width="12.7109375" customWidth="1"/>
    <col min="13" max="13" width="10.5703125" customWidth="1"/>
    <col min="14" max="15" width="5.7109375" customWidth="1"/>
    <col min="16" max="16" width="6.28515625" customWidth="1"/>
    <col min="17" max="17" width="5.7109375" customWidth="1"/>
    <col min="18" max="18" width="14.7109375" hidden="1" customWidth="1"/>
    <col min="19" max="20" width="5.7109375" customWidth="1"/>
  </cols>
  <sheetData>
    <row r="1" spans="1:18" ht="40.9" customHeight="1" thickBot="1">
      <c r="A1" s="251" t="s">
        <v>11</v>
      </c>
      <c r="B1" s="252"/>
      <c r="C1" s="252"/>
      <c r="D1" s="252"/>
      <c r="E1" s="252"/>
      <c r="F1" s="252"/>
      <c r="G1" s="252"/>
      <c r="H1" s="252"/>
      <c r="I1" s="252"/>
      <c r="J1" s="248" t="s">
        <v>10</v>
      </c>
      <c r="K1" s="249"/>
      <c r="L1" s="249"/>
      <c r="M1" s="249"/>
      <c r="N1" s="249"/>
      <c r="O1" s="249"/>
      <c r="P1" s="250"/>
      <c r="R1" s="20" t="s">
        <v>15</v>
      </c>
    </row>
    <row r="2" spans="1:18" ht="51.75" thickBot="1">
      <c r="A2" s="5" t="s">
        <v>8</v>
      </c>
      <c r="B2" s="253" t="s">
        <v>0</v>
      </c>
      <c r="C2" s="254"/>
      <c r="D2" s="255" t="s">
        <v>1</v>
      </c>
      <c r="E2" s="256"/>
      <c r="F2" s="6" t="s">
        <v>9</v>
      </c>
      <c r="G2" s="255" t="s">
        <v>2</v>
      </c>
      <c r="H2" s="257"/>
      <c r="I2" s="256"/>
      <c r="J2" s="258" t="s">
        <v>3</v>
      </c>
      <c r="K2" s="259"/>
      <c r="L2" s="26" t="s">
        <v>5</v>
      </c>
      <c r="M2" s="29" t="s">
        <v>13</v>
      </c>
      <c r="N2" s="293" t="s">
        <v>14</v>
      </c>
      <c r="O2" s="294"/>
      <c r="P2" s="294"/>
      <c r="R2" s="113" t="s">
        <v>4</v>
      </c>
    </row>
    <row r="3" spans="1:18" ht="16.5" thickTop="1" thickBot="1">
      <c r="A3" s="8">
        <v>1</v>
      </c>
      <c r="B3" s="291"/>
      <c r="C3" s="281"/>
      <c r="D3" s="280"/>
      <c r="E3" s="281"/>
      <c r="F3" s="70"/>
      <c r="G3" s="291"/>
      <c r="H3" s="292"/>
      <c r="I3" s="281"/>
      <c r="J3" s="280"/>
      <c r="K3" s="281"/>
      <c r="L3" s="67">
        <f>NETWORKDAYS.INTL(D3,J3,1,R3)</f>
        <v>0</v>
      </c>
      <c r="M3" s="32">
        <f>IF(D3="",0,1)</f>
        <v>0</v>
      </c>
      <c r="N3" s="299"/>
      <c r="O3" s="299"/>
      <c r="P3" s="300"/>
      <c r="Q3" s="2"/>
      <c r="R3" s="107">
        <v>45684</v>
      </c>
    </row>
    <row r="4" spans="1:18" ht="16.5" thickTop="1" thickBot="1">
      <c r="A4" s="10">
        <v>2</v>
      </c>
      <c r="B4" s="230"/>
      <c r="C4" s="231"/>
      <c r="D4" s="243"/>
      <c r="E4" s="244"/>
      <c r="F4" s="11"/>
      <c r="G4" s="244"/>
      <c r="H4" s="244"/>
      <c r="I4" s="244"/>
      <c r="J4" s="245"/>
      <c r="K4" s="244"/>
      <c r="L4" s="67">
        <f t="shared" ref="L4:L19" si="0">NETWORKDAYS.INTL(D4,J4,1,R4)</f>
        <v>0</v>
      </c>
      <c r="M4" s="32">
        <f>IF(D4="",0,1)</f>
        <v>0</v>
      </c>
      <c r="N4" s="301"/>
      <c r="O4" s="302"/>
      <c r="P4" s="302"/>
      <c r="R4" s="109"/>
    </row>
    <row r="5" spans="1:18" ht="16.5" thickTop="1" thickBot="1">
      <c r="A5" s="12">
        <v>3</v>
      </c>
      <c r="B5" s="278"/>
      <c r="C5" s="279"/>
      <c r="D5" s="280"/>
      <c r="E5" s="281"/>
      <c r="F5" s="12"/>
      <c r="G5" s="278"/>
      <c r="H5" s="282"/>
      <c r="I5" s="279"/>
      <c r="J5" s="280"/>
      <c r="K5" s="281"/>
      <c r="L5" s="67">
        <f t="shared" si="0"/>
        <v>0</v>
      </c>
      <c r="M5" s="32">
        <f>IF(D5="",0,1)</f>
        <v>0</v>
      </c>
      <c r="N5" s="299"/>
      <c r="O5" s="299"/>
      <c r="P5" s="300"/>
      <c r="R5" s="109"/>
    </row>
    <row r="6" spans="1:18" ht="16.5" thickTop="1" thickBot="1">
      <c r="A6" s="14">
        <v>4</v>
      </c>
      <c r="B6" s="230"/>
      <c r="C6" s="231"/>
      <c r="D6" s="243"/>
      <c r="E6" s="244"/>
      <c r="F6" s="114"/>
      <c r="G6" s="244"/>
      <c r="H6" s="244"/>
      <c r="I6" s="244"/>
      <c r="J6" s="283"/>
      <c r="K6" s="284"/>
      <c r="L6" s="67">
        <f t="shared" si="0"/>
        <v>0</v>
      </c>
      <c r="M6" s="32">
        <f t="shared" ref="M6:M23" si="1">IF(D6="",0,1)</f>
        <v>0</v>
      </c>
      <c r="N6" s="303"/>
      <c r="O6" s="304"/>
      <c r="P6" s="304"/>
      <c r="R6" s="109"/>
    </row>
    <row r="7" spans="1:18" ht="16.5" thickTop="1" thickBot="1">
      <c r="A7" s="12">
        <v>5</v>
      </c>
      <c r="B7" s="285"/>
      <c r="C7" s="286"/>
      <c r="D7" s="285"/>
      <c r="E7" s="286"/>
      <c r="F7" s="9"/>
      <c r="G7" s="287"/>
      <c r="H7" s="288"/>
      <c r="I7" s="207"/>
      <c r="J7" s="289"/>
      <c r="K7" s="290"/>
      <c r="L7" s="67">
        <f t="shared" si="0"/>
        <v>0</v>
      </c>
      <c r="M7" s="32">
        <f t="shared" si="1"/>
        <v>0</v>
      </c>
      <c r="N7" s="295"/>
      <c r="O7" s="295"/>
      <c r="P7" s="296"/>
    </row>
    <row r="8" spans="1:18" ht="16.5" thickTop="1" thickBot="1">
      <c r="A8" s="14">
        <v>6</v>
      </c>
      <c r="B8" s="241"/>
      <c r="C8" s="242"/>
      <c r="D8" s="232"/>
      <c r="E8" s="218"/>
      <c r="F8" s="15"/>
      <c r="G8" s="277"/>
      <c r="H8" s="277"/>
      <c r="I8" s="277"/>
      <c r="J8" s="277"/>
      <c r="K8" s="277"/>
      <c r="L8" s="67">
        <f t="shared" si="0"/>
        <v>0</v>
      </c>
      <c r="M8" s="32">
        <f t="shared" si="1"/>
        <v>0</v>
      </c>
      <c r="N8" s="297"/>
      <c r="O8" s="298"/>
      <c r="P8" s="298"/>
    </row>
    <row r="9" spans="1:18" ht="16.5" thickTop="1" thickBot="1">
      <c r="A9" s="12">
        <v>7</v>
      </c>
      <c r="B9" s="237"/>
      <c r="C9" s="238"/>
      <c r="D9" s="239"/>
      <c r="E9" s="206"/>
      <c r="F9" s="13"/>
      <c r="G9" s="206"/>
      <c r="H9" s="206"/>
      <c r="I9" s="206"/>
      <c r="J9" s="240"/>
      <c r="K9" s="206"/>
      <c r="L9" s="67">
        <f t="shared" si="0"/>
        <v>0</v>
      </c>
      <c r="M9" s="32">
        <f t="shared" si="1"/>
        <v>0</v>
      </c>
      <c r="N9" s="299"/>
      <c r="O9" s="299"/>
      <c r="P9" s="300"/>
    </row>
    <row r="10" spans="1:18" ht="16.5" thickTop="1" thickBot="1">
      <c r="A10" s="14">
        <v>8</v>
      </c>
      <c r="B10" s="232"/>
      <c r="C10" s="234"/>
      <c r="D10" s="217"/>
      <c r="E10" s="218"/>
      <c r="F10" s="15"/>
      <c r="G10" s="232"/>
      <c r="H10" s="218"/>
      <c r="I10" s="218"/>
      <c r="J10" s="218"/>
      <c r="K10" s="218"/>
      <c r="L10" s="67">
        <f t="shared" si="0"/>
        <v>0</v>
      </c>
      <c r="M10" s="32">
        <f t="shared" si="1"/>
        <v>0</v>
      </c>
      <c r="N10" s="301"/>
      <c r="O10" s="302"/>
      <c r="P10" s="302"/>
    </row>
    <row r="11" spans="1:18" ht="16.5" thickTop="1" thickBot="1">
      <c r="A11" s="12">
        <v>9</v>
      </c>
      <c r="B11" s="235"/>
      <c r="C11" s="236"/>
      <c r="D11" s="205"/>
      <c r="E11" s="206"/>
      <c r="F11" s="13"/>
      <c r="G11" s="275"/>
      <c r="H11" s="276"/>
      <c r="I11" s="276"/>
      <c r="J11" s="206"/>
      <c r="K11" s="206"/>
      <c r="L11" s="67">
        <f t="shared" si="0"/>
        <v>0</v>
      </c>
      <c r="M11" s="32">
        <f t="shared" si="1"/>
        <v>0</v>
      </c>
      <c r="N11" s="299"/>
      <c r="O11" s="299"/>
      <c r="P11" s="300"/>
    </row>
    <row r="12" spans="1:18" ht="16.5" thickTop="1" thickBot="1">
      <c r="A12" s="14">
        <v>10</v>
      </c>
      <c r="B12" s="230"/>
      <c r="C12" s="231"/>
      <c r="D12" s="217"/>
      <c r="E12" s="218"/>
      <c r="F12" s="15"/>
      <c r="G12" s="232"/>
      <c r="H12" s="218"/>
      <c r="I12" s="218"/>
      <c r="J12" s="218"/>
      <c r="K12" s="218"/>
      <c r="L12" s="67">
        <f t="shared" si="0"/>
        <v>0</v>
      </c>
      <c r="M12" s="32">
        <f t="shared" si="1"/>
        <v>0</v>
      </c>
      <c r="N12" s="301"/>
      <c r="O12" s="302"/>
      <c r="P12" s="302"/>
    </row>
    <row r="13" spans="1:18" ht="16.5" thickTop="1" thickBot="1">
      <c r="A13" s="12">
        <v>11</v>
      </c>
      <c r="B13" s="207"/>
      <c r="C13" s="233"/>
      <c r="D13" s="205"/>
      <c r="E13" s="206"/>
      <c r="F13" s="13"/>
      <c r="G13" s="207"/>
      <c r="H13" s="206"/>
      <c r="I13" s="206"/>
      <c r="J13" s="206"/>
      <c r="K13" s="206"/>
      <c r="L13" s="67">
        <f t="shared" si="0"/>
        <v>0</v>
      </c>
      <c r="M13" s="32">
        <f t="shared" si="1"/>
        <v>0</v>
      </c>
      <c r="N13" s="310"/>
      <c r="O13" s="310"/>
      <c r="P13" s="311"/>
    </row>
    <row r="14" spans="1:18" ht="16.5" thickTop="1" thickBot="1">
      <c r="A14" s="14">
        <v>12</v>
      </c>
      <c r="B14" s="232"/>
      <c r="C14" s="234"/>
      <c r="D14" s="217"/>
      <c r="E14" s="218"/>
      <c r="F14" s="15"/>
      <c r="G14" s="218"/>
      <c r="H14" s="218"/>
      <c r="I14" s="218"/>
      <c r="J14" s="218"/>
      <c r="K14" s="218"/>
      <c r="L14" s="67">
        <f t="shared" si="0"/>
        <v>0</v>
      </c>
      <c r="M14" s="32">
        <f t="shared" si="1"/>
        <v>0</v>
      </c>
      <c r="N14" s="301"/>
      <c r="O14" s="302"/>
      <c r="P14" s="302"/>
    </row>
    <row r="15" spans="1:18" ht="16.5" thickTop="1" thickBot="1">
      <c r="A15" s="12">
        <v>13</v>
      </c>
      <c r="B15" s="235"/>
      <c r="C15" s="236"/>
      <c r="D15" s="205"/>
      <c r="E15" s="206"/>
      <c r="F15" s="13"/>
      <c r="G15" s="207"/>
      <c r="H15" s="206"/>
      <c r="I15" s="206"/>
      <c r="J15" s="206"/>
      <c r="K15" s="206"/>
      <c r="L15" s="67">
        <f t="shared" si="0"/>
        <v>0</v>
      </c>
      <c r="M15" s="32">
        <f t="shared" si="1"/>
        <v>0</v>
      </c>
      <c r="N15" s="299"/>
      <c r="O15" s="299"/>
      <c r="P15" s="300"/>
    </row>
    <row r="16" spans="1:18" ht="16.5" thickTop="1" thickBot="1">
      <c r="A16" s="14">
        <v>14</v>
      </c>
      <c r="B16" s="230"/>
      <c r="C16" s="231"/>
      <c r="D16" s="217"/>
      <c r="E16" s="218"/>
      <c r="F16" s="15"/>
      <c r="G16" s="232"/>
      <c r="H16" s="218"/>
      <c r="I16" s="218"/>
      <c r="J16" s="218"/>
      <c r="K16" s="218"/>
      <c r="L16" s="67">
        <f t="shared" si="0"/>
        <v>0</v>
      </c>
      <c r="M16" s="32">
        <f t="shared" si="1"/>
        <v>0</v>
      </c>
      <c r="N16" s="303"/>
      <c r="O16" s="304"/>
      <c r="P16" s="304"/>
    </row>
    <row r="17" spans="1:16" ht="16.5" thickTop="1" thickBot="1">
      <c r="A17" s="12">
        <v>15</v>
      </c>
      <c r="B17" s="207"/>
      <c r="C17" s="233"/>
      <c r="D17" s="205"/>
      <c r="E17" s="206"/>
      <c r="F17" s="13"/>
      <c r="G17" s="207"/>
      <c r="H17" s="206"/>
      <c r="I17" s="206"/>
      <c r="J17" s="206"/>
      <c r="K17" s="206"/>
      <c r="L17" s="67">
        <f t="shared" si="0"/>
        <v>0</v>
      </c>
      <c r="M17" s="32">
        <f t="shared" si="1"/>
        <v>0</v>
      </c>
      <c r="N17" s="307"/>
      <c r="O17" s="308"/>
      <c r="P17" s="309"/>
    </row>
    <row r="18" spans="1:16" ht="16.5" thickTop="1" thickBot="1">
      <c r="A18" s="14">
        <v>16</v>
      </c>
      <c r="B18" s="194"/>
      <c r="C18" s="195"/>
      <c r="D18" s="196"/>
      <c r="E18" s="197"/>
      <c r="F18" s="15"/>
      <c r="G18" s="232"/>
      <c r="H18" s="218"/>
      <c r="I18" s="218"/>
      <c r="J18" s="218"/>
      <c r="K18" s="218"/>
      <c r="L18" s="67">
        <f t="shared" si="0"/>
        <v>0</v>
      </c>
      <c r="M18" s="32">
        <f t="shared" si="1"/>
        <v>0</v>
      </c>
      <c r="N18" s="301"/>
      <c r="O18" s="302"/>
      <c r="P18" s="302"/>
    </row>
    <row r="19" spans="1:16" ht="16.5" thickTop="1" thickBot="1">
      <c r="A19" s="12">
        <v>17</v>
      </c>
      <c r="B19" s="210"/>
      <c r="C19" s="211"/>
      <c r="D19" s="212"/>
      <c r="E19" s="213"/>
      <c r="F19" s="13"/>
      <c r="G19" s="214"/>
      <c r="H19" s="215"/>
      <c r="I19" s="215"/>
      <c r="J19" s="216"/>
      <c r="K19" s="216"/>
      <c r="L19" s="67">
        <f t="shared" si="0"/>
        <v>0</v>
      </c>
      <c r="M19" s="32">
        <f t="shared" si="1"/>
        <v>0</v>
      </c>
      <c r="N19" s="299"/>
      <c r="O19" s="299"/>
      <c r="P19" s="300"/>
    </row>
    <row r="20" spans="1:16" ht="16.5" thickTop="1" thickBot="1">
      <c r="A20" s="14">
        <v>18</v>
      </c>
      <c r="B20" s="201"/>
      <c r="C20" s="202"/>
      <c r="D20" s="217"/>
      <c r="E20" s="218"/>
      <c r="F20" s="15"/>
      <c r="G20" s="219"/>
      <c r="H20" s="220"/>
      <c r="I20" s="221"/>
      <c r="J20" s="222"/>
      <c r="K20" s="221"/>
      <c r="L20" s="67">
        <f t="shared" ref="L20:L23" si="2">NETWORKDAYS.INTL(D20,J20,1,O20:O40)</f>
        <v>0</v>
      </c>
      <c r="M20" s="32">
        <f t="shared" si="1"/>
        <v>0</v>
      </c>
      <c r="N20" s="301"/>
      <c r="O20" s="302"/>
      <c r="P20" s="305"/>
    </row>
    <row r="21" spans="1:16" ht="16.5" thickTop="1" thickBot="1">
      <c r="A21" s="12">
        <v>19</v>
      </c>
      <c r="B21" s="223"/>
      <c r="C21" s="224"/>
      <c r="D21" s="205"/>
      <c r="E21" s="206"/>
      <c r="F21" s="13"/>
      <c r="G21" s="225"/>
      <c r="H21" s="226"/>
      <c r="I21" s="227"/>
      <c r="J21" s="273"/>
      <c r="K21" s="274"/>
      <c r="L21" s="67">
        <f t="shared" si="2"/>
        <v>0</v>
      </c>
      <c r="M21" s="32">
        <f t="shared" si="1"/>
        <v>0</v>
      </c>
      <c r="N21" s="299"/>
      <c r="O21" s="299"/>
      <c r="P21" s="306"/>
    </row>
    <row r="22" spans="1:16" ht="16.5" thickTop="1" thickBot="1">
      <c r="A22" s="14">
        <v>20</v>
      </c>
      <c r="B22" s="194"/>
      <c r="C22" s="195"/>
      <c r="D22" s="196"/>
      <c r="E22" s="197"/>
      <c r="F22" s="15"/>
      <c r="G22" s="198"/>
      <c r="H22" s="199"/>
      <c r="I22" s="200"/>
      <c r="J22" s="201"/>
      <c r="K22" s="202"/>
      <c r="L22" s="67">
        <f t="shared" si="2"/>
        <v>0</v>
      </c>
      <c r="M22" s="32">
        <f t="shared" si="1"/>
        <v>0</v>
      </c>
      <c r="N22" s="301"/>
      <c r="O22" s="302"/>
      <c r="P22" s="305"/>
    </row>
    <row r="23" spans="1:16" ht="15.75" thickTop="1">
      <c r="A23" s="12">
        <v>21</v>
      </c>
      <c r="B23" s="204"/>
      <c r="C23" s="204"/>
      <c r="D23" s="205"/>
      <c r="E23" s="206"/>
      <c r="F23" s="13"/>
      <c r="G23" s="207"/>
      <c r="H23" s="206"/>
      <c r="I23" s="206"/>
      <c r="J23" s="208"/>
      <c r="K23" s="208"/>
      <c r="L23" s="67">
        <f t="shared" si="2"/>
        <v>0</v>
      </c>
      <c r="M23" s="32">
        <f t="shared" si="1"/>
        <v>0</v>
      </c>
      <c r="N23" s="299"/>
      <c r="O23" s="299"/>
      <c r="P23" s="306"/>
    </row>
    <row r="24" spans="1:16" ht="6" customHeight="1" thickBot="1">
      <c r="A24" s="19" t="str" cm="1">
        <f t="array" ref="A24">_xlfn.IFS(D3&lt;&gt;J3,"1",D3=J3,"0")</f>
        <v>0</v>
      </c>
      <c r="B24" s="209"/>
      <c r="C24" s="209"/>
      <c r="D24" s="209"/>
      <c r="E24" s="209"/>
      <c r="F24" s="17"/>
      <c r="G24" s="209"/>
      <c r="H24" s="209"/>
      <c r="I24" s="209"/>
      <c r="J24" s="209"/>
      <c r="K24" s="209"/>
      <c r="L24" s="17"/>
      <c r="M24" s="17"/>
    </row>
    <row r="25" spans="1:16" ht="27" customHeight="1" thickBot="1">
      <c r="A25" s="272">
        <v>311</v>
      </c>
      <c r="B25" s="185" t="s">
        <v>6</v>
      </c>
      <c r="C25" s="186"/>
      <c r="D25" s="186"/>
      <c r="E25" s="186"/>
      <c r="F25" s="187">
        <f>COUNTIF(M3:M23,"&lt;&gt;0")</f>
        <v>0</v>
      </c>
      <c r="G25" s="188"/>
      <c r="H25" s="188"/>
      <c r="I25" s="189"/>
      <c r="J25" s="267" t="str">
        <f>IF(D3="","Sin inquietudes",((F26/F25)*100%))</f>
        <v>Sin inquietudes</v>
      </c>
      <c r="K25" s="268"/>
      <c r="L25" s="268"/>
      <c r="M25" s="268"/>
      <c r="N25" s="268"/>
      <c r="O25" s="268"/>
      <c r="P25" s="268"/>
    </row>
    <row r="26" spans="1:16" ht="18" customHeight="1" thickTop="1" thickBot="1">
      <c r="A26" s="184"/>
      <c r="B26" s="190" t="s">
        <v>7</v>
      </c>
      <c r="C26" s="191"/>
      <c r="D26" s="191"/>
      <c r="E26" s="191"/>
      <c r="F26" s="192">
        <f>COUNTIFS(L3:L23,"&lt;=15",M3:M23,"&lt;&gt;0")</f>
        <v>0</v>
      </c>
      <c r="G26" s="193"/>
      <c r="H26" s="193"/>
      <c r="I26" s="190"/>
      <c r="J26" s="267"/>
      <c r="K26" s="268"/>
      <c r="L26" s="268"/>
      <c r="M26" s="268"/>
      <c r="N26" s="268"/>
      <c r="O26" s="268"/>
      <c r="P26" s="268"/>
    </row>
  </sheetData>
  <mergeCells count="122">
    <mergeCell ref="N22:P22"/>
    <mergeCell ref="N23:P23"/>
    <mergeCell ref="J25:P26"/>
    <mergeCell ref="N17:P17"/>
    <mergeCell ref="N18:P18"/>
    <mergeCell ref="N19:P19"/>
    <mergeCell ref="N20:P20"/>
    <mergeCell ref="N21:P21"/>
    <mergeCell ref="N12:P12"/>
    <mergeCell ref="N13:P13"/>
    <mergeCell ref="N14:P14"/>
    <mergeCell ref="N15:P15"/>
    <mergeCell ref="N16:P16"/>
    <mergeCell ref="N7:P7"/>
    <mergeCell ref="N8:P8"/>
    <mergeCell ref="N9:P9"/>
    <mergeCell ref="N10:P10"/>
    <mergeCell ref="N11:P11"/>
    <mergeCell ref="N3:P3"/>
    <mergeCell ref="N4:P4"/>
    <mergeCell ref="N5:P5"/>
    <mergeCell ref="N6:P6"/>
    <mergeCell ref="B4:C4"/>
    <mergeCell ref="D4:E4"/>
    <mergeCell ref="G4:I4"/>
    <mergeCell ref="J4:K4"/>
    <mergeCell ref="A1:I1"/>
    <mergeCell ref="B2:C2"/>
    <mergeCell ref="D2:E2"/>
    <mergeCell ref="G2:I2"/>
    <mergeCell ref="J2:K2"/>
    <mergeCell ref="B3:C3"/>
    <mergeCell ref="D3:E3"/>
    <mergeCell ref="G3:I3"/>
    <mergeCell ref="J3:K3"/>
    <mergeCell ref="J1:P1"/>
    <mergeCell ref="N2:P2"/>
    <mergeCell ref="B5:C5"/>
    <mergeCell ref="D5:E5"/>
    <mergeCell ref="G5:I5"/>
    <mergeCell ref="J5:K5"/>
    <mergeCell ref="B6:C6"/>
    <mergeCell ref="D6:E6"/>
    <mergeCell ref="G6:I6"/>
    <mergeCell ref="J6:K6"/>
    <mergeCell ref="B7:C7"/>
    <mergeCell ref="D7:E7"/>
    <mergeCell ref="G7:I7"/>
    <mergeCell ref="J7:K7"/>
    <mergeCell ref="B8:C8"/>
    <mergeCell ref="D8:E8"/>
    <mergeCell ref="G8:I8"/>
    <mergeCell ref="J8:K8"/>
    <mergeCell ref="B9:C9"/>
    <mergeCell ref="D9:E9"/>
    <mergeCell ref="G9:I9"/>
    <mergeCell ref="J9:K9"/>
    <mergeCell ref="B10:C10"/>
    <mergeCell ref="D10:E10"/>
    <mergeCell ref="G10:I10"/>
    <mergeCell ref="J10:K10"/>
    <mergeCell ref="B11:C11"/>
    <mergeCell ref="D11:E11"/>
    <mergeCell ref="G11:I11"/>
    <mergeCell ref="J11:K11"/>
    <mergeCell ref="B12:C12"/>
    <mergeCell ref="D12:E12"/>
    <mergeCell ref="G12:I12"/>
    <mergeCell ref="J12:K12"/>
    <mergeCell ref="B13:C13"/>
    <mergeCell ref="D13:E13"/>
    <mergeCell ref="G13:I13"/>
    <mergeCell ref="J13:K13"/>
    <mergeCell ref="B14:C14"/>
    <mergeCell ref="D14:E14"/>
    <mergeCell ref="G14:I14"/>
    <mergeCell ref="J14:K14"/>
    <mergeCell ref="B15:C15"/>
    <mergeCell ref="D15:E15"/>
    <mergeCell ref="G15:I15"/>
    <mergeCell ref="J15:K15"/>
    <mergeCell ref="B16:C16"/>
    <mergeCell ref="D16:E16"/>
    <mergeCell ref="G16:I16"/>
    <mergeCell ref="J16:K16"/>
    <mergeCell ref="B17:C17"/>
    <mergeCell ref="D17:E17"/>
    <mergeCell ref="G17:I17"/>
    <mergeCell ref="J17:K17"/>
    <mergeCell ref="B18:C18"/>
    <mergeCell ref="D18:E18"/>
    <mergeCell ref="G18:I18"/>
    <mergeCell ref="J18:K18"/>
    <mergeCell ref="B19:C19"/>
    <mergeCell ref="D19:E19"/>
    <mergeCell ref="G19:I19"/>
    <mergeCell ref="J19:K19"/>
    <mergeCell ref="B20:C20"/>
    <mergeCell ref="D20:E20"/>
    <mergeCell ref="G20:I20"/>
    <mergeCell ref="J20:K20"/>
    <mergeCell ref="B21:C21"/>
    <mergeCell ref="D21:E21"/>
    <mergeCell ref="G21:I21"/>
    <mergeCell ref="J21:K21"/>
    <mergeCell ref="B22:C22"/>
    <mergeCell ref="D22:E22"/>
    <mergeCell ref="G22:I22"/>
    <mergeCell ref="J22:K22"/>
    <mergeCell ref="B23:C23"/>
    <mergeCell ref="D23:E23"/>
    <mergeCell ref="G23:I23"/>
    <mergeCell ref="J23:K23"/>
    <mergeCell ref="B24:C24"/>
    <mergeCell ref="D24:E24"/>
    <mergeCell ref="G24:I24"/>
    <mergeCell ref="J24:K24"/>
    <mergeCell ref="A25:A26"/>
    <mergeCell ref="B25:E25"/>
    <mergeCell ref="F25:I25"/>
    <mergeCell ref="B26:E26"/>
    <mergeCell ref="F26:I26"/>
  </mergeCells>
  <conditionalFormatting sqref="L3:M23">
    <cfRule type="cellIs" dxfId="131" priority="7" operator="between">
      <formula>0</formula>
      <formula>15</formula>
    </cfRule>
    <cfRule type="cellIs" dxfId="130" priority="8" operator="greaterThan">
      <formula>15</formula>
    </cfRule>
    <cfRule type="cellIs" dxfId="129" priority="9" operator="lessThan">
      <formula>16</formula>
    </cfRule>
    <cfRule type="cellIs" dxfId="128" priority="10" operator="greaterThan">
      <formula>0</formula>
    </cfRule>
    <cfRule type="cellIs" dxfId="127" priority="11" operator="greaterThan">
      <formula>16</formula>
    </cfRule>
  </conditionalFormatting>
  <conditionalFormatting sqref="M3:M23">
    <cfRule type="cellIs" dxfId="126" priority="1" operator="greaterThan">
      <formula>0</formula>
    </cfRule>
    <cfRule type="cellIs" dxfId="125" priority="2" operator="equal">
      <formula>0</formula>
    </cfRule>
    <cfRule type="cellIs" dxfId="124" priority="3" operator="greaterThan">
      <formula>1</formula>
    </cfRule>
    <cfRule type="cellIs" dxfId="123" priority="4" operator="equal">
      <formula>1</formula>
    </cfRule>
    <cfRule type="cellIs" dxfId="122" priority="5" operator="lessThan">
      <formula>0</formula>
    </cfRule>
    <cfRule type="cellIs" dxfId="121" priority="6" operator="greaterThan">
      <formula>0</formula>
    </cfRule>
  </conditionalFormatting>
  <dataValidations disablePrompts="1" count="1">
    <dataValidation type="list" allowBlank="1" showInputMessage="1" showErrorMessage="1" sqref="F3:F23">
      <formula1>"Queja,Sugerencia,"</formula1>
    </dataValidation>
  </dataValidations>
  <pageMargins left="0" right="0.25" top="1.0869565217391304" bottom="0.75" header="0.3" footer="0.3"/>
  <pageSetup paperSize="5" orientation="landscape" r:id="rId1"/>
  <headerFooter>
    <oddHeader>&amp;C&amp;G&amp;R&amp;"Verdana,Negrita"&amp;10OD-OAI-01
       Versión: 01</oddHeader>
    <oddFooter>&amp;C&amp;"Verdana,Normal"&amp;10
&amp;"Verdana,Negrita"&amp;K003876Carta Compromiso al Ciudadano
Página &amp;P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view="pageLayout" topLeftCell="A4" zoomScale="115" zoomScaleNormal="100" zoomScalePageLayoutView="115" workbookViewId="0">
      <selection activeCell="J25" sqref="J25:N26"/>
    </sheetView>
  </sheetViews>
  <sheetFormatPr baseColWidth="10" defaultRowHeight="15"/>
  <cols>
    <col min="1" max="1" width="8.7109375" customWidth="1"/>
    <col min="3" max="3" width="16.7109375" customWidth="1"/>
    <col min="5" max="5" width="5.28515625" customWidth="1"/>
    <col min="6" max="6" width="10.28515625" customWidth="1"/>
    <col min="8" max="8" width="10.85546875" customWidth="1"/>
    <col min="9" max="9" width="24.28515625" customWidth="1"/>
    <col min="10" max="10" width="15.7109375" customWidth="1"/>
    <col min="11" max="11" width="3.42578125" customWidth="1"/>
    <col min="12" max="12" width="13.85546875" customWidth="1"/>
    <col min="13" max="13" width="13" customWidth="1"/>
    <col min="14" max="14" width="16.42578125" customWidth="1"/>
    <col min="15" max="15" width="20.140625" customWidth="1"/>
    <col min="16" max="17" width="16.28515625" hidden="1" customWidth="1"/>
  </cols>
  <sheetData>
    <row r="1" spans="1:17" ht="30.6" customHeight="1" thickBot="1">
      <c r="A1" s="313" t="s">
        <v>18</v>
      </c>
      <c r="B1" s="314"/>
      <c r="C1" s="314"/>
      <c r="D1" s="314"/>
      <c r="E1" s="314"/>
      <c r="F1" s="314"/>
      <c r="G1" s="314"/>
      <c r="H1" s="314"/>
      <c r="I1" s="314"/>
      <c r="J1" s="317" t="s">
        <v>10</v>
      </c>
      <c r="K1" s="318"/>
      <c r="L1" s="318"/>
      <c r="M1" s="318"/>
      <c r="N1" s="319"/>
      <c r="P1" s="33" t="s">
        <v>4</v>
      </c>
      <c r="Q1" s="20"/>
    </row>
    <row r="2" spans="1:17" ht="39.75" thickBot="1">
      <c r="A2" s="117" t="s">
        <v>8</v>
      </c>
      <c r="B2" s="253" t="s">
        <v>0</v>
      </c>
      <c r="C2" s="254"/>
      <c r="D2" s="255" t="s">
        <v>1</v>
      </c>
      <c r="E2" s="256"/>
      <c r="F2" s="6" t="s">
        <v>9</v>
      </c>
      <c r="G2" s="255" t="s">
        <v>2</v>
      </c>
      <c r="H2" s="257"/>
      <c r="I2" s="256"/>
      <c r="J2" s="315" t="s">
        <v>3</v>
      </c>
      <c r="K2" s="316"/>
      <c r="L2" s="7" t="s">
        <v>5</v>
      </c>
      <c r="M2" s="115" t="s">
        <v>13</v>
      </c>
      <c r="N2" s="118" t="s">
        <v>14</v>
      </c>
      <c r="Q2" s="107" t="s">
        <v>19</v>
      </c>
    </row>
    <row r="3" spans="1:17" ht="16.5" thickTop="1" thickBot="1">
      <c r="A3" s="119">
        <v>1</v>
      </c>
      <c r="B3" s="291"/>
      <c r="C3" s="281"/>
      <c r="D3" s="280"/>
      <c r="E3" s="281"/>
      <c r="F3" s="70"/>
      <c r="G3" s="291"/>
      <c r="H3" s="292"/>
      <c r="I3" s="281"/>
      <c r="J3" s="280"/>
      <c r="K3" s="312"/>
      <c r="L3" s="67">
        <f>NETWORKDAYS.INTL(D3,J3,1)</f>
        <v>0</v>
      </c>
      <c r="M3" s="44">
        <f>IF(D3="",0,1)</f>
        <v>0</v>
      </c>
      <c r="N3" s="120"/>
      <c r="P3" s="2">
        <v>46840</v>
      </c>
      <c r="Q3" s="107"/>
    </row>
    <row r="4" spans="1:17" ht="16.5" thickTop="1" thickBot="1">
      <c r="A4" s="121">
        <v>2</v>
      </c>
      <c r="B4" s="320"/>
      <c r="C4" s="321"/>
      <c r="D4" s="322"/>
      <c r="E4" s="321"/>
      <c r="F4" s="73"/>
      <c r="G4" s="323"/>
      <c r="H4" s="323"/>
      <c r="I4" s="323"/>
      <c r="J4" s="322"/>
      <c r="K4" s="324"/>
      <c r="L4" s="67">
        <f t="shared" ref="L4:L23" si="0">NETWORKDAYS.INTL(D4,J4,1)</f>
        <v>0</v>
      </c>
      <c r="M4" s="44">
        <f t="shared" ref="M4:M22" si="1">IF(D4="",0,1)</f>
        <v>0</v>
      </c>
      <c r="N4" s="122"/>
      <c r="P4" s="2">
        <v>46841</v>
      </c>
      <c r="Q4" s="107"/>
    </row>
    <row r="5" spans="1:17" ht="16.5" thickTop="1" thickBot="1">
      <c r="A5" s="123">
        <v>3</v>
      </c>
      <c r="B5" s="235"/>
      <c r="C5" s="236"/>
      <c r="D5" s="207"/>
      <c r="E5" s="206"/>
      <c r="F5" s="13"/>
      <c r="G5" s="206"/>
      <c r="H5" s="206"/>
      <c r="I5" s="206"/>
      <c r="J5" s="206"/>
      <c r="K5" s="326"/>
      <c r="L5" s="67">
        <f t="shared" si="0"/>
        <v>0</v>
      </c>
      <c r="M5" s="32">
        <f t="shared" si="1"/>
        <v>0</v>
      </c>
      <c r="N5" s="120"/>
      <c r="Q5" s="107"/>
    </row>
    <row r="6" spans="1:17" ht="16.5" thickTop="1" thickBot="1">
      <c r="A6" s="124">
        <v>4</v>
      </c>
      <c r="B6" s="232"/>
      <c r="C6" s="234"/>
      <c r="D6" s="246"/>
      <c r="E6" s="218"/>
      <c r="F6" s="15"/>
      <c r="G6" s="218"/>
      <c r="H6" s="218"/>
      <c r="I6" s="218"/>
      <c r="J6" s="247"/>
      <c r="K6" s="325"/>
      <c r="L6" s="67">
        <f t="shared" si="0"/>
        <v>0</v>
      </c>
      <c r="M6" s="32">
        <f t="shared" si="1"/>
        <v>0</v>
      </c>
      <c r="N6" s="125"/>
      <c r="Q6" s="2"/>
    </row>
    <row r="7" spans="1:17" ht="16.5" thickTop="1" thickBot="1">
      <c r="A7" s="123">
        <v>5</v>
      </c>
      <c r="B7" s="237"/>
      <c r="C7" s="238"/>
      <c r="D7" s="239"/>
      <c r="E7" s="206"/>
      <c r="F7" s="13"/>
      <c r="G7" s="206"/>
      <c r="H7" s="206"/>
      <c r="I7" s="206"/>
      <c r="J7" s="240"/>
      <c r="K7" s="326"/>
      <c r="L7" s="67">
        <f t="shared" si="0"/>
        <v>0</v>
      </c>
      <c r="M7" s="32">
        <f t="shared" si="1"/>
        <v>0</v>
      </c>
      <c r="N7" s="126"/>
      <c r="Q7" s="2"/>
    </row>
    <row r="8" spans="1:17" ht="16.5" thickTop="1" thickBot="1">
      <c r="A8" s="124">
        <v>6</v>
      </c>
      <c r="B8" s="241"/>
      <c r="C8" s="242"/>
      <c r="D8" s="232"/>
      <c r="E8" s="218"/>
      <c r="F8" s="15"/>
      <c r="G8" s="218"/>
      <c r="H8" s="218"/>
      <c r="I8" s="218"/>
      <c r="J8" s="218"/>
      <c r="K8" s="325"/>
      <c r="L8" s="67">
        <f t="shared" si="0"/>
        <v>0</v>
      </c>
      <c r="M8" s="32">
        <f t="shared" si="1"/>
        <v>0</v>
      </c>
      <c r="N8" s="125"/>
      <c r="Q8" s="2"/>
    </row>
    <row r="9" spans="1:17" ht="16.5" thickTop="1" thickBot="1">
      <c r="A9" s="123">
        <v>7</v>
      </c>
      <c r="B9" s="237"/>
      <c r="C9" s="238"/>
      <c r="D9" s="239"/>
      <c r="E9" s="206"/>
      <c r="F9" s="80"/>
      <c r="G9" s="206"/>
      <c r="H9" s="206"/>
      <c r="I9" s="206"/>
      <c r="J9" s="240"/>
      <c r="K9" s="326"/>
      <c r="L9" s="67">
        <f t="shared" si="0"/>
        <v>0</v>
      </c>
      <c r="M9" s="32">
        <f t="shared" si="1"/>
        <v>0</v>
      </c>
      <c r="N9" s="126"/>
      <c r="Q9" s="2"/>
    </row>
    <row r="10" spans="1:17" ht="16.5" thickTop="1" thickBot="1">
      <c r="A10" s="124">
        <v>8</v>
      </c>
      <c r="B10" s="232"/>
      <c r="C10" s="234"/>
      <c r="D10" s="217"/>
      <c r="E10" s="218"/>
      <c r="F10" s="15"/>
      <c r="G10" s="232"/>
      <c r="H10" s="218"/>
      <c r="I10" s="218"/>
      <c r="J10" s="218"/>
      <c r="K10" s="325"/>
      <c r="L10" s="67">
        <f t="shared" si="0"/>
        <v>0</v>
      </c>
      <c r="M10" s="32">
        <f t="shared" si="1"/>
        <v>0</v>
      </c>
      <c r="N10" s="125"/>
      <c r="Q10" s="2"/>
    </row>
    <row r="11" spans="1:17" ht="16.5" thickTop="1" thickBot="1">
      <c r="A11" s="123">
        <v>9</v>
      </c>
      <c r="B11" s="235"/>
      <c r="C11" s="236"/>
      <c r="D11" s="205"/>
      <c r="E11" s="206"/>
      <c r="F11" s="13"/>
      <c r="G11" s="207"/>
      <c r="H11" s="206"/>
      <c r="I11" s="206"/>
      <c r="J11" s="206"/>
      <c r="K11" s="326"/>
      <c r="L11" s="67">
        <f t="shared" si="0"/>
        <v>0</v>
      </c>
      <c r="M11" s="32">
        <f t="shared" si="1"/>
        <v>0</v>
      </c>
      <c r="N11" s="127"/>
      <c r="Q11" s="2"/>
    </row>
    <row r="12" spans="1:17" ht="16.5" thickTop="1" thickBot="1">
      <c r="A12" s="124">
        <v>10</v>
      </c>
      <c r="B12" s="230"/>
      <c r="C12" s="231"/>
      <c r="D12" s="217"/>
      <c r="E12" s="218"/>
      <c r="F12" s="15"/>
      <c r="G12" s="232"/>
      <c r="H12" s="218"/>
      <c r="I12" s="218"/>
      <c r="J12" s="218"/>
      <c r="K12" s="325"/>
      <c r="L12" s="67">
        <f t="shared" si="0"/>
        <v>0</v>
      </c>
      <c r="M12" s="32">
        <f t="shared" si="1"/>
        <v>0</v>
      </c>
      <c r="N12" s="125"/>
      <c r="Q12" s="2"/>
    </row>
    <row r="13" spans="1:17" ht="16.5" thickTop="1" thickBot="1">
      <c r="A13" s="123">
        <v>11</v>
      </c>
      <c r="B13" s="207"/>
      <c r="C13" s="233"/>
      <c r="D13" s="205"/>
      <c r="E13" s="206"/>
      <c r="F13" s="13"/>
      <c r="G13" s="207"/>
      <c r="H13" s="206"/>
      <c r="I13" s="206"/>
      <c r="J13" s="206"/>
      <c r="K13" s="326"/>
      <c r="L13" s="67">
        <f t="shared" si="0"/>
        <v>0</v>
      </c>
      <c r="M13" s="32">
        <f t="shared" si="1"/>
        <v>0</v>
      </c>
      <c r="N13" s="127"/>
      <c r="Q13" s="2"/>
    </row>
    <row r="14" spans="1:17" ht="16.5" thickTop="1" thickBot="1">
      <c r="A14" s="124">
        <v>12</v>
      </c>
      <c r="B14" s="232"/>
      <c r="C14" s="234"/>
      <c r="D14" s="217"/>
      <c r="E14" s="218"/>
      <c r="F14" s="15"/>
      <c r="G14" s="218"/>
      <c r="H14" s="218"/>
      <c r="I14" s="218"/>
      <c r="J14" s="218"/>
      <c r="K14" s="325"/>
      <c r="L14" s="67">
        <f t="shared" si="0"/>
        <v>0</v>
      </c>
      <c r="M14" s="32">
        <f t="shared" si="1"/>
        <v>0</v>
      </c>
      <c r="N14" s="128"/>
      <c r="Q14" s="2"/>
    </row>
    <row r="15" spans="1:17" ht="16.5" thickTop="1" thickBot="1">
      <c r="A15" s="123">
        <v>13</v>
      </c>
      <c r="B15" s="235"/>
      <c r="C15" s="236"/>
      <c r="D15" s="205"/>
      <c r="E15" s="206"/>
      <c r="F15" s="13"/>
      <c r="G15" s="207"/>
      <c r="H15" s="206"/>
      <c r="I15" s="206"/>
      <c r="J15" s="206"/>
      <c r="K15" s="326"/>
      <c r="L15" s="67">
        <f t="shared" si="0"/>
        <v>0</v>
      </c>
      <c r="M15" s="32">
        <f t="shared" si="1"/>
        <v>0</v>
      </c>
      <c r="N15" s="127"/>
      <c r="Q15" s="2"/>
    </row>
    <row r="16" spans="1:17" ht="16.5" thickTop="1" thickBot="1">
      <c r="A16" s="124">
        <v>14</v>
      </c>
      <c r="B16" s="230"/>
      <c r="C16" s="231"/>
      <c r="D16" s="217"/>
      <c r="E16" s="218"/>
      <c r="F16" s="15"/>
      <c r="G16" s="232"/>
      <c r="H16" s="218"/>
      <c r="I16" s="218"/>
      <c r="J16" s="218"/>
      <c r="K16" s="325"/>
      <c r="L16" s="67">
        <f t="shared" si="0"/>
        <v>0</v>
      </c>
      <c r="M16" s="32">
        <f t="shared" si="1"/>
        <v>0</v>
      </c>
      <c r="N16" s="129"/>
      <c r="Q16" s="2"/>
    </row>
    <row r="17" spans="1:17" ht="16.5" thickTop="1" thickBot="1">
      <c r="A17" s="123">
        <v>15</v>
      </c>
      <c r="B17" s="207"/>
      <c r="C17" s="233"/>
      <c r="D17" s="205"/>
      <c r="E17" s="206"/>
      <c r="F17" s="13"/>
      <c r="G17" s="207"/>
      <c r="H17" s="206"/>
      <c r="I17" s="206"/>
      <c r="J17" s="206"/>
      <c r="K17" s="326"/>
      <c r="L17" s="67">
        <f t="shared" si="0"/>
        <v>0</v>
      </c>
      <c r="M17" s="32">
        <f t="shared" si="1"/>
        <v>0</v>
      </c>
      <c r="N17" s="127"/>
      <c r="Q17" s="2"/>
    </row>
    <row r="18" spans="1:17" ht="16.5" thickTop="1" thickBot="1">
      <c r="A18" s="124">
        <v>16</v>
      </c>
      <c r="B18" s="194"/>
      <c r="C18" s="195"/>
      <c r="D18" s="196"/>
      <c r="E18" s="197"/>
      <c r="F18" s="15"/>
      <c r="G18" s="232"/>
      <c r="H18" s="218"/>
      <c r="I18" s="218"/>
      <c r="J18" s="218"/>
      <c r="K18" s="325"/>
      <c r="L18" s="67">
        <f t="shared" si="0"/>
        <v>0</v>
      </c>
      <c r="M18" s="32">
        <f t="shared" si="1"/>
        <v>0</v>
      </c>
      <c r="N18" s="125"/>
      <c r="Q18" s="2"/>
    </row>
    <row r="19" spans="1:17" ht="16.5" thickTop="1" thickBot="1">
      <c r="A19" s="123">
        <v>17</v>
      </c>
      <c r="B19" s="210"/>
      <c r="C19" s="211"/>
      <c r="D19" s="212"/>
      <c r="E19" s="213"/>
      <c r="F19" s="13"/>
      <c r="G19" s="214"/>
      <c r="H19" s="215"/>
      <c r="I19" s="215"/>
      <c r="J19" s="216"/>
      <c r="K19" s="327"/>
      <c r="L19" s="67">
        <f t="shared" si="0"/>
        <v>0</v>
      </c>
      <c r="M19" s="32">
        <f t="shared" si="1"/>
        <v>0</v>
      </c>
      <c r="N19" s="127"/>
      <c r="Q19" s="2"/>
    </row>
    <row r="20" spans="1:17" ht="16.5" thickTop="1" thickBot="1">
      <c r="A20" s="124">
        <v>18</v>
      </c>
      <c r="B20" s="201"/>
      <c r="C20" s="202"/>
      <c r="D20" s="217"/>
      <c r="E20" s="218"/>
      <c r="F20" s="15"/>
      <c r="G20" s="219"/>
      <c r="H20" s="220"/>
      <c r="I20" s="221"/>
      <c r="J20" s="222"/>
      <c r="K20" s="328"/>
      <c r="L20" s="67">
        <f t="shared" si="0"/>
        <v>0</v>
      </c>
      <c r="M20" s="32">
        <f t="shared" si="1"/>
        <v>0</v>
      </c>
      <c r="N20" s="130"/>
      <c r="Q20" s="2"/>
    </row>
    <row r="21" spans="1:17" ht="16.5" thickTop="1" thickBot="1">
      <c r="A21" s="123">
        <v>19</v>
      </c>
      <c r="B21" s="223"/>
      <c r="C21" s="224"/>
      <c r="D21" s="205"/>
      <c r="E21" s="206"/>
      <c r="F21" s="13"/>
      <c r="G21" s="225"/>
      <c r="H21" s="226"/>
      <c r="I21" s="227"/>
      <c r="J21" s="228"/>
      <c r="K21" s="335"/>
      <c r="L21" s="67">
        <f t="shared" si="0"/>
        <v>0</v>
      </c>
      <c r="M21" s="32">
        <f t="shared" si="1"/>
        <v>0</v>
      </c>
      <c r="N21" s="131"/>
      <c r="Q21" s="2"/>
    </row>
    <row r="22" spans="1:17" ht="16.5" thickTop="1" thickBot="1">
      <c r="A22" s="124">
        <v>20</v>
      </c>
      <c r="B22" s="194"/>
      <c r="C22" s="195"/>
      <c r="D22" s="196"/>
      <c r="E22" s="197"/>
      <c r="F22" s="15"/>
      <c r="G22" s="198"/>
      <c r="H22" s="199"/>
      <c r="I22" s="200"/>
      <c r="J22" s="201"/>
      <c r="K22" s="336"/>
      <c r="L22" s="67">
        <f t="shared" si="0"/>
        <v>0</v>
      </c>
      <c r="M22" s="32">
        <f t="shared" si="1"/>
        <v>0</v>
      </c>
      <c r="N22" s="132"/>
      <c r="Q22" s="2"/>
    </row>
    <row r="23" spans="1:17" ht="16.5" thickTop="1" thickBot="1">
      <c r="A23" s="133">
        <v>21</v>
      </c>
      <c r="B23" s="329"/>
      <c r="C23" s="329"/>
      <c r="D23" s="330"/>
      <c r="E23" s="331"/>
      <c r="F23" s="134"/>
      <c r="G23" s="332"/>
      <c r="H23" s="331"/>
      <c r="I23" s="331"/>
      <c r="J23" s="333"/>
      <c r="K23" s="334"/>
      <c r="L23" s="135">
        <f t="shared" si="0"/>
        <v>0</v>
      </c>
      <c r="M23" s="136">
        <f t="shared" ref="M23" si="2">IF(D23="",0,1)</f>
        <v>0</v>
      </c>
      <c r="N23" s="137"/>
      <c r="Q23" s="2"/>
    </row>
    <row r="24" spans="1:17" ht="15.75" thickBot="1">
      <c r="A24" s="116" t="str" cm="1">
        <f t="array" ref="A24">_xlfn.IFS(D3&lt;&gt;J3,"1",D3=J3,"0")</f>
        <v>0</v>
      </c>
      <c r="B24" s="209"/>
      <c r="C24" s="209"/>
      <c r="D24" s="209"/>
      <c r="E24" s="209"/>
      <c r="F24" s="17"/>
      <c r="G24" s="209"/>
      <c r="H24" s="209"/>
      <c r="I24" s="209"/>
      <c r="J24" s="209"/>
      <c r="K24" s="209"/>
      <c r="L24" s="17"/>
      <c r="M24" s="17"/>
    </row>
    <row r="25" spans="1:17" ht="24" customHeight="1" thickBot="1">
      <c r="A25" s="272">
        <v>311</v>
      </c>
      <c r="B25" s="185" t="s">
        <v>6</v>
      </c>
      <c r="C25" s="186"/>
      <c r="D25" s="186"/>
      <c r="E25" s="186"/>
      <c r="F25" s="187">
        <f>COUNTIF(M3:M23,"&lt;&gt;0")</f>
        <v>0</v>
      </c>
      <c r="G25" s="188"/>
      <c r="H25" s="188"/>
      <c r="I25" s="189"/>
      <c r="J25" s="267" t="str">
        <f>IF(D3="","Sin inquietudes",((F26/F25)*100%))</f>
        <v>Sin inquietudes</v>
      </c>
      <c r="K25" s="268"/>
      <c r="L25" s="268"/>
      <c r="M25" s="268"/>
      <c r="N25" s="268"/>
    </row>
    <row r="26" spans="1:17" ht="33.6" customHeight="1" thickTop="1" thickBot="1">
      <c r="A26" s="184"/>
      <c r="B26" s="190" t="s">
        <v>7</v>
      </c>
      <c r="C26" s="191"/>
      <c r="D26" s="191"/>
      <c r="E26" s="191"/>
      <c r="F26" s="192">
        <f>COUNTIFS(L3:L23,"&lt;=15",M3:M23,"&lt;&gt;0")</f>
        <v>0</v>
      </c>
      <c r="G26" s="193"/>
      <c r="H26" s="193"/>
      <c r="I26" s="190"/>
      <c r="J26" s="267"/>
      <c r="K26" s="268"/>
      <c r="L26" s="268"/>
      <c r="M26" s="268"/>
      <c r="N26" s="268"/>
    </row>
    <row r="27" spans="1:17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</row>
  </sheetData>
  <mergeCells count="100">
    <mergeCell ref="J25:N26"/>
    <mergeCell ref="A25:A26"/>
    <mergeCell ref="B25:E25"/>
    <mergeCell ref="F25:I25"/>
    <mergeCell ref="B26:E26"/>
    <mergeCell ref="F26:I26"/>
    <mergeCell ref="B21:C21"/>
    <mergeCell ref="D21:E21"/>
    <mergeCell ref="G21:I21"/>
    <mergeCell ref="J21:K21"/>
    <mergeCell ref="B22:C22"/>
    <mergeCell ref="D22:E22"/>
    <mergeCell ref="G22:I22"/>
    <mergeCell ref="J22:K22"/>
    <mergeCell ref="B23:C23"/>
    <mergeCell ref="D23:E23"/>
    <mergeCell ref="G23:I23"/>
    <mergeCell ref="J23:K23"/>
    <mergeCell ref="B24:C24"/>
    <mergeCell ref="D24:E24"/>
    <mergeCell ref="G24:I24"/>
    <mergeCell ref="J24:K24"/>
    <mergeCell ref="B19:C19"/>
    <mergeCell ref="D19:E19"/>
    <mergeCell ref="G19:I19"/>
    <mergeCell ref="J19:K19"/>
    <mergeCell ref="B20:C20"/>
    <mergeCell ref="D20:E20"/>
    <mergeCell ref="G20:I20"/>
    <mergeCell ref="J20:K20"/>
    <mergeCell ref="B17:C17"/>
    <mergeCell ref="D17:E17"/>
    <mergeCell ref="G17:I17"/>
    <mergeCell ref="J17:K17"/>
    <mergeCell ref="B18:C18"/>
    <mergeCell ref="D18:E18"/>
    <mergeCell ref="G18:I18"/>
    <mergeCell ref="J18:K18"/>
    <mergeCell ref="B15:C15"/>
    <mergeCell ref="D15:E15"/>
    <mergeCell ref="G15:I15"/>
    <mergeCell ref="J15:K15"/>
    <mergeCell ref="B16:C16"/>
    <mergeCell ref="D16:E16"/>
    <mergeCell ref="G16:I16"/>
    <mergeCell ref="J16:K16"/>
    <mergeCell ref="B13:C13"/>
    <mergeCell ref="D13:E13"/>
    <mergeCell ref="G13:I13"/>
    <mergeCell ref="J13:K13"/>
    <mergeCell ref="B14:C14"/>
    <mergeCell ref="D14:E14"/>
    <mergeCell ref="G14:I14"/>
    <mergeCell ref="J14:K14"/>
    <mergeCell ref="B11:C11"/>
    <mergeCell ref="D11:E11"/>
    <mergeCell ref="G11:I11"/>
    <mergeCell ref="J11:K11"/>
    <mergeCell ref="B12:C12"/>
    <mergeCell ref="D12:E12"/>
    <mergeCell ref="G12:I12"/>
    <mergeCell ref="J12:K12"/>
    <mergeCell ref="B9:C9"/>
    <mergeCell ref="D9:E9"/>
    <mergeCell ref="G9:I9"/>
    <mergeCell ref="J9:K9"/>
    <mergeCell ref="B10:C10"/>
    <mergeCell ref="D10:E10"/>
    <mergeCell ref="G10:I10"/>
    <mergeCell ref="J10:K10"/>
    <mergeCell ref="B7:C7"/>
    <mergeCell ref="D7:E7"/>
    <mergeCell ref="G7:I7"/>
    <mergeCell ref="J7:K7"/>
    <mergeCell ref="B8:C8"/>
    <mergeCell ref="D8:E8"/>
    <mergeCell ref="G8:I8"/>
    <mergeCell ref="J8:K8"/>
    <mergeCell ref="B4:C4"/>
    <mergeCell ref="D4:E4"/>
    <mergeCell ref="G4:I4"/>
    <mergeCell ref="J4:K4"/>
    <mergeCell ref="B6:C6"/>
    <mergeCell ref="D6:E6"/>
    <mergeCell ref="G6:I6"/>
    <mergeCell ref="J6:K6"/>
    <mergeCell ref="B5:C5"/>
    <mergeCell ref="D5:E5"/>
    <mergeCell ref="G5:I5"/>
    <mergeCell ref="J5:K5"/>
    <mergeCell ref="B3:C3"/>
    <mergeCell ref="D3:E3"/>
    <mergeCell ref="G3:I3"/>
    <mergeCell ref="J3:K3"/>
    <mergeCell ref="A1:I1"/>
    <mergeCell ref="B2:C2"/>
    <mergeCell ref="D2:E2"/>
    <mergeCell ref="G2:I2"/>
    <mergeCell ref="J2:K2"/>
    <mergeCell ref="J1:N1"/>
  </mergeCells>
  <conditionalFormatting sqref="L3:M23">
    <cfRule type="cellIs" dxfId="120" priority="9" operator="between">
      <formula>0</formula>
      <formula>15</formula>
    </cfRule>
    <cfRule type="cellIs" dxfId="119" priority="10" operator="greaterThan">
      <formula>15</formula>
    </cfRule>
    <cfRule type="cellIs" dxfId="118" priority="11" operator="lessThan">
      <formula>16</formula>
    </cfRule>
    <cfRule type="cellIs" dxfId="117" priority="12" operator="greaterThan">
      <formula>0</formula>
    </cfRule>
    <cfRule type="cellIs" dxfId="116" priority="13" operator="greaterThan">
      <formula>16</formula>
    </cfRule>
  </conditionalFormatting>
  <conditionalFormatting sqref="M3:M23">
    <cfRule type="cellIs" dxfId="115" priority="1" operator="greaterThan">
      <formula>0</formula>
    </cfRule>
    <cfRule type="cellIs" dxfId="114" priority="2" operator="equal">
      <formula>0</formula>
    </cfRule>
    <cfRule type="cellIs" dxfId="113" priority="5" operator="greaterThan">
      <formula>1</formula>
    </cfRule>
    <cfRule type="cellIs" dxfId="112" priority="6" operator="equal">
      <formula>1</formula>
    </cfRule>
    <cfRule type="cellIs" dxfId="111" priority="7" operator="lessThan">
      <formula>0</formula>
    </cfRule>
    <cfRule type="cellIs" dxfId="110" priority="8" operator="greaterThan">
      <formula>0</formula>
    </cfRule>
  </conditionalFormatting>
  <dataValidations count="1">
    <dataValidation type="list" allowBlank="1" showInputMessage="1" showErrorMessage="1" sqref="F3:F4 F6:F23">
      <formula1>"Queja,Sugerencia,"</formula1>
    </dataValidation>
  </dataValidations>
  <pageMargins left="0.16025641025641027" right="0.25" top="1.09375" bottom="0.75" header="0.3" footer="0.3"/>
  <pageSetup paperSize="5" orientation="landscape" r:id="rId1"/>
  <headerFooter>
    <oddHeader>&amp;C&amp;G&amp;R&amp;"Verdana,Negrita"&amp;10OD-OAI-01
       Versión: 01</oddHeader>
    <oddFooter>&amp;C
&amp;"Verdana,Negrita"&amp;10&amp;K003876Carta Compromiso al Ciudadano
Página &amp;P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3"/>
  <sheetViews>
    <sheetView view="pageLayout" zoomScaleNormal="100" workbookViewId="0">
      <selection activeCell="U1" sqref="U1:U1048576"/>
    </sheetView>
  </sheetViews>
  <sheetFormatPr baseColWidth="10" defaultRowHeight="15"/>
  <cols>
    <col min="1" max="1" width="9.85546875" customWidth="1"/>
    <col min="3" max="3" width="12.42578125" customWidth="1"/>
    <col min="4" max="4" width="14.7109375" customWidth="1"/>
    <col min="5" max="5" width="7.28515625" customWidth="1"/>
    <col min="6" max="6" width="10.5703125" customWidth="1"/>
    <col min="7" max="7" width="12.140625" customWidth="1"/>
    <col min="8" max="8" width="20.85546875" customWidth="1"/>
    <col min="9" max="9" width="7.42578125" customWidth="1"/>
    <col min="10" max="10" width="11.5703125" customWidth="1"/>
    <col min="11" max="11" width="7.42578125" customWidth="1"/>
    <col min="12" max="12" width="15.42578125" customWidth="1"/>
    <col min="13" max="13" width="14.7109375" customWidth="1"/>
    <col min="14" max="14" width="13" customWidth="1"/>
    <col min="15" max="15" width="0.42578125" customWidth="1"/>
    <col min="16" max="16" width="3.7109375" customWidth="1"/>
    <col min="17" max="17" width="0.42578125" hidden="1" customWidth="1"/>
    <col min="18" max="18" width="0.7109375" hidden="1" customWidth="1"/>
    <col min="19" max="19" width="14.140625" hidden="1" customWidth="1"/>
    <col min="20" max="20" width="9.85546875" customWidth="1"/>
    <col min="21" max="21" width="14.5703125" hidden="1" customWidth="1"/>
  </cols>
  <sheetData>
    <row r="1" spans="1:21" ht="45" customHeight="1" thickBot="1">
      <c r="A1" s="251" t="s">
        <v>18</v>
      </c>
      <c r="B1" s="252"/>
      <c r="C1" s="252"/>
      <c r="D1" s="252"/>
      <c r="E1" s="252"/>
      <c r="F1" s="252"/>
      <c r="G1" s="252"/>
      <c r="H1" s="252"/>
      <c r="I1" s="252"/>
      <c r="J1" s="341" t="s">
        <v>10</v>
      </c>
      <c r="K1" s="341"/>
      <c r="L1" s="341"/>
      <c r="M1" s="341"/>
      <c r="N1" s="341"/>
      <c r="O1" s="341"/>
      <c r="P1" s="341"/>
      <c r="S1" s="79" t="s">
        <v>4</v>
      </c>
    </row>
    <row r="2" spans="1:21" ht="43.15" customHeight="1" thickBot="1">
      <c r="A2" s="5" t="s">
        <v>8</v>
      </c>
      <c r="B2" s="253" t="s">
        <v>0</v>
      </c>
      <c r="C2" s="254"/>
      <c r="D2" s="255" t="s">
        <v>1</v>
      </c>
      <c r="E2" s="256"/>
      <c r="F2" s="6" t="s">
        <v>9</v>
      </c>
      <c r="G2" s="255" t="s">
        <v>2</v>
      </c>
      <c r="H2" s="257"/>
      <c r="I2" s="256"/>
      <c r="J2" s="258" t="s">
        <v>3</v>
      </c>
      <c r="K2" s="259"/>
      <c r="L2" s="31" t="s">
        <v>5</v>
      </c>
      <c r="M2" s="38" t="s">
        <v>13</v>
      </c>
      <c r="N2" s="342" t="s">
        <v>14</v>
      </c>
      <c r="O2" s="343"/>
      <c r="P2" s="343"/>
      <c r="S2" s="35"/>
      <c r="U2" s="113" t="s">
        <v>4</v>
      </c>
    </row>
    <row r="3" spans="1:21" ht="16.5" thickTop="1" thickBot="1">
      <c r="A3" s="8">
        <v>1</v>
      </c>
      <c r="B3" s="291"/>
      <c r="C3" s="281"/>
      <c r="D3" s="280"/>
      <c r="E3" s="281"/>
      <c r="F3" s="70"/>
      <c r="G3" s="291"/>
      <c r="H3" s="292"/>
      <c r="I3" s="281"/>
      <c r="J3" s="280"/>
      <c r="K3" s="312"/>
      <c r="L3" s="39">
        <f>NETWORKDAYS.INTL(D3,J3,1,U3)</f>
        <v>0</v>
      </c>
      <c r="M3" s="32">
        <f>IF(D3="",0,1)</f>
        <v>0</v>
      </c>
      <c r="N3" s="344"/>
      <c r="O3" s="344"/>
      <c r="P3" s="344"/>
      <c r="S3" s="2">
        <v>45411</v>
      </c>
      <c r="U3" s="107">
        <v>45400</v>
      </c>
    </row>
    <row r="4" spans="1:21" ht="16.5" thickTop="1" thickBot="1">
      <c r="A4" s="10">
        <v>2</v>
      </c>
      <c r="B4" s="320"/>
      <c r="C4" s="321"/>
      <c r="D4" s="348"/>
      <c r="E4" s="349"/>
      <c r="F4" s="73"/>
      <c r="G4" s="323"/>
      <c r="H4" s="323"/>
      <c r="I4" s="323"/>
      <c r="J4" s="322"/>
      <c r="K4" s="324"/>
      <c r="L4" s="39">
        <f t="shared" ref="L4:L23" si="0">NETWORKDAYS.INTL(D4,J4,1,U4)</f>
        <v>0</v>
      </c>
      <c r="M4" s="32">
        <f t="shared" ref="M4:M23" si="1">IF(D4="",0,1)</f>
        <v>0</v>
      </c>
      <c r="N4" s="345"/>
      <c r="O4" s="345"/>
      <c r="P4" s="345"/>
      <c r="S4" s="2">
        <v>45411</v>
      </c>
      <c r="U4" s="109"/>
    </row>
    <row r="5" spans="1:21" ht="16.5" thickTop="1" thickBot="1">
      <c r="A5" s="12">
        <v>3</v>
      </c>
      <c r="B5" s="235"/>
      <c r="C5" s="236"/>
      <c r="D5" s="207"/>
      <c r="E5" s="206"/>
      <c r="F5" s="13"/>
      <c r="G5" s="206"/>
      <c r="H5" s="206"/>
      <c r="I5" s="206"/>
      <c r="J5" s="206"/>
      <c r="K5" s="326"/>
      <c r="L5" s="39">
        <f t="shared" si="0"/>
        <v>0</v>
      </c>
      <c r="M5" s="32">
        <f t="shared" si="1"/>
        <v>0</v>
      </c>
      <c r="N5" s="240"/>
      <c r="O5" s="240"/>
      <c r="P5" s="240"/>
      <c r="S5" s="2">
        <v>45411</v>
      </c>
      <c r="U5" s="109"/>
    </row>
    <row r="6" spans="1:21" ht="16.5" thickTop="1" thickBot="1">
      <c r="A6" s="14">
        <v>4</v>
      </c>
      <c r="B6" s="232"/>
      <c r="C6" s="234"/>
      <c r="D6" s="246"/>
      <c r="E6" s="218"/>
      <c r="F6" s="15"/>
      <c r="G6" s="218"/>
      <c r="H6" s="218"/>
      <c r="I6" s="218"/>
      <c r="J6" s="247"/>
      <c r="K6" s="325"/>
      <c r="L6" s="39">
        <f t="shared" si="0"/>
        <v>0</v>
      </c>
      <c r="M6" s="32">
        <f t="shared" si="1"/>
        <v>0</v>
      </c>
      <c r="N6" s="338"/>
      <c r="O6" s="338"/>
      <c r="P6" s="338"/>
      <c r="S6" s="2">
        <v>45411</v>
      </c>
      <c r="U6" s="109"/>
    </row>
    <row r="7" spans="1:21" ht="16.5" thickTop="1" thickBot="1">
      <c r="A7" s="12">
        <v>5</v>
      </c>
      <c r="B7" s="237"/>
      <c r="C7" s="238"/>
      <c r="D7" s="239"/>
      <c r="E7" s="206"/>
      <c r="F7" s="13"/>
      <c r="G7" s="206"/>
      <c r="H7" s="206"/>
      <c r="I7" s="206"/>
      <c r="J7" s="240"/>
      <c r="K7" s="326"/>
      <c r="L7" s="39">
        <f t="shared" si="0"/>
        <v>0</v>
      </c>
      <c r="M7" s="32">
        <f t="shared" si="1"/>
        <v>0</v>
      </c>
      <c r="N7" s="239"/>
      <c r="O7" s="240"/>
      <c r="P7" s="240"/>
      <c r="S7" s="2">
        <v>45411</v>
      </c>
    </row>
    <row r="8" spans="1:21" ht="16.5" thickTop="1" thickBot="1">
      <c r="A8" s="14">
        <v>6</v>
      </c>
      <c r="B8" s="241"/>
      <c r="C8" s="242"/>
      <c r="D8" s="232"/>
      <c r="E8" s="218"/>
      <c r="F8" s="15"/>
      <c r="G8" s="218"/>
      <c r="H8" s="218"/>
      <c r="I8" s="218"/>
      <c r="J8" s="218"/>
      <c r="K8" s="325"/>
      <c r="L8" s="39">
        <f t="shared" si="0"/>
        <v>0</v>
      </c>
      <c r="M8" s="32">
        <f t="shared" si="1"/>
        <v>0</v>
      </c>
      <c r="N8" s="338"/>
      <c r="O8" s="338"/>
      <c r="P8" s="338"/>
      <c r="S8" s="2">
        <v>45411</v>
      </c>
    </row>
    <row r="9" spans="1:21" ht="16.5" thickTop="1" thickBot="1">
      <c r="A9" s="12">
        <v>7</v>
      </c>
      <c r="B9" s="237"/>
      <c r="C9" s="238"/>
      <c r="D9" s="239"/>
      <c r="E9" s="206"/>
      <c r="F9" s="13"/>
      <c r="G9" s="206"/>
      <c r="H9" s="206"/>
      <c r="I9" s="206"/>
      <c r="J9" s="240"/>
      <c r="K9" s="326"/>
      <c r="L9" s="39">
        <f t="shared" si="0"/>
        <v>0</v>
      </c>
      <c r="M9" s="32">
        <f t="shared" si="1"/>
        <v>0</v>
      </c>
      <c r="N9" s="240"/>
      <c r="O9" s="240"/>
      <c r="P9" s="240"/>
      <c r="S9" s="2">
        <v>45411</v>
      </c>
    </row>
    <row r="10" spans="1:21" ht="16.5" thickTop="1" thickBot="1">
      <c r="A10" s="14">
        <v>8</v>
      </c>
      <c r="B10" s="232"/>
      <c r="C10" s="234"/>
      <c r="D10" s="217"/>
      <c r="E10" s="218"/>
      <c r="F10" s="15"/>
      <c r="G10" s="232"/>
      <c r="H10" s="218"/>
      <c r="I10" s="218"/>
      <c r="J10" s="218"/>
      <c r="K10" s="325"/>
      <c r="L10" s="39">
        <f t="shared" si="0"/>
        <v>0</v>
      </c>
      <c r="M10" s="32">
        <f t="shared" si="1"/>
        <v>0</v>
      </c>
      <c r="N10" s="338"/>
      <c r="O10" s="338"/>
      <c r="P10" s="338"/>
      <c r="S10" s="2">
        <v>45411</v>
      </c>
    </row>
    <row r="11" spans="1:21" ht="16.5" thickTop="1" thickBot="1">
      <c r="A11" s="12">
        <v>9</v>
      </c>
      <c r="B11" s="235"/>
      <c r="C11" s="236"/>
      <c r="D11" s="205"/>
      <c r="E11" s="206"/>
      <c r="F11" s="13"/>
      <c r="G11" s="207"/>
      <c r="H11" s="206"/>
      <c r="I11" s="206"/>
      <c r="J11" s="206"/>
      <c r="K11" s="326"/>
      <c r="L11" s="39">
        <f t="shared" si="0"/>
        <v>0</v>
      </c>
      <c r="M11" s="32">
        <f t="shared" si="1"/>
        <v>0</v>
      </c>
      <c r="N11" s="240"/>
      <c r="O11" s="240"/>
      <c r="P11" s="240"/>
      <c r="S11" s="2">
        <v>45411</v>
      </c>
    </row>
    <row r="12" spans="1:21" ht="16.5" thickTop="1" thickBot="1">
      <c r="A12" s="14">
        <v>10</v>
      </c>
      <c r="B12" s="230"/>
      <c r="C12" s="231"/>
      <c r="D12" s="217"/>
      <c r="E12" s="218"/>
      <c r="F12" s="15"/>
      <c r="G12" s="232"/>
      <c r="H12" s="218"/>
      <c r="I12" s="218"/>
      <c r="J12" s="218"/>
      <c r="K12" s="325"/>
      <c r="L12" s="39">
        <f t="shared" si="0"/>
        <v>0</v>
      </c>
      <c r="M12" s="32">
        <f t="shared" si="1"/>
        <v>0</v>
      </c>
      <c r="N12" s="338"/>
      <c r="O12" s="338"/>
      <c r="P12" s="338"/>
      <c r="S12" s="2">
        <v>45411</v>
      </c>
    </row>
    <row r="13" spans="1:21" ht="16.5" thickTop="1" thickBot="1">
      <c r="A13" s="12">
        <v>11</v>
      </c>
      <c r="B13" s="207"/>
      <c r="C13" s="233"/>
      <c r="D13" s="205"/>
      <c r="E13" s="206"/>
      <c r="F13" s="13"/>
      <c r="G13" s="207"/>
      <c r="H13" s="206"/>
      <c r="I13" s="206"/>
      <c r="J13" s="206"/>
      <c r="K13" s="326"/>
      <c r="L13" s="39">
        <f t="shared" si="0"/>
        <v>0</v>
      </c>
      <c r="M13" s="32">
        <f t="shared" si="1"/>
        <v>0</v>
      </c>
      <c r="N13" s="240"/>
      <c r="O13" s="240"/>
      <c r="P13" s="240"/>
      <c r="S13" s="2">
        <v>45411</v>
      </c>
    </row>
    <row r="14" spans="1:21" ht="16.5" thickTop="1" thickBot="1">
      <c r="A14" s="14">
        <v>12</v>
      </c>
      <c r="B14" s="232"/>
      <c r="C14" s="234"/>
      <c r="D14" s="217"/>
      <c r="E14" s="218"/>
      <c r="F14" s="15"/>
      <c r="G14" s="218"/>
      <c r="H14" s="218"/>
      <c r="I14" s="218"/>
      <c r="J14" s="218"/>
      <c r="K14" s="325"/>
      <c r="L14" s="39">
        <f t="shared" si="0"/>
        <v>0</v>
      </c>
      <c r="M14" s="32">
        <f t="shared" si="1"/>
        <v>0</v>
      </c>
      <c r="N14" s="338"/>
      <c r="O14" s="338"/>
      <c r="P14" s="338"/>
      <c r="S14" s="2">
        <v>45411</v>
      </c>
    </row>
    <row r="15" spans="1:21" ht="16.5" thickTop="1" thickBot="1">
      <c r="A15" s="12">
        <v>13</v>
      </c>
      <c r="B15" s="235"/>
      <c r="C15" s="236"/>
      <c r="D15" s="205"/>
      <c r="E15" s="206"/>
      <c r="F15" s="13"/>
      <c r="G15" s="207"/>
      <c r="H15" s="206"/>
      <c r="I15" s="206"/>
      <c r="J15" s="206"/>
      <c r="K15" s="326"/>
      <c r="L15" s="39">
        <f t="shared" si="0"/>
        <v>0</v>
      </c>
      <c r="M15" s="32">
        <f t="shared" si="1"/>
        <v>0</v>
      </c>
      <c r="N15" s="240"/>
      <c r="O15" s="240"/>
      <c r="P15" s="240"/>
      <c r="S15" s="2">
        <v>45411</v>
      </c>
    </row>
    <row r="16" spans="1:21" ht="16.5" thickTop="1" thickBot="1">
      <c r="A16" s="14">
        <v>14</v>
      </c>
      <c r="B16" s="230"/>
      <c r="C16" s="231"/>
      <c r="D16" s="217"/>
      <c r="E16" s="218"/>
      <c r="F16" s="15"/>
      <c r="G16" s="232"/>
      <c r="H16" s="218"/>
      <c r="I16" s="218"/>
      <c r="J16" s="218"/>
      <c r="K16" s="325"/>
      <c r="L16" s="39">
        <f t="shared" si="0"/>
        <v>0</v>
      </c>
      <c r="M16" s="32">
        <f t="shared" si="1"/>
        <v>0</v>
      </c>
      <c r="N16" s="338"/>
      <c r="O16" s="338"/>
      <c r="P16" s="338"/>
      <c r="S16" s="2">
        <v>45411</v>
      </c>
    </row>
    <row r="17" spans="1:19" ht="16.5" thickTop="1" thickBot="1">
      <c r="A17" s="12">
        <v>15</v>
      </c>
      <c r="B17" s="207"/>
      <c r="C17" s="233"/>
      <c r="D17" s="205"/>
      <c r="E17" s="206"/>
      <c r="F17" s="13"/>
      <c r="G17" s="207"/>
      <c r="H17" s="206"/>
      <c r="I17" s="206"/>
      <c r="J17" s="206"/>
      <c r="K17" s="326"/>
      <c r="L17" s="39">
        <f t="shared" si="0"/>
        <v>0</v>
      </c>
      <c r="M17" s="32">
        <f t="shared" si="1"/>
        <v>0</v>
      </c>
      <c r="N17" s="240"/>
      <c r="O17" s="240"/>
      <c r="P17" s="240"/>
      <c r="S17" s="2">
        <v>45411</v>
      </c>
    </row>
    <row r="18" spans="1:19" ht="16.5" thickTop="1" thickBot="1">
      <c r="A18" s="14">
        <v>16</v>
      </c>
      <c r="B18" s="194"/>
      <c r="C18" s="195"/>
      <c r="D18" s="196"/>
      <c r="E18" s="197"/>
      <c r="F18" s="15"/>
      <c r="G18" s="232"/>
      <c r="H18" s="218"/>
      <c r="I18" s="218"/>
      <c r="J18" s="218"/>
      <c r="K18" s="325"/>
      <c r="L18" s="39">
        <f t="shared" si="0"/>
        <v>0</v>
      </c>
      <c r="M18" s="32">
        <f t="shared" si="1"/>
        <v>0</v>
      </c>
      <c r="N18" s="338"/>
      <c r="O18" s="338"/>
      <c r="P18" s="338"/>
      <c r="S18" s="2">
        <v>45411</v>
      </c>
    </row>
    <row r="19" spans="1:19" ht="16.5" thickTop="1" thickBot="1">
      <c r="A19" s="12">
        <v>17</v>
      </c>
      <c r="B19" s="210"/>
      <c r="C19" s="211"/>
      <c r="D19" s="212"/>
      <c r="E19" s="213"/>
      <c r="F19" s="13"/>
      <c r="G19" s="214"/>
      <c r="H19" s="215"/>
      <c r="I19" s="215"/>
      <c r="J19" s="216"/>
      <c r="K19" s="327"/>
      <c r="L19" s="39">
        <f t="shared" si="0"/>
        <v>0</v>
      </c>
      <c r="M19" s="32">
        <f t="shared" si="1"/>
        <v>0</v>
      </c>
      <c r="N19" s="240"/>
      <c r="O19" s="240"/>
      <c r="P19" s="240"/>
      <c r="S19" s="2">
        <v>45411</v>
      </c>
    </row>
    <row r="20" spans="1:19" ht="16.5" thickTop="1" thickBot="1">
      <c r="A20" s="14">
        <v>18</v>
      </c>
      <c r="B20" s="201"/>
      <c r="C20" s="202"/>
      <c r="D20" s="217"/>
      <c r="E20" s="218"/>
      <c r="F20" s="15"/>
      <c r="G20" s="219"/>
      <c r="H20" s="220"/>
      <c r="I20" s="221"/>
      <c r="J20" s="222"/>
      <c r="K20" s="328"/>
      <c r="L20" s="39">
        <f t="shared" si="0"/>
        <v>0</v>
      </c>
      <c r="M20" s="41">
        <f t="shared" si="1"/>
        <v>0</v>
      </c>
      <c r="N20" s="339"/>
      <c r="O20" s="340"/>
      <c r="P20" s="340"/>
      <c r="S20" s="2">
        <v>45411</v>
      </c>
    </row>
    <row r="21" spans="1:19" ht="16.5" thickTop="1" thickBot="1">
      <c r="A21" s="12">
        <v>19</v>
      </c>
      <c r="B21" s="223"/>
      <c r="C21" s="224"/>
      <c r="D21" s="205"/>
      <c r="E21" s="206"/>
      <c r="F21" s="13"/>
      <c r="G21" s="225"/>
      <c r="H21" s="226"/>
      <c r="I21" s="227"/>
      <c r="J21" s="228"/>
      <c r="K21" s="335"/>
      <c r="L21" s="39">
        <f t="shared" si="0"/>
        <v>0</v>
      </c>
      <c r="M21" s="21">
        <f t="shared" si="1"/>
        <v>0</v>
      </c>
      <c r="N21" s="240"/>
      <c r="O21" s="240"/>
      <c r="P21" s="240"/>
      <c r="S21" s="2">
        <v>45411</v>
      </c>
    </row>
    <row r="22" spans="1:19" ht="16.5" thickTop="1" thickBot="1">
      <c r="A22" s="14">
        <v>20</v>
      </c>
      <c r="B22" s="194"/>
      <c r="C22" s="195"/>
      <c r="D22" s="196"/>
      <c r="E22" s="197"/>
      <c r="F22" s="15"/>
      <c r="G22" s="198"/>
      <c r="H22" s="199"/>
      <c r="I22" s="200"/>
      <c r="J22" s="201"/>
      <c r="K22" s="336"/>
      <c r="L22" s="39">
        <f t="shared" si="0"/>
        <v>0</v>
      </c>
      <c r="M22" s="32">
        <f t="shared" si="1"/>
        <v>0</v>
      </c>
      <c r="N22" s="338"/>
      <c r="O22" s="338"/>
      <c r="P22" s="338"/>
      <c r="S22" s="2">
        <v>45411</v>
      </c>
    </row>
    <row r="23" spans="1:19" ht="16.5" thickTop="1" thickBot="1">
      <c r="A23" s="12">
        <v>21</v>
      </c>
      <c r="B23" s="204"/>
      <c r="C23" s="204"/>
      <c r="D23" s="205"/>
      <c r="E23" s="206"/>
      <c r="F23" s="13"/>
      <c r="G23" s="275"/>
      <c r="H23" s="276"/>
      <c r="I23" s="276"/>
      <c r="J23" s="208"/>
      <c r="K23" s="346"/>
      <c r="L23" s="39">
        <f t="shared" si="0"/>
        <v>0</v>
      </c>
      <c r="M23" s="32">
        <f t="shared" si="1"/>
        <v>0</v>
      </c>
      <c r="N23" s="240"/>
      <c r="O23" s="240"/>
      <c r="P23" s="240"/>
      <c r="S23" s="2">
        <v>45411</v>
      </c>
    </row>
    <row r="24" spans="1:19" ht="7.5" customHeight="1" thickTop="1" thickBot="1">
      <c r="A24" s="78"/>
      <c r="B24" s="209"/>
      <c r="C24" s="209"/>
      <c r="D24" s="209"/>
      <c r="E24" s="209"/>
      <c r="F24" s="17"/>
      <c r="G24" s="209"/>
      <c r="H24" s="209"/>
      <c r="I24" s="209"/>
      <c r="J24" s="209"/>
      <c r="K24" s="209"/>
      <c r="L24" s="17"/>
      <c r="M24" s="17"/>
      <c r="S24" s="34"/>
    </row>
    <row r="25" spans="1:19" ht="24" customHeight="1" thickBot="1">
      <c r="A25" s="272">
        <v>311</v>
      </c>
      <c r="B25" s="185" t="s">
        <v>6</v>
      </c>
      <c r="C25" s="186"/>
      <c r="D25" s="186"/>
      <c r="E25" s="186"/>
      <c r="F25" s="187">
        <f>COUNTIF(M3:M23,"&lt;&gt;0")</f>
        <v>0</v>
      </c>
      <c r="G25" s="188"/>
      <c r="H25" s="188"/>
      <c r="I25" s="189"/>
      <c r="J25" s="267" t="str">
        <f>IF(D3="","Sin inquietudes",((F26/F25)*100%))</f>
        <v>Sin inquietudes</v>
      </c>
      <c r="K25" s="268"/>
      <c r="L25" s="268"/>
      <c r="M25" s="268"/>
      <c r="N25" s="268"/>
      <c r="O25" s="268"/>
      <c r="P25" s="268"/>
    </row>
    <row r="26" spans="1:19" ht="25.9" customHeight="1" thickTop="1" thickBot="1">
      <c r="A26" s="184"/>
      <c r="B26" s="190" t="s">
        <v>7</v>
      </c>
      <c r="C26" s="191"/>
      <c r="D26" s="191"/>
      <c r="E26" s="191"/>
      <c r="F26" s="192">
        <f>COUNTIFS(L3:L23,"&lt;=15",M3:M23,"&lt;&gt;0")</f>
        <v>0</v>
      </c>
      <c r="G26" s="193"/>
      <c r="H26" s="193"/>
      <c r="I26" s="190"/>
      <c r="J26" s="267"/>
      <c r="K26" s="268"/>
      <c r="L26" s="268"/>
      <c r="M26" s="268"/>
      <c r="N26" s="268"/>
      <c r="O26" s="268"/>
      <c r="P26" s="268"/>
    </row>
    <row r="27" spans="1:19">
      <c r="A27" s="4"/>
      <c r="B27" s="337"/>
      <c r="C27" s="337"/>
      <c r="D27" s="337"/>
      <c r="E27" s="337"/>
      <c r="F27" s="4"/>
      <c r="G27" s="337"/>
      <c r="H27" s="337"/>
      <c r="I27" s="337"/>
      <c r="J27" s="337"/>
      <c r="K27" s="337"/>
      <c r="L27" s="4"/>
      <c r="M27" s="3"/>
    </row>
    <row r="28" spans="1:19">
      <c r="A28" s="4"/>
      <c r="B28" s="337"/>
      <c r="C28" s="337"/>
      <c r="D28" s="337"/>
      <c r="E28" s="337"/>
      <c r="F28" s="4"/>
      <c r="G28" s="337"/>
      <c r="H28" s="337"/>
      <c r="I28" s="337"/>
      <c r="J28" s="337"/>
      <c r="K28" s="337"/>
      <c r="L28" s="4"/>
      <c r="M28" s="3"/>
    </row>
    <row r="29" spans="1:19" ht="15.75" thickBot="1">
      <c r="A29" s="4"/>
      <c r="B29" s="337"/>
      <c r="C29" s="337"/>
      <c r="D29" s="337"/>
      <c r="E29" s="337"/>
      <c r="F29" s="4"/>
      <c r="G29" s="347"/>
      <c r="H29" s="347"/>
      <c r="I29" s="347"/>
      <c r="J29" s="337"/>
      <c r="K29" s="337"/>
      <c r="L29" s="4"/>
      <c r="M29" s="3"/>
    </row>
    <row r="30" spans="1:19">
      <c r="B30" s="337"/>
      <c r="C30" s="337"/>
      <c r="D30" s="337"/>
      <c r="E30" s="337"/>
      <c r="F30" s="4"/>
      <c r="G30" s="337"/>
      <c r="H30" s="337"/>
      <c r="I30" s="337"/>
      <c r="J30" s="337"/>
      <c r="K30" s="337"/>
      <c r="L30" s="4"/>
      <c r="M30" s="3"/>
    </row>
    <row r="31" spans="1:19">
      <c r="B31" s="337"/>
      <c r="C31" s="337"/>
      <c r="D31" s="337"/>
      <c r="E31" s="337"/>
      <c r="F31" s="4"/>
      <c r="G31" s="337"/>
      <c r="H31" s="337"/>
      <c r="I31" s="337"/>
      <c r="J31" s="337"/>
      <c r="K31" s="337"/>
      <c r="L31" s="4"/>
      <c r="M31" s="3"/>
    </row>
    <row r="32" spans="1:19">
      <c r="B32" s="337"/>
      <c r="C32" s="337"/>
      <c r="D32" s="337"/>
      <c r="E32" s="337"/>
      <c r="F32" s="4"/>
      <c r="G32" s="337"/>
      <c r="H32" s="337"/>
      <c r="I32" s="337"/>
      <c r="J32" s="337"/>
      <c r="K32" s="337"/>
      <c r="L32" s="4"/>
      <c r="M32" s="3"/>
    </row>
    <row r="33" spans="2:13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</row>
  </sheetData>
  <mergeCells count="146">
    <mergeCell ref="A25:A26"/>
    <mergeCell ref="B25:E25"/>
    <mergeCell ref="F25:I25"/>
    <mergeCell ref="B26:E26"/>
    <mergeCell ref="F26:I26"/>
    <mergeCell ref="B10:C10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D13:E13"/>
    <mergeCell ref="D14:E14"/>
    <mergeCell ref="D15:E15"/>
    <mergeCell ref="D16:E16"/>
    <mergeCell ref="B11:C11"/>
    <mergeCell ref="B12:C12"/>
    <mergeCell ref="G3:I3"/>
    <mergeCell ref="D4:E4"/>
    <mergeCell ref="G4:I4"/>
    <mergeCell ref="J4:K4"/>
    <mergeCell ref="D5:E5"/>
    <mergeCell ref="G5:I5"/>
    <mergeCell ref="J5:K5"/>
    <mergeCell ref="G2:I2"/>
    <mergeCell ref="B8:C8"/>
    <mergeCell ref="B4:C4"/>
    <mergeCell ref="B5:C5"/>
    <mergeCell ref="B6:C6"/>
    <mergeCell ref="D6:E6"/>
    <mergeCell ref="G6:I6"/>
    <mergeCell ref="J6:K6"/>
    <mergeCell ref="D11:E11"/>
    <mergeCell ref="G11:I11"/>
    <mergeCell ref="J11:K11"/>
    <mergeCell ref="J10:K10"/>
    <mergeCell ref="D10:E10"/>
    <mergeCell ref="G10:I10"/>
    <mergeCell ref="D12:E12"/>
    <mergeCell ref="G12:I12"/>
    <mergeCell ref="J12:K12"/>
    <mergeCell ref="D9:E9"/>
    <mergeCell ref="B9:C9"/>
    <mergeCell ref="D7:E7"/>
    <mergeCell ref="G7:I7"/>
    <mergeCell ref="J7:K7"/>
    <mergeCell ref="D8:E8"/>
    <mergeCell ref="G8:I8"/>
    <mergeCell ref="J8:K8"/>
    <mergeCell ref="B31:C31"/>
    <mergeCell ref="D17:E17"/>
    <mergeCell ref="D18:E18"/>
    <mergeCell ref="J13:K13"/>
    <mergeCell ref="J14:K14"/>
    <mergeCell ref="J15:K15"/>
    <mergeCell ref="J16:K16"/>
    <mergeCell ref="J17:K17"/>
    <mergeCell ref="J18:K18"/>
    <mergeCell ref="G22:I22"/>
    <mergeCell ref="G13:I13"/>
    <mergeCell ref="G14:I14"/>
    <mergeCell ref="G15:I15"/>
    <mergeCell ref="G16:I16"/>
    <mergeCell ref="G17:I17"/>
    <mergeCell ref="G18:I18"/>
    <mergeCell ref="B32:C32"/>
    <mergeCell ref="B27:C27"/>
    <mergeCell ref="B28:C28"/>
    <mergeCell ref="B29:C29"/>
    <mergeCell ref="B30:C30"/>
    <mergeCell ref="D27:E27"/>
    <mergeCell ref="D28:E28"/>
    <mergeCell ref="D32:E32"/>
    <mergeCell ref="N23:P23"/>
    <mergeCell ref="J23:K23"/>
    <mergeCell ref="J24:K24"/>
    <mergeCell ref="G23:I23"/>
    <mergeCell ref="G24:I24"/>
    <mergeCell ref="D29:E29"/>
    <mergeCell ref="G29:I29"/>
    <mergeCell ref="J29:K29"/>
    <mergeCell ref="D30:E30"/>
    <mergeCell ref="G30:I30"/>
    <mergeCell ref="J30:K30"/>
    <mergeCell ref="D31:E31"/>
    <mergeCell ref="G31:I31"/>
    <mergeCell ref="J31:K31"/>
    <mergeCell ref="J28:K28"/>
    <mergeCell ref="G32:I32"/>
    <mergeCell ref="D19:E19"/>
    <mergeCell ref="D20:E20"/>
    <mergeCell ref="D21:E21"/>
    <mergeCell ref="D22:E22"/>
    <mergeCell ref="G28:I28"/>
    <mergeCell ref="G19:I19"/>
    <mergeCell ref="G20:I20"/>
    <mergeCell ref="G21:I21"/>
    <mergeCell ref="G27:I27"/>
    <mergeCell ref="D23:E23"/>
    <mergeCell ref="D24:E24"/>
    <mergeCell ref="N20:P20"/>
    <mergeCell ref="N21:P21"/>
    <mergeCell ref="N22:P22"/>
    <mergeCell ref="J1:P1"/>
    <mergeCell ref="J19:K19"/>
    <mergeCell ref="J20:K20"/>
    <mergeCell ref="N2:P2"/>
    <mergeCell ref="N3:P3"/>
    <mergeCell ref="N4:P4"/>
    <mergeCell ref="N5:P5"/>
    <mergeCell ref="N10:P10"/>
    <mergeCell ref="N11:P11"/>
    <mergeCell ref="N12:P12"/>
    <mergeCell ref="N13:P13"/>
    <mergeCell ref="N14:P14"/>
    <mergeCell ref="J32:K32"/>
    <mergeCell ref="J21:K21"/>
    <mergeCell ref="J22:K22"/>
    <mergeCell ref="J27:K27"/>
    <mergeCell ref="J25:P26"/>
    <mergeCell ref="J3:K3"/>
    <mergeCell ref="A1:I1"/>
    <mergeCell ref="G9:I9"/>
    <mergeCell ref="J9:K9"/>
    <mergeCell ref="B3:C3"/>
    <mergeCell ref="D3:E3"/>
    <mergeCell ref="B2:C2"/>
    <mergeCell ref="J2:K2"/>
    <mergeCell ref="D2:E2"/>
    <mergeCell ref="B7:C7"/>
    <mergeCell ref="N6:P6"/>
    <mergeCell ref="N7:P7"/>
    <mergeCell ref="N8:P8"/>
    <mergeCell ref="N9:P9"/>
    <mergeCell ref="N15:P15"/>
    <mergeCell ref="N16:P16"/>
    <mergeCell ref="N17:P17"/>
    <mergeCell ref="N18:P18"/>
    <mergeCell ref="N19:P19"/>
  </mergeCells>
  <conditionalFormatting sqref="L3:M23">
    <cfRule type="cellIs" dxfId="109" priority="7" operator="between">
      <formula>0</formula>
      <formula>15</formula>
    </cfRule>
    <cfRule type="cellIs" dxfId="108" priority="8" operator="greaterThan">
      <formula>15</formula>
    </cfRule>
    <cfRule type="cellIs" dxfId="107" priority="9" operator="lessThan">
      <formula>16</formula>
    </cfRule>
    <cfRule type="cellIs" dxfId="106" priority="10" operator="greaterThan">
      <formula>0</formula>
    </cfRule>
    <cfRule type="cellIs" dxfId="105" priority="11" operator="greaterThan">
      <formula>16</formula>
    </cfRule>
  </conditionalFormatting>
  <conditionalFormatting sqref="M3:M23">
    <cfRule type="cellIs" dxfId="104" priority="1" operator="greaterThan">
      <formula>0</formula>
    </cfRule>
    <cfRule type="cellIs" dxfId="103" priority="2" operator="equal">
      <formula>0</formula>
    </cfRule>
    <cfRule type="cellIs" dxfId="102" priority="3" operator="greaterThan">
      <formula>1</formula>
    </cfRule>
    <cfRule type="cellIs" dxfId="101" priority="4" operator="equal">
      <formula>1</formula>
    </cfRule>
    <cfRule type="cellIs" dxfId="100" priority="5" operator="lessThan">
      <formula>0</formula>
    </cfRule>
    <cfRule type="cellIs" dxfId="99" priority="6" operator="greaterThan">
      <formula>0</formula>
    </cfRule>
  </conditionalFormatting>
  <dataValidations count="1">
    <dataValidation type="list" allowBlank="1" showInputMessage="1" showErrorMessage="1" sqref="F3:F4 F6:F23">
      <formula1>"Queja,Sugerencia,"</formula1>
    </dataValidation>
  </dataValidations>
  <pageMargins left="0.16666666666666666" right="0.25" top="1.0597826086956521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"/>
  <sheetViews>
    <sheetView view="pageLayout" topLeftCell="C7" zoomScaleNormal="100" workbookViewId="0">
      <selection activeCell="D11" sqref="D11:E11"/>
    </sheetView>
  </sheetViews>
  <sheetFormatPr baseColWidth="10" defaultRowHeight="15"/>
  <cols>
    <col min="3" max="3" width="8.7109375" customWidth="1"/>
    <col min="4" max="4" width="15.28515625" customWidth="1"/>
    <col min="5" max="5" width="14.42578125" customWidth="1"/>
    <col min="7" max="7" width="18" customWidth="1"/>
    <col min="8" max="8" width="6" customWidth="1"/>
    <col min="9" max="9" width="0.28515625" hidden="1" customWidth="1"/>
    <col min="10" max="10" width="15.7109375" customWidth="1"/>
    <col min="11" max="11" width="6.28515625" customWidth="1"/>
    <col min="12" max="12" width="14.7109375" customWidth="1"/>
    <col min="13" max="13" width="11.7109375" customWidth="1"/>
    <col min="14" max="14" width="27" customWidth="1"/>
    <col min="15" max="15" width="20.28515625" customWidth="1"/>
    <col min="16" max="16" width="11.5703125" hidden="1" customWidth="1"/>
    <col min="17" max="17" width="20.140625" hidden="1" customWidth="1"/>
    <col min="18" max="18" width="0" hidden="1" customWidth="1"/>
    <col min="19" max="19" width="14.140625" customWidth="1"/>
  </cols>
  <sheetData>
    <row r="1" spans="1:19" ht="52.15" customHeight="1" thickBot="1">
      <c r="A1" s="313" t="s">
        <v>18</v>
      </c>
      <c r="B1" s="314"/>
      <c r="C1" s="314"/>
      <c r="D1" s="314"/>
      <c r="E1" s="314"/>
      <c r="F1" s="314"/>
      <c r="G1" s="314"/>
      <c r="H1" s="314"/>
      <c r="I1" s="314"/>
      <c r="J1" s="352" t="s">
        <v>10</v>
      </c>
      <c r="K1" s="353"/>
      <c r="L1" s="353"/>
      <c r="M1" s="353"/>
      <c r="N1" s="354"/>
      <c r="Q1" s="1" t="s">
        <v>4</v>
      </c>
    </row>
    <row r="2" spans="1:19" ht="39.75" thickBot="1">
      <c r="A2" s="117" t="s">
        <v>8</v>
      </c>
      <c r="B2" s="350" t="s">
        <v>0</v>
      </c>
      <c r="C2" s="351"/>
      <c r="D2" s="255" t="s">
        <v>1</v>
      </c>
      <c r="E2" s="256"/>
      <c r="F2" s="6" t="s">
        <v>9</v>
      </c>
      <c r="G2" s="255" t="s">
        <v>2</v>
      </c>
      <c r="H2" s="257"/>
      <c r="I2" s="256"/>
      <c r="J2" s="258" t="s">
        <v>3</v>
      </c>
      <c r="K2" s="259"/>
      <c r="L2" s="31" t="s">
        <v>5</v>
      </c>
      <c r="M2" s="38" t="s">
        <v>13</v>
      </c>
      <c r="N2" s="139" t="s">
        <v>14</v>
      </c>
      <c r="Q2" s="2"/>
      <c r="R2" s="145" t="s">
        <v>4</v>
      </c>
      <c r="S2" s="147"/>
    </row>
    <row r="3" spans="1:19" ht="16.5" thickTop="1" thickBot="1">
      <c r="A3" s="119">
        <v>1</v>
      </c>
      <c r="B3" s="355"/>
      <c r="C3" s="300"/>
      <c r="D3" s="356"/>
      <c r="E3" s="300"/>
      <c r="F3" s="9"/>
      <c r="G3" s="355"/>
      <c r="H3" s="299"/>
      <c r="I3" s="300"/>
      <c r="J3" s="356"/>
      <c r="K3" s="357"/>
      <c r="L3" s="40">
        <f>NETWORKDAYS.INTL(D3,J3,1,R3)</f>
        <v>0</v>
      </c>
      <c r="M3" s="42">
        <f>IF(D3="",0,1)</f>
        <v>0</v>
      </c>
      <c r="N3" s="140"/>
      <c r="Q3" s="2">
        <v>45442</v>
      </c>
      <c r="R3" s="146">
        <v>45778</v>
      </c>
      <c r="S3" s="2"/>
    </row>
    <row r="4" spans="1:19" ht="16.5" thickTop="1" thickBot="1">
      <c r="A4" s="121">
        <v>2</v>
      </c>
      <c r="B4" s="358"/>
      <c r="C4" s="284"/>
      <c r="D4" s="283"/>
      <c r="E4" s="284"/>
      <c r="F4" s="15"/>
      <c r="G4" s="244"/>
      <c r="H4" s="244"/>
      <c r="I4" s="244"/>
      <c r="J4" s="359"/>
      <c r="K4" s="360"/>
      <c r="L4" s="40">
        <f t="shared" ref="L4:L23" si="0">NETWORKDAYS.INTL(D4,J4,1,R4)</f>
        <v>0</v>
      </c>
      <c r="M4" s="43">
        <f t="shared" ref="M4:M23" si="1">IF(D4="",0,1)</f>
        <v>0</v>
      </c>
      <c r="N4" s="141"/>
      <c r="Q4" s="2">
        <v>45442</v>
      </c>
      <c r="R4" s="145"/>
    </row>
    <row r="5" spans="1:19" ht="16.5" thickTop="1" thickBot="1">
      <c r="A5" s="123">
        <v>3</v>
      </c>
      <c r="B5" s="235"/>
      <c r="C5" s="236"/>
      <c r="D5" s="207"/>
      <c r="E5" s="206"/>
      <c r="F5" s="13"/>
      <c r="G5" s="206"/>
      <c r="H5" s="206"/>
      <c r="I5" s="206"/>
      <c r="J5" s="206"/>
      <c r="K5" s="326"/>
      <c r="L5" s="40">
        <f t="shared" si="0"/>
        <v>0</v>
      </c>
      <c r="M5" s="41">
        <f t="shared" si="1"/>
        <v>0</v>
      </c>
      <c r="N5" s="142"/>
      <c r="Q5" s="2">
        <v>45442</v>
      </c>
      <c r="R5" s="145"/>
    </row>
    <row r="6" spans="1:19" ht="16.5" thickTop="1" thickBot="1">
      <c r="A6" s="124">
        <v>4</v>
      </c>
      <c r="B6" s="232"/>
      <c r="C6" s="234"/>
      <c r="D6" s="246"/>
      <c r="E6" s="218"/>
      <c r="F6" s="15"/>
      <c r="G6" s="218"/>
      <c r="H6" s="218"/>
      <c r="I6" s="218"/>
      <c r="J6" s="247"/>
      <c r="K6" s="325"/>
      <c r="L6" s="40">
        <f t="shared" si="0"/>
        <v>0</v>
      </c>
      <c r="M6" s="43">
        <f t="shared" si="1"/>
        <v>0</v>
      </c>
      <c r="N6" s="141"/>
      <c r="Q6" s="2">
        <v>45442</v>
      </c>
      <c r="R6" s="145"/>
    </row>
    <row r="7" spans="1:19" ht="16.5" thickTop="1" thickBot="1">
      <c r="A7" s="123">
        <v>5</v>
      </c>
      <c r="B7" s="237"/>
      <c r="C7" s="238"/>
      <c r="D7" s="239"/>
      <c r="E7" s="206"/>
      <c r="F7" s="13"/>
      <c r="G7" s="206"/>
      <c r="H7" s="206"/>
      <c r="I7" s="206"/>
      <c r="J7" s="240"/>
      <c r="K7" s="326"/>
      <c r="L7" s="40">
        <f t="shared" si="0"/>
        <v>0</v>
      </c>
      <c r="M7" s="41">
        <f t="shared" si="1"/>
        <v>0</v>
      </c>
      <c r="N7" s="142"/>
      <c r="Q7" s="2">
        <v>45442</v>
      </c>
    </row>
    <row r="8" spans="1:19" ht="16.5" thickTop="1" thickBot="1">
      <c r="A8" s="124">
        <v>6</v>
      </c>
      <c r="B8" s="241"/>
      <c r="C8" s="242"/>
      <c r="D8" s="232"/>
      <c r="E8" s="218"/>
      <c r="F8" s="15"/>
      <c r="G8" s="218"/>
      <c r="H8" s="218"/>
      <c r="I8" s="218"/>
      <c r="J8" s="218"/>
      <c r="K8" s="325"/>
      <c r="L8" s="40">
        <f t="shared" si="0"/>
        <v>0</v>
      </c>
      <c r="M8" s="43">
        <f t="shared" si="1"/>
        <v>0</v>
      </c>
      <c r="N8" s="141"/>
      <c r="Q8" s="2">
        <v>45442</v>
      </c>
    </row>
    <row r="9" spans="1:19" ht="16.5" thickTop="1" thickBot="1">
      <c r="A9" s="123">
        <v>7</v>
      </c>
      <c r="B9" s="237"/>
      <c r="C9" s="238"/>
      <c r="D9" s="239"/>
      <c r="E9" s="206"/>
      <c r="F9" s="13"/>
      <c r="G9" s="276"/>
      <c r="H9" s="276"/>
      <c r="I9" s="276"/>
      <c r="J9" s="240"/>
      <c r="K9" s="326"/>
      <c r="L9" s="40">
        <f t="shared" si="0"/>
        <v>0</v>
      </c>
      <c r="M9" s="41">
        <f t="shared" si="1"/>
        <v>0</v>
      </c>
      <c r="N9" s="142"/>
      <c r="Q9" s="2">
        <v>45442</v>
      </c>
    </row>
    <row r="10" spans="1:19" ht="16.5" thickTop="1" thickBot="1">
      <c r="A10" s="124">
        <v>8</v>
      </c>
      <c r="B10" s="232"/>
      <c r="C10" s="234"/>
      <c r="D10" s="217"/>
      <c r="E10" s="218"/>
      <c r="F10" s="15"/>
      <c r="G10" s="232"/>
      <c r="H10" s="218"/>
      <c r="I10" s="218"/>
      <c r="J10" s="218"/>
      <c r="K10" s="325"/>
      <c r="L10" s="40">
        <f t="shared" si="0"/>
        <v>0</v>
      </c>
      <c r="M10" s="41">
        <v>0</v>
      </c>
      <c r="N10" s="141"/>
      <c r="Q10" s="2">
        <v>45442</v>
      </c>
    </row>
    <row r="11" spans="1:19" ht="16.5" thickTop="1" thickBot="1">
      <c r="A11" s="123">
        <v>9</v>
      </c>
      <c r="B11" s="235"/>
      <c r="C11" s="236"/>
      <c r="D11" s="205"/>
      <c r="E11" s="206"/>
      <c r="F11" s="13"/>
      <c r="G11" s="207"/>
      <c r="H11" s="206"/>
      <c r="I11" s="206"/>
      <c r="J11" s="206"/>
      <c r="K11" s="361"/>
      <c r="L11" s="40">
        <f t="shared" si="0"/>
        <v>0</v>
      </c>
      <c r="M11" s="43">
        <f t="shared" si="1"/>
        <v>0</v>
      </c>
      <c r="N11" s="142"/>
      <c r="Q11" s="2">
        <v>45442</v>
      </c>
    </row>
    <row r="12" spans="1:19" ht="16.5" thickTop="1" thickBot="1">
      <c r="A12" s="124">
        <v>10</v>
      </c>
      <c r="B12" s="230"/>
      <c r="C12" s="231"/>
      <c r="D12" s="217"/>
      <c r="E12" s="218"/>
      <c r="F12" s="15"/>
      <c r="G12" s="232"/>
      <c r="H12" s="218"/>
      <c r="I12" s="218"/>
      <c r="J12" s="218"/>
      <c r="K12" s="362"/>
      <c r="L12" s="40">
        <f t="shared" si="0"/>
        <v>0</v>
      </c>
      <c r="M12" s="41">
        <f t="shared" si="1"/>
        <v>0</v>
      </c>
      <c r="N12" s="132"/>
      <c r="Q12" s="2">
        <v>45442</v>
      </c>
    </row>
    <row r="13" spans="1:19" ht="16.5" thickTop="1" thickBot="1">
      <c r="A13" s="123">
        <v>11</v>
      </c>
      <c r="B13" s="207"/>
      <c r="C13" s="233"/>
      <c r="D13" s="205"/>
      <c r="E13" s="206"/>
      <c r="F13" s="13"/>
      <c r="G13" s="207"/>
      <c r="H13" s="206"/>
      <c r="I13" s="206"/>
      <c r="J13" s="206"/>
      <c r="K13" s="361"/>
      <c r="L13" s="40">
        <f t="shared" si="0"/>
        <v>0</v>
      </c>
      <c r="M13" s="41">
        <f t="shared" si="1"/>
        <v>0</v>
      </c>
      <c r="N13" s="142"/>
      <c r="Q13" s="2">
        <v>45442</v>
      </c>
    </row>
    <row r="14" spans="1:19" ht="16.5" thickTop="1" thickBot="1">
      <c r="A14" s="124">
        <v>12</v>
      </c>
      <c r="B14" s="232"/>
      <c r="C14" s="234"/>
      <c r="D14" s="217"/>
      <c r="E14" s="218"/>
      <c r="F14" s="15"/>
      <c r="G14" s="218"/>
      <c r="H14" s="218"/>
      <c r="I14" s="218"/>
      <c r="J14" s="218"/>
      <c r="K14" s="362"/>
      <c r="L14" s="40">
        <f t="shared" si="0"/>
        <v>0</v>
      </c>
      <c r="M14" s="43">
        <f t="shared" si="1"/>
        <v>0</v>
      </c>
      <c r="N14" s="141"/>
      <c r="Q14" s="2">
        <v>45442</v>
      </c>
    </row>
    <row r="15" spans="1:19" ht="16.5" thickTop="1" thickBot="1">
      <c r="A15" s="123">
        <v>13</v>
      </c>
      <c r="B15" s="235"/>
      <c r="C15" s="236"/>
      <c r="D15" s="205"/>
      <c r="E15" s="206"/>
      <c r="F15" s="13"/>
      <c r="G15" s="207"/>
      <c r="H15" s="206"/>
      <c r="I15" s="206"/>
      <c r="J15" s="206"/>
      <c r="K15" s="361"/>
      <c r="L15" s="40">
        <f t="shared" si="0"/>
        <v>0</v>
      </c>
      <c r="M15" s="41">
        <f t="shared" si="1"/>
        <v>0</v>
      </c>
      <c r="N15" s="142"/>
      <c r="Q15" s="2">
        <v>45442</v>
      </c>
    </row>
    <row r="16" spans="1:19" ht="16.5" thickTop="1" thickBot="1">
      <c r="A16" s="124">
        <v>14</v>
      </c>
      <c r="B16" s="230"/>
      <c r="C16" s="231"/>
      <c r="D16" s="217"/>
      <c r="E16" s="218"/>
      <c r="F16" s="15"/>
      <c r="G16" s="232"/>
      <c r="H16" s="218"/>
      <c r="I16" s="218"/>
      <c r="J16" s="218"/>
      <c r="K16" s="362"/>
      <c r="L16" s="40">
        <f t="shared" si="0"/>
        <v>0</v>
      </c>
      <c r="M16" s="41">
        <f t="shared" si="1"/>
        <v>0</v>
      </c>
      <c r="N16" s="141"/>
      <c r="Q16" s="2">
        <v>45442</v>
      </c>
    </row>
    <row r="17" spans="1:17" ht="16.5" thickTop="1" thickBot="1">
      <c r="A17" s="123">
        <v>15</v>
      </c>
      <c r="B17" s="207"/>
      <c r="C17" s="233"/>
      <c r="D17" s="205"/>
      <c r="E17" s="206"/>
      <c r="F17" s="13"/>
      <c r="G17" s="207"/>
      <c r="H17" s="206"/>
      <c r="I17" s="206"/>
      <c r="J17" s="206"/>
      <c r="K17" s="361"/>
      <c r="L17" s="40">
        <f t="shared" si="0"/>
        <v>0</v>
      </c>
      <c r="M17" s="41">
        <f t="shared" si="1"/>
        <v>0</v>
      </c>
      <c r="N17" s="142"/>
      <c r="Q17" s="2">
        <v>45442</v>
      </c>
    </row>
    <row r="18" spans="1:17" ht="16.5" thickTop="1" thickBot="1">
      <c r="A18" s="124">
        <v>16</v>
      </c>
      <c r="B18" s="194"/>
      <c r="C18" s="195"/>
      <c r="D18" s="196"/>
      <c r="E18" s="197"/>
      <c r="F18" s="15"/>
      <c r="G18" s="232"/>
      <c r="H18" s="218"/>
      <c r="I18" s="218"/>
      <c r="J18" s="218"/>
      <c r="K18" s="362"/>
      <c r="L18" s="40">
        <f t="shared" si="0"/>
        <v>0</v>
      </c>
      <c r="M18" s="43">
        <f t="shared" si="1"/>
        <v>0</v>
      </c>
      <c r="N18" s="132"/>
      <c r="Q18" s="2">
        <v>45442</v>
      </c>
    </row>
    <row r="19" spans="1:17" ht="16.5" thickTop="1" thickBot="1">
      <c r="A19" s="123">
        <v>17</v>
      </c>
      <c r="B19" s="210"/>
      <c r="C19" s="211"/>
      <c r="D19" s="212"/>
      <c r="E19" s="213"/>
      <c r="F19" s="13"/>
      <c r="G19" s="214"/>
      <c r="H19" s="215"/>
      <c r="I19" s="215"/>
      <c r="J19" s="216"/>
      <c r="K19" s="363"/>
      <c r="L19" s="40">
        <f t="shared" si="0"/>
        <v>0</v>
      </c>
      <c r="M19" s="41">
        <f t="shared" si="1"/>
        <v>0</v>
      </c>
      <c r="N19" s="142"/>
      <c r="Q19" s="2">
        <v>45442</v>
      </c>
    </row>
    <row r="20" spans="1:17" ht="16.5" thickTop="1" thickBot="1">
      <c r="A20" s="124">
        <v>18</v>
      </c>
      <c r="B20" s="201"/>
      <c r="C20" s="202"/>
      <c r="D20" s="217"/>
      <c r="E20" s="218"/>
      <c r="F20" s="15"/>
      <c r="G20" s="219"/>
      <c r="H20" s="220"/>
      <c r="I20" s="221"/>
      <c r="J20" s="222"/>
      <c r="K20" s="364"/>
      <c r="L20" s="40">
        <f t="shared" si="0"/>
        <v>0</v>
      </c>
      <c r="M20" s="41">
        <f t="shared" si="1"/>
        <v>0</v>
      </c>
      <c r="N20" s="141"/>
      <c r="Q20" s="2">
        <v>45442</v>
      </c>
    </row>
    <row r="21" spans="1:17" ht="16.5" thickTop="1" thickBot="1">
      <c r="A21" s="123">
        <v>19</v>
      </c>
      <c r="B21" s="223"/>
      <c r="C21" s="224"/>
      <c r="D21" s="205"/>
      <c r="E21" s="206"/>
      <c r="F21" s="13"/>
      <c r="G21" s="225"/>
      <c r="H21" s="226"/>
      <c r="I21" s="227"/>
      <c r="J21" s="228"/>
      <c r="K21" s="365"/>
      <c r="L21" s="40">
        <f t="shared" si="0"/>
        <v>0</v>
      </c>
      <c r="M21" s="41">
        <f t="shared" si="1"/>
        <v>0</v>
      </c>
      <c r="N21" s="142"/>
      <c r="Q21" s="2">
        <v>45442</v>
      </c>
    </row>
    <row r="22" spans="1:17" ht="16.5" thickTop="1" thickBot="1">
      <c r="A22" s="124">
        <v>20</v>
      </c>
      <c r="B22" s="194"/>
      <c r="C22" s="195"/>
      <c r="D22" s="196"/>
      <c r="E22" s="197"/>
      <c r="F22" s="15"/>
      <c r="G22" s="198"/>
      <c r="H22" s="199"/>
      <c r="I22" s="200"/>
      <c r="J22" s="201"/>
      <c r="K22" s="366"/>
      <c r="L22" s="40">
        <f t="shared" si="0"/>
        <v>0</v>
      </c>
      <c r="M22" s="41">
        <f t="shared" si="1"/>
        <v>0</v>
      </c>
      <c r="N22" s="141"/>
      <c r="Q22" s="2">
        <v>45442</v>
      </c>
    </row>
    <row r="23" spans="1:17" ht="16.5" thickTop="1" thickBot="1">
      <c r="A23" s="133">
        <v>21</v>
      </c>
      <c r="B23" s="329"/>
      <c r="C23" s="329"/>
      <c r="D23" s="330"/>
      <c r="E23" s="331"/>
      <c r="F23" s="134"/>
      <c r="G23" s="332"/>
      <c r="H23" s="331"/>
      <c r="I23" s="331"/>
      <c r="J23" s="367"/>
      <c r="K23" s="368"/>
      <c r="L23" s="135">
        <f t="shared" si="0"/>
        <v>0</v>
      </c>
      <c r="M23" s="143">
        <f t="shared" si="1"/>
        <v>0</v>
      </c>
      <c r="N23" s="144"/>
      <c r="Q23" s="2">
        <v>45442</v>
      </c>
    </row>
    <row r="24" spans="1:17" ht="9" customHeight="1" thickBot="1">
      <c r="A24" s="116" t="str" cm="1">
        <f t="array" ref="A24">_xlfn.IFS(D3&lt;&gt;J3,"1",D3=J3,"0")</f>
        <v>0</v>
      </c>
      <c r="B24" s="209"/>
      <c r="C24" s="209"/>
      <c r="D24" s="209"/>
      <c r="E24" s="209"/>
      <c r="F24" s="17"/>
      <c r="G24" s="209"/>
      <c r="H24" s="209"/>
      <c r="I24" s="209"/>
      <c r="J24" s="209"/>
      <c r="K24" s="209"/>
      <c r="L24" s="17"/>
      <c r="M24" s="17"/>
    </row>
    <row r="25" spans="1:17" ht="26.45" customHeight="1" thickBot="1">
      <c r="A25" s="272">
        <v>311</v>
      </c>
      <c r="B25" s="185" t="s">
        <v>6</v>
      </c>
      <c r="C25" s="186"/>
      <c r="D25" s="186"/>
      <c r="E25" s="186"/>
      <c r="F25" s="187">
        <f>COUNTIF(M3:M23,"&lt;&gt;0")</f>
        <v>0</v>
      </c>
      <c r="G25" s="188"/>
      <c r="H25" s="188"/>
      <c r="I25" s="189"/>
      <c r="J25" s="267" t="str">
        <f>IF(D3="","Sin inquietudes",((F26/F25)*100%))</f>
        <v>Sin inquietudes</v>
      </c>
      <c r="K25" s="268"/>
      <c r="L25" s="268"/>
      <c r="M25" s="268"/>
      <c r="N25" s="268"/>
    </row>
    <row r="26" spans="1:17" ht="18.75" customHeight="1" thickTop="1" thickBot="1">
      <c r="A26" s="184"/>
      <c r="B26" s="190" t="s">
        <v>7</v>
      </c>
      <c r="C26" s="191"/>
      <c r="D26" s="191"/>
      <c r="E26" s="191"/>
      <c r="F26" s="192">
        <f>COUNTIFS(L3:L23,"&lt;=15",M3:M23,"&lt;&gt;0")</f>
        <v>0</v>
      </c>
      <c r="G26" s="193"/>
      <c r="H26" s="193"/>
      <c r="I26" s="190"/>
      <c r="J26" s="267"/>
      <c r="K26" s="268"/>
      <c r="L26" s="268"/>
      <c r="M26" s="268"/>
      <c r="N26" s="268"/>
    </row>
  </sheetData>
  <mergeCells count="100">
    <mergeCell ref="J25:N26"/>
    <mergeCell ref="A25:A26"/>
    <mergeCell ref="B25:E25"/>
    <mergeCell ref="F25:I25"/>
    <mergeCell ref="B26:E26"/>
    <mergeCell ref="F26:I26"/>
    <mergeCell ref="B23:C23"/>
    <mergeCell ref="D23:E23"/>
    <mergeCell ref="G23:I23"/>
    <mergeCell ref="J23:K23"/>
    <mergeCell ref="B24:C24"/>
    <mergeCell ref="D24:E24"/>
    <mergeCell ref="G24:I24"/>
    <mergeCell ref="J24:K24"/>
    <mergeCell ref="B21:C21"/>
    <mergeCell ref="D21:E21"/>
    <mergeCell ref="G21:I21"/>
    <mergeCell ref="J21:K21"/>
    <mergeCell ref="B22:C22"/>
    <mergeCell ref="D22:E22"/>
    <mergeCell ref="G22:I22"/>
    <mergeCell ref="J22:K22"/>
    <mergeCell ref="B19:C19"/>
    <mergeCell ref="D19:E19"/>
    <mergeCell ref="G19:I19"/>
    <mergeCell ref="J19:K19"/>
    <mergeCell ref="B20:C20"/>
    <mergeCell ref="D20:E20"/>
    <mergeCell ref="G20:I20"/>
    <mergeCell ref="J20:K20"/>
    <mergeCell ref="B17:C17"/>
    <mergeCell ref="D17:E17"/>
    <mergeCell ref="G17:I17"/>
    <mergeCell ref="J17:K17"/>
    <mergeCell ref="B18:C18"/>
    <mergeCell ref="D18:E18"/>
    <mergeCell ref="G18:I18"/>
    <mergeCell ref="J18:K18"/>
    <mergeCell ref="B15:C15"/>
    <mergeCell ref="D15:E15"/>
    <mergeCell ref="G15:I15"/>
    <mergeCell ref="J15:K15"/>
    <mergeCell ref="B16:C16"/>
    <mergeCell ref="D16:E16"/>
    <mergeCell ref="G16:I16"/>
    <mergeCell ref="J16:K16"/>
    <mergeCell ref="B13:C13"/>
    <mergeCell ref="D13:E13"/>
    <mergeCell ref="G13:I13"/>
    <mergeCell ref="J13:K13"/>
    <mergeCell ref="B14:C14"/>
    <mergeCell ref="D14:E14"/>
    <mergeCell ref="G14:I14"/>
    <mergeCell ref="J14:K14"/>
    <mergeCell ref="B11:C11"/>
    <mergeCell ref="D11:E11"/>
    <mergeCell ref="G11:I11"/>
    <mergeCell ref="J11:K11"/>
    <mergeCell ref="B12:C12"/>
    <mergeCell ref="D12:E12"/>
    <mergeCell ref="G12:I12"/>
    <mergeCell ref="J12:K12"/>
    <mergeCell ref="B9:C9"/>
    <mergeCell ref="D9:E9"/>
    <mergeCell ref="G9:I9"/>
    <mergeCell ref="J9:K9"/>
    <mergeCell ref="B10:C10"/>
    <mergeCell ref="D10:E10"/>
    <mergeCell ref="G10:I10"/>
    <mergeCell ref="J10:K10"/>
    <mergeCell ref="B7:C7"/>
    <mergeCell ref="D7:E7"/>
    <mergeCell ref="G7:I7"/>
    <mergeCell ref="J7:K7"/>
    <mergeCell ref="B8:C8"/>
    <mergeCell ref="D8:E8"/>
    <mergeCell ref="G8:I8"/>
    <mergeCell ref="J8:K8"/>
    <mergeCell ref="B5:C5"/>
    <mergeCell ref="D5:E5"/>
    <mergeCell ref="G5:I5"/>
    <mergeCell ref="J5:K5"/>
    <mergeCell ref="B6:C6"/>
    <mergeCell ref="D6:E6"/>
    <mergeCell ref="G6:I6"/>
    <mergeCell ref="J6:K6"/>
    <mergeCell ref="B3:C3"/>
    <mergeCell ref="D3:E3"/>
    <mergeCell ref="G3:I3"/>
    <mergeCell ref="J3:K3"/>
    <mergeCell ref="B4:C4"/>
    <mergeCell ref="D4:E4"/>
    <mergeCell ref="G4:I4"/>
    <mergeCell ref="J4:K4"/>
    <mergeCell ref="A1:I1"/>
    <mergeCell ref="B2:C2"/>
    <mergeCell ref="D2:E2"/>
    <mergeCell ref="G2:I2"/>
    <mergeCell ref="J2:K2"/>
    <mergeCell ref="J1:N1"/>
  </mergeCells>
  <conditionalFormatting sqref="L3:M23">
    <cfRule type="cellIs" dxfId="98" priority="10" operator="between">
      <formula>0</formula>
      <formula>15</formula>
    </cfRule>
    <cfRule type="cellIs" dxfId="97" priority="11" operator="greaterThan">
      <formula>15</formula>
    </cfRule>
    <cfRule type="cellIs" dxfId="96" priority="12" operator="lessThan">
      <formula>16</formula>
    </cfRule>
    <cfRule type="cellIs" dxfId="95" priority="13" operator="greaterThan">
      <formula>0</formula>
    </cfRule>
    <cfRule type="cellIs" dxfId="94" priority="14" operator="greaterThan">
      <formula>16</formula>
    </cfRule>
  </conditionalFormatting>
  <conditionalFormatting sqref="M3:M23">
    <cfRule type="cellIs" dxfId="93" priority="1" operator="greaterThan">
      <formula>0</formula>
    </cfRule>
    <cfRule type="cellIs" dxfId="92" priority="3" operator="equal">
      <formula>0</formula>
    </cfRule>
    <cfRule type="cellIs" dxfId="91" priority="6" operator="greaterThan">
      <formula>1</formula>
    </cfRule>
    <cfRule type="cellIs" dxfId="90" priority="7" operator="equal">
      <formula>1</formula>
    </cfRule>
    <cfRule type="cellIs" dxfId="89" priority="8" operator="lessThan">
      <formula>0</formula>
    </cfRule>
    <cfRule type="cellIs" dxfId="88" priority="9" operator="greaterThan">
      <formula>0</formula>
    </cfRule>
  </conditionalFormatting>
  <dataValidations count="1">
    <dataValidation type="list" allowBlank="1" showInputMessage="1" showErrorMessage="1" sqref="F3:F4 F6:F23">
      <formula1>"Queja,Sugerencia,"</formula1>
    </dataValidation>
  </dataValidations>
  <pageMargins left="0.25" right="0.25" top="1.0661764705882353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view="pageLayout" topLeftCell="A7" zoomScaleNormal="100" workbookViewId="0">
      <selection activeCell="J25" sqref="J25:P26"/>
    </sheetView>
  </sheetViews>
  <sheetFormatPr baseColWidth="10" defaultRowHeight="15"/>
  <cols>
    <col min="1" max="1" width="9.85546875" customWidth="1"/>
    <col min="3" max="3" width="8.7109375" customWidth="1"/>
    <col min="5" max="5" width="13.85546875" customWidth="1"/>
    <col min="6" max="6" width="9.7109375" customWidth="1"/>
    <col min="8" max="8" width="14.85546875" customWidth="1"/>
    <col min="9" max="9" width="3" customWidth="1"/>
    <col min="12" max="12" width="14.5703125" customWidth="1"/>
    <col min="13" max="13" width="11.7109375" customWidth="1"/>
    <col min="15" max="15" width="15.7109375" hidden="1" customWidth="1"/>
    <col min="16" max="16" width="16.7109375" customWidth="1"/>
    <col min="18" max="18" width="13.28515625" hidden="1" customWidth="1"/>
  </cols>
  <sheetData>
    <row r="1" spans="1:18" ht="29.45" customHeight="1" thickBot="1">
      <c r="A1" s="251" t="s">
        <v>18</v>
      </c>
      <c r="B1" s="252"/>
      <c r="C1" s="252"/>
      <c r="D1" s="252"/>
      <c r="E1" s="252"/>
      <c r="F1" s="252"/>
      <c r="G1" s="252"/>
      <c r="H1" s="252"/>
      <c r="I1" s="252"/>
      <c r="J1" s="370" t="s">
        <v>10</v>
      </c>
      <c r="K1" s="370"/>
      <c r="L1" s="370"/>
      <c r="M1" s="370"/>
      <c r="N1" s="370"/>
      <c r="O1" s="370"/>
      <c r="P1" s="370"/>
    </row>
    <row r="2" spans="1:18" ht="39.75" thickBot="1">
      <c r="A2" s="5" t="s">
        <v>8</v>
      </c>
      <c r="B2" s="253" t="s">
        <v>0</v>
      </c>
      <c r="C2" s="254"/>
      <c r="D2" s="255" t="s">
        <v>1</v>
      </c>
      <c r="E2" s="256"/>
      <c r="F2" s="6" t="s">
        <v>9</v>
      </c>
      <c r="G2" s="255" t="s">
        <v>2</v>
      </c>
      <c r="H2" s="257"/>
      <c r="I2" s="256"/>
      <c r="J2" s="258" t="s">
        <v>3</v>
      </c>
      <c r="K2" s="259"/>
      <c r="L2" s="46" t="s">
        <v>5</v>
      </c>
      <c r="M2" s="47" t="s">
        <v>13</v>
      </c>
      <c r="N2" s="372" t="s">
        <v>14</v>
      </c>
      <c r="O2" s="373"/>
      <c r="P2" s="373"/>
      <c r="R2" s="113" t="s">
        <v>4</v>
      </c>
    </row>
    <row r="3" spans="1:18" ht="16.5" thickTop="1" thickBot="1">
      <c r="A3" s="8">
        <v>1</v>
      </c>
      <c r="B3" s="355"/>
      <c r="C3" s="300"/>
      <c r="D3" s="356"/>
      <c r="E3" s="300"/>
      <c r="F3" s="9"/>
      <c r="G3" s="355"/>
      <c r="H3" s="299"/>
      <c r="I3" s="300"/>
      <c r="J3" s="356"/>
      <c r="K3" s="300"/>
      <c r="L3" s="45">
        <f>NETWORKDAYS.INTL(D3,J3,1,R3)</f>
        <v>0</v>
      </c>
      <c r="M3" s="49">
        <f>IF(D3="",0,1)</f>
        <v>0</v>
      </c>
      <c r="N3" s="355"/>
      <c r="O3" s="299"/>
      <c r="P3" s="300"/>
      <c r="R3" s="148">
        <v>45827</v>
      </c>
    </row>
    <row r="4" spans="1:18" ht="16.5" thickTop="1" thickBot="1">
      <c r="A4" s="10">
        <v>2</v>
      </c>
      <c r="B4" s="358"/>
      <c r="C4" s="284"/>
      <c r="D4" s="283"/>
      <c r="E4" s="284"/>
      <c r="F4" s="15"/>
      <c r="G4" s="244"/>
      <c r="H4" s="244"/>
      <c r="I4" s="244"/>
      <c r="J4" s="283"/>
      <c r="K4" s="374"/>
      <c r="L4" s="45">
        <f t="shared" ref="L4:L23" si="0">NETWORKDAYS.INTL(D4,J4,1,R4)</f>
        <v>0</v>
      </c>
      <c r="M4" s="48">
        <f t="shared" ref="M4:M23" si="1">IF(D4="",0,1)</f>
        <v>0</v>
      </c>
      <c r="N4" s="369"/>
      <c r="O4" s="369"/>
      <c r="P4" s="369"/>
      <c r="R4" s="109"/>
    </row>
    <row r="5" spans="1:18" ht="16.5" thickTop="1" thickBot="1">
      <c r="A5" s="12">
        <v>3</v>
      </c>
      <c r="B5" s="235"/>
      <c r="C5" s="236"/>
      <c r="D5" s="207"/>
      <c r="E5" s="206"/>
      <c r="F5" s="13"/>
      <c r="G5" s="206"/>
      <c r="H5" s="206"/>
      <c r="I5" s="206"/>
      <c r="J5" s="206"/>
      <c r="K5" s="326"/>
      <c r="L5" s="45">
        <f t="shared" si="0"/>
        <v>0</v>
      </c>
      <c r="M5" s="48">
        <f t="shared" si="1"/>
        <v>0</v>
      </c>
      <c r="N5" s="355"/>
      <c r="O5" s="299"/>
      <c r="P5" s="300"/>
      <c r="R5" s="109"/>
    </row>
    <row r="6" spans="1:18" ht="16.5" thickTop="1" thickBot="1">
      <c r="A6" s="14">
        <v>4</v>
      </c>
      <c r="B6" s="232"/>
      <c r="C6" s="234"/>
      <c r="D6" s="246"/>
      <c r="E6" s="218"/>
      <c r="F6" s="15"/>
      <c r="G6" s="218"/>
      <c r="H6" s="218"/>
      <c r="I6" s="218"/>
      <c r="J6" s="247"/>
      <c r="K6" s="325"/>
      <c r="L6" s="45">
        <f t="shared" si="0"/>
        <v>0</v>
      </c>
      <c r="M6" s="48">
        <f t="shared" si="1"/>
        <v>0</v>
      </c>
      <c r="N6" s="371"/>
      <c r="O6" s="371"/>
      <c r="P6" s="371"/>
      <c r="R6" s="109"/>
    </row>
    <row r="7" spans="1:18" ht="16.5" thickTop="1" thickBot="1">
      <c r="A7" s="12">
        <v>5</v>
      </c>
      <c r="B7" s="237"/>
      <c r="C7" s="238"/>
      <c r="D7" s="239"/>
      <c r="E7" s="206"/>
      <c r="F7" s="13"/>
      <c r="G7" s="206"/>
      <c r="H7" s="206"/>
      <c r="I7" s="206"/>
      <c r="J7" s="240"/>
      <c r="K7" s="326"/>
      <c r="L7" s="45">
        <f t="shared" si="0"/>
        <v>0</v>
      </c>
      <c r="M7" s="48">
        <f t="shared" si="1"/>
        <v>0</v>
      </c>
      <c r="N7" s="355"/>
      <c r="O7" s="299"/>
      <c r="P7" s="300"/>
    </row>
    <row r="8" spans="1:18" ht="16.5" thickTop="1" thickBot="1">
      <c r="A8" s="14">
        <v>6</v>
      </c>
      <c r="B8" s="241"/>
      <c r="C8" s="242"/>
      <c r="D8" s="232"/>
      <c r="E8" s="218"/>
      <c r="F8" s="15"/>
      <c r="G8" s="218"/>
      <c r="H8" s="218"/>
      <c r="I8" s="218"/>
      <c r="J8" s="218"/>
      <c r="K8" s="325"/>
      <c r="L8" s="45">
        <f t="shared" si="0"/>
        <v>0</v>
      </c>
      <c r="M8" s="48">
        <f t="shared" si="1"/>
        <v>0</v>
      </c>
      <c r="N8" s="369"/>
      <c r="O8" s="369"/>
      <c r="P8" s="369"/>
    </row>
    <row r="9" spans="1:18" ht="16.5" thickTop="1" thickBot="1">
      <c r="A9" s="12">
        <v>7</v>
      </c>
      <c r="B9" s="237"/>
      <c r="C9" s="238"/>
      <c r="D9" s="239"/>
      <c r="E9" s="206"/>
      <c r="F9" s="13"/>
      <c r="G9" s="206"/>
      <c r="H9" s="206"/>
      <c r="I9" s="206"/>
      <c r="J9" s="240"/>
      <c r="K9" s="326"/>
      <c r="L9" s="45">
        <f t="shared" si="0"/>
        <v>0</v>
      </c>
      <c r="M9" s="48">
        <f t="shared" si="1"/>
        <v>0</v>
      </c>
      <c r="N9" s="355"/>
      <c r="O9" s="299"/>
      <c r="P9" s="300"/>
    </row>
    <row r="10" spans="1:18" ht="16.5" thickTop="1" thickBot="1">
      <c r="A10" s="14">
        <v>8</v>
      </c>
      <c r="B10" s="232"/>
      <c r="C10" s="234"/>
      <c r="D10" s="217"/>
      <c r="E10" s="218"/>
      <c r="F10" s="15"/>
      <c r="G10" s="232"/>
      <c r="H10" s="218"/>
      <c r="I10" s="218"/>
      <c r="J10" s="218"/>
      <c r="K10" s="325"/>
      <c r="L10" s="45">
        <f t="shared" si="0"/>
        <v>0</v>
      </c>
      <c r="M10" s="48">
        <f t="shared" si="1"/>
        <v>0</v>
      </c>
      <c r="N10" s="369"/>
      <c r="O10" s="369"/>
      <c r="P10" s="369"/>
    </row>
    <row r="11" spans="1:18" ht="16.5" thickTop="1" thickBot="1">
      <c r="A11" s="12">
        <v>9</v>
      </c>
      <c r="B11" s="235"/>
      <c r="C11" s="236"/>
      <c r="D11" s="205"/>
      <c r="E11" s="206"/>
      <c r="F11" s="13"/>
      <c r="G11" s="207"/>
      <c r="H11" s="206"/>
      <c r="I11" s="206"/>
      <c r="J11" s="206"/>
      <c r="K11" s="326"/>
      <c r="L11" s="45">
        <f t="shared" si="0"/>
        <v>0</v>
      </c>
      <c r="M11" s="48">
        <f t="shared" si="1"/>
        <v>0</v>
      </c>
      <c r="N11" s="355"/>
      <c r="O11" s="299"/>
      <c r="P11" s="300"/>
    </row>
    <row r="12" spans="1:18" ht="16.5" thickTop="1" thickBot="1">
      <c r="A12" s="14">
        <v>10</v>
      </c>
      <c r="B12" s="230"/>
      <c r="C12" s="231"/>
      <c r="D12" s="217"/>
      <c r="E12" s="218"/>
      <c r="F12" s="15"/>
      <c r="G12" s="232"/>
      <c r="H12" s="218"/>
      <c r="I12" s="218"/>
      <c r="J12" s="218"/>
      <c r="K12" s="325"/>
      <c r="L12" s="45">
        <f t="shared" si="0"/>
        <v>0</v>
      </c>
      <c r="M12" s="48">
        <f t="shared" si="1"/>
        <v>0</v>
      </c>
      <c r="N12" s="369"/>
      <c r="O12" s="369"/>
      <c r="P12" s="369"/>
    </row>
    <row r="13" spans="1:18" ht="16.5" thickTop="1" thickBot="1">
      <c r="A13" s="12">
        <v>11</v>
      </c>
      <c r="B13" s="207"/>
      <c r="C13" s="233"/>
      <c r="D13" s="205"/>
      <c r="E13" s="206"/>
      <c r="F13" s="13"/>
      <c r="G13" s="207"/>
      <c r="H13" s="206"/>
      <c r="I13" s="206"/>
      <c r="J13" s="206"/>
      <c r="K13" s="326"/>
      <c r="L13" s="45">
        <f t="shared" si="0"/>
        <v>0</v>
      </c>
      <c r="M13" s="30">
        <f t="shared" si="1"/>
        <v>0</v>
      </c>
      <c r="N13" s="355"/>
      <c r="O13" s="299"/>
      <c r="P13" s="300"/>
    </row>
    <row r="14" spans="1:18" ht="16.5" thickTop="1" thickBot="1">
      <c r="A14" s="14">
        <v>12</v>
      </c>
      <c r="B14" s="232"/>
      <c r="C14" s="234"/>
      <c r="D14" s="217"/>
      <c r="E14" s="218"/>
      <c r="F14" s="15"/>
      <c r="G14" s="218"/>
      <c r="H14" s="218"/>
      <c r="I14" s="218"/>
      <c r="J14" s="218"/>
      <c r="K14" s="325"/>
      <c r="L14" s="45">
        <f t="shared" si="0"/>
        <v>0</v>
      </c>
      <c r="M14" s="48">
        <f t="shared" si="1"/>
        <v>0</v>
      </c>
      <c r="N14" s="369"/>
      <c r="O14" s="369"/>
      <c r="P14" s="369"/>
    </row>
    <row r="15" spans="1:18" ht="16.5" thickTop="1" thickBot="1">
      <c r="A15" s="12">
        <v>13</v>
      </c>
      <c r="B15" s="235"/>
      <c r="C15" s="236"/>
      <c r="D15" s="205"/>
      <c r="E15" s="206"/>
      <c r="F15" s="13"/>
      <c r="G15" s="207"/>
      <c r="H15" s="206"/>
      <c r="I15" s="206"/>
      <c r="J15" s="206"/>
      <c r="K15" s="326"/>
      <c r="L15" s="45">
        <f t="shared" si="0"/>
        <v>0</v>
      </c>
      <c r="M15" s="30">
        <f t="shared" si="1"/>
        <v>0</v>
      </c>
      <c r="N15" s="355"/>
      <c r="O15" s="299"/>
      <c r="P15" s="300"/>
    </row>
    <row r="16" spans="1:18" ht="16.5" thickTop="1" thickBot="1">
      <c r="A16" s="14">
        <v>14</v>
      </c>
      <c r="B16" s="375"/>
      <c r="C16" s="376"/>
      <c r="D16" s="217"/>
      <c r="E16" s="218"/>
      <c r="F16" s="15"/>
      <c r="G16" s="232"/>
      <c r="H16" s="218"/>
      <c r="I16" s="218"/>
      <c r="J16" s="218"/>
      <c r="K16" s="325"/>
      <c r="L16" s="45">
        <f t="shared" si="0"/>
        <v>0</v>
      </c>
      <c r="M16" s="48">
        <f t="shared" si="1"/>
        <v>0</v>
      </c>
      <c r="N16" s="369"/>
      <c r="O16" s="369"/>
      <c r="P16" s="369"/>
    </row>
    <row r="17" spans="1:16" ht="16.5" thickTop="1" thickBot="1">
      <c r="A17" s="12">
        <v>15</v>
      </c>
      <c r="B17" s="207"/>
      <c r="C17" s="233"/>
      <c r="D17" s="205"/>
      <c r="E17" s="206"/>
      <c r="F17" s="13"/>
      <c r="G17" s="207"/>
      <c r="H17" s="206"/>
      <c r="I17" s="206"/>
      <c r="J17" s="206"/>
      <c r="K17" s="326"/>
      <c r="L17" s="45">
        <f t="shared" si="0"/>
        <v>0</v>
      </c>
      <c r="M17" s="48">
        <f t="shared" si="1"/>
        <v>0</v>
      </c>
      <c r="N17" s="355"/>
      <c r="O17" s="299"/>
      <c r="P17" s="300"/>
    </row>
    <row r="18" spans="1:16" ht="16.5" thickTop="1" thickBot="1">
      <c r="A18" s="14">
        <v>16</v>
      </c>
      <c r="B18" s="194"/>
      <c r="C18" s="195"/>
      <c r="D18" s="196"/>
      <c r="E18" s="197"/>
      <c r="F18" s="15"/>
      <c r="G18" s="232"/>
      <c r="H18" s="218"/>
      <c r="I18" s="218"/>
      <c r="J18" s="218"/>
      <c r="K18" s="325"/>
      <c r="L18" s="45">
        <f t="shared" si="0"/>
        <v>0</v>
      </c>
      <c r="M18" s="48">
        <f t="shared" si="1"/>
        <v>0</v>
      </c>
      <c r="N18" s="369"/>
      <c r="O18" s="369"/>
      <c r="P18" s="369"/>
    </row>
    <row r="19" spans="1:16" ht="16.5" thickTop="1" thickBot="1">
      <c r="A19" s="12">
        <v>17</v>
      </c>
      <c r="B19" s="210"/>
      <c r="C19" s="211"/>
      <c r="D19" s="212"/>
      <c r="E19" s="213"/>
      <c r="F19" s="13"/>
      <c r="G19" s="214"/>
      <c r="H19" s="215"/>
      <c r="I19" s="215"/>
      <c r="J19" s="216"/>
      <c r="K19" s="327"/>
      <c r="L19" s="45">
        <f t="shared" si="0"/>
        <v>0</v>
      </c>
      <c r="M19" s="50">
        <f t="shared" si="1"/>
        <v>0</v>
      </c>
      <c r="N19" s="355"/>
      <c r="O19" s="299"/>
      <c r="P19" s="300"/>
    </row>
    <row r="20" spans="1:16" ht="16.5" thickTop="1" thickBot="1">
      <c r="A20" s="14">
        <v>18</v>
      </c>
      <c r="B20" s="201"/>
      <c r="C20" s="202"/>
      <c r="D20" s="217"/>
      <c r="E20" s="218"/>
      <c r="F20" s="15"/>
      <c r="G20" s="219"/>
      <c r="H20" s="220"/>
      <c r="I20" s="221"/>
      <c r="J20" s="222"/>
      <c r="K20" s="328"/>
      <c r="L20" s="45">
        <f t="shared" si="0"/>
        <v>0</v>
      </c>
      <c r="M20" s="48">
        <f t="shared" si="1"/>
        <v>0</v>
      </c>
      <c r="N20" s="369"/>
      <c r="O20" s="369"/>
      <c r="P20" s="369"/>
    </row>
    <row r="21" spans="1:16" ht="16.5" thickTop="1" thickBot="1">
      <c r="A21" s="12">
        <v>19</v>
      </c>
      <c r="B21" s="223"/>
      <c r="C21" s="224"/>
      <c r="D21" s="205"/>
      <c r="E21" s="206"/>
      <c r="F21" s="13"/>
      <c r="G21" s="225"/>
      <c r="H21" s="226"/>
      <c r="I21" s="227"/>
      <c r="J21" s="228"/>
      <c r="K21" s="335"/>
      <c r="L21" s="45">
        <f t="shared" si="0"/>
        <v>0</v>
      </c>
      <c r="M21" s="48">
        <f t="shared" si="1"/>
        <v>0</v>
      </c>
      <c r="N21" s="355"/>
      <c r="O21" s="299"/>
      <c r="P21" s="300"/>
    </row>
    <row r="22" spans="1:16" ht="16.5" thickTop="1" thickBot="1">
      <c r="A22" s="14">
        <v>20</v>
      </c>
      <c r="B22" s="194"/>
      <c r="C22" s="195"/>
      <c r="D22" s="196"/>
      <c r="E22" s="197"/>
      <c r="F22" s="15"/>
      <c r="G22" s="198"/>
      <c r="H22" s="199"/>
      <c r="I22" s="200"/>
      <c r="J22" s="377"/>
      <c r="K22" s="378"/>
      <c r="L22" s="45">
        <f t="shared" si="0"/>
        <v>0</v>
      </c>
      <c r="M22" s="48">
        <f t="shared" si="1"/>
        <v>0</v>
      </c>
      <c r="N22" s="369"/>
      <c r="O22" s="369"/>
      <c r="P22" s="369"/>
    </row>
    <row r="23" spans="1:16" ht="15.75" thickTop="1">
      <c r="A23" s="12">
        <v>21</v>
      </c>
      <c r="B23" s="204"/>
      <c r="C23" s="204"/>
      <c r="D23" s="205"/>
      <c r="E23" s="206"/>
      <c r="F23" s="13"/>
      <c r="G23" s="207"/>
      <c r="H23" s="206"/>
      <c r="I23" s="287"/>
      <c r="J23" s="204"/>
      <c r="K23" s="379"/>
      <c r="L23" s="45">
        <f t="shared" si="0"/>
        <v>0</v>
      </c>
      <c r="M23" s="51">
        <f t="shared" si="1"/>
        <v>0</v>
      </c>
      <c r="N23" s="355"/>
      <c r="O23" s="299"/>
      <c r="P23" s="300"/>
    </row>
    <row r="24" spans="1:16" ht="15.75" thickBot="1">
      <c r="A24" s="16"/>
      <c r="B24" s="209"/>
      <c r="C24" s="209"/>
      <c r="D24" s="209"/>
      <c r="E24" s="209"/>
      <c r="F24" s="17"/>
      <c r="G24" s="209"/>
      <c r="H24" s="209"/>
      <c r="I24" s="209"/>
      <c r="J24" s="209"/>
      <c r="K24" s="209"/>
      <c r="L24" s="209"/>
      <c r="M24" s="209"/>
      <c r="N24" s="209"/>
      <c r="O24" s="209"/>
      <c r="P24" s="209"/>
    </row>
    <row r="25" spans="1:16" ht="23.45" customHeight="1" thickBot="1">
      <c r="A25" s="272">
        <v>311</v>
      </c>
      <c r="B25" s="185" t="s">
        <v>6</v>
      </c>
      <c r="C25" s="186"/>
      <c r="D25" s="186"/>
      <c r="E25" s="186"/>
      <c r="F25" s="187">
        <f>COUNTIF(M3:M23,"&lt;&gt;0")</f>
        <v>0</v>
      </c>
      <c r="G25" s="188"/>
      <c r="H25" s="188"/>
      <c r="I25" s="188"/>
      <c r="J25" s="267" t="str">
        <f>IF(D3="","Sin inquietudes",((F26/F25)*100%))</f>
        <v>Sin inquietudes</v>
      </c>
      <c r="K25" s="268"/>
      <c r="L25" s="268"/>
      <c r="M25" s="268"/>
      <c r="N25" s="268"/>
      <c r="O25" s="268"/>
      <c r="P25" s="268"/>
    </row>
    <row r="26" spans="1:16" ht="30" customHeight="1" thickTop="1" thickBot="1">
      <c r="A26" s="184"/>
      <c r="B26" s="190" t="s">
        <v>7</v>
      </c>
      <c r="C26" s="191"/>
      <c r="D26" s="191"/>
      <c r="E26" s="191"/>
      <c r="F26" s="192">
        <f>COUNTIFS(L3:L23,"&lt;=15",M3:M23,"&lt;&gt;0")</f>
        <v>0</v>
      </c>
      <c r="G26" s="193"/>
      <c r="H26" s="193"/>
      <c r="I26" s="193"/>
      <c r="J26" s="267"/>
      <c r="K26" s="268"/>
      <c r="L26" s="268"/>
      <c r="M26" s="268"/>
      <c r="N26" s="268"/>
      <c r="O26" s="268"/>
      <c r="P26" s="268"/>
    </row>
  </sheetData>
  <mergeCells count="123">
    <mergeCell ref="B24:C24"/>
    <mergeCell ref="D24:E24"/>
    <mergeCell ref="G24:I24"/>
    <mergeCell ref="J24:K24"/>
    <mergeCell ref="A25:A26"/>
    <mergeCell ref="B25:E25"/>
    <mergeCell ref="F25:I25"/>
    <mergeCell ref="B26:E26"/>
    <mergeCell ref="F26:I26"/>
    <mergeCell ref="B21:C21"/>
    <mergeCell ref="D21:E21"/>
    <mergeCell ref="G21:I21"/>
    <mergeCell ref="J21:K21"/>
    <mergeCell ref="B22:C22"/>
    <mergeCell ref="D22:E22"/>
    <mergeCell ref="G22:I22"/>
    <mergeCell ref="J22:K22"/>
    <mergeCell ref="B23:C23"/>
    <mergeCell ref="D23:E23"/>
    <mergeCell ref="G23:I23"/>
    <mergeCell ref="J23:K23"/>
    <mergeCell ref="B18:C18"/>
    <mergeCell ref="D18:E18"/>
    <mergeCell ref="G18:I18"/>
    <mergeCell ref="J18:K18"/>
    <mergeCell ref="B19:C19"/>
    <mergeCell ref="D19:E19"/>
    <mergeCell ref="G19:I19"/>
    <mergeCell ref="J19:K19"/>
    <mergeCell ref="B20:C20"/>
    <mergeCell ref="D20:E20"/>
    <mergeCell ref="G20:I20"/>
    <mergeCell ref="J20:K20"/>
    <mergeCell ref="B15:C15"/>
    <mergeCell ref="D15:E15"/>
    <mergeCell ref="G15:I15"/>
    <mergeCell ref="J15:K15"/>
    <mergeCell ref="B16:C16"/>
    <mergeCell ref="D16:E16"/>
    <mergeCell ref="G16:I16"/>
    <mergeCell ref="J16:K16"/>
    <mergeCell ref="B17:C17"/>
    <mergeCell ref="D17:E17"/>
    <mergeCell ref="G17:I17"/>
    <mergeCell ref="J17:K17"/>
    <mergeCell ref="B12:C12"/>
    <mergeCell ref="D12:E12"/>
    <mergeCell ref="G12:I12"/>
    <mergeCell ref="J12:K12"/>
    <mergeCell ref="B13:C13"/>
    <mergeCell ref="D13:E13"/>
    <mergeCell ref="G13:I13"/>
    <mergeCell ref="J13:K13"/>
    <mergeCell ref="B14:C14"/>
    <mergeCell ref="D14:E14"/>
    <mergeCell ref="G14:I14"/>
    <mergeCell ref="J14:K14"/>
    <mergeCell ref="B9:C9"/>
    <mergeCell ref="D9:E9"/>
    <mergeCell ref="G9:I9"/>
    <mergeCell ref="J9:K9"/>
    <mergeCell ref="B10:C10"/>
    <mergeCell ref="D10:E10"/>
    <mergeCell ref="G10:I10"/>
    <mergeCell ref="J10:K10"/>
    <mergeCell ref="B11:C11"/>
    <mergeCell ref="D11:E11"/>
    <mergeCell ref="G11:I11"/>
    <mergeCell ref="J11:K11"/>
    <mergeCell ref="B6:C6"/>
    <mergeCell ref="D6:E6"/>
    <mergeCell ref="G6:I6"/>
    <mergeCell ref="J6:K6"/>
    <mergeCell ref="B7:C7"/>
    <mergeCell ref="D7:E7"/>
    <mergeCell ref="G7:I7"/>
    <mergeCell ref="J7:K7"/>
    <mergeCell ref="B8:C8"/>
    <mergeCell ref="D8:E8"/>
    <mergeCell ref="G8:I8"/>
    <mergeCell ref="J8:K8"/>
    <mergeCell ref="N5:P5"/>
    <mergeCell ref="A1:I1"/>
    <mergeCell ref="B2:C2"/>
    <mergeCell ref="D2:E2"/>
    <mergeCell ref="G2:I2"/>
    <mergeCell ref="J2:K2"/>
    <mergeCell ref="B3:C3"/>
    <mergeCell ref="D3:E3"/>
    <mergeCell ref="G3:I3"/>
    <mergeCell ref="J3:K3"/>
    <mergeCell ref="B4:C4"/>
    <mergeCell ref="D4:E4"/>
    <mergeCell ref="G4:I4"/>
    <mergeCell ref="J4:K4"/>
    <mergeCell ref="B5:C5"/>
    <mergeCell ref="D5:E5"/>
    <mergeCell ref="G5:I5"/>
    <mergeCell ref="J5:K5"/>
    <mergeCell ref="N21:P21"/>
    <mergeCell ref="N22:P22"/>
    <mergeCell ref="N23:P23"/>
    <mergeCell ref="J1:P1"/>
    <mergeCell ref="J25:P26"/>
    <mergeCell ref="L24:P24"/>
    <mergeCell ref="N16:P16"/>
    <mergeCell ref="N17:P17"/>
    <mergeCell ref="N18:P18"/>
    <mergeCell ref="N19:P19"/>
    <mergeCell ref="N20:P20"/>
    <mergeCell ref="N11:P11"/>
    <mergeCell ref="N12:P12"/>
    <mergeCell ref="N13:P13"/>
    <mergeCell ref="N14:P14"/>
    <mergeCell ref="N15:P15"/>
    <mergeCell ref="N6:P6"/>
    <mergeCell ref="N7:P7"/>
    <mergeCell ref="N8:P8"/>
    <mergeCell ref="N9:P9"/>
    <mergeCell ref="N10:P10"/>
    <mergeCell ref="N2:P2"/>
    <mergeCell ref="N3:P3"/>
    <mergeCell ref="N4:P4"/>
  </mergeCells>
  <conditionalFormatting sqref="L3:M23">
    <cfRule type="cellIs" dxfId="87" priority="9" operator="between">
      <formula>0</formula>
      <formula>15</formula>
    </cfRule>
    <cfRule type="cellIs" dxfId="86" priority="10" operator="greaterThan">
      <formula>15</formula>
    </cfRule>
    <cfRule type="cellIs" dxfId="85" priority="11" operator="lessThan">
      <formula>16</formula>
    </cfRule>
    <cfRule type="cellIs" dxfId="84" priority="12" operator="greaterThan">
      <formula>0</formula>
    </cfRule>
    <cfRule type="cellIs" dxfId="83" priority="13" operator="greaterThan">
      <formula>16</formula>
    </cfRule>
  </conditionalFormatting>
  <conditionalFormatting sqref="M3:M23">
    <cfRule type="cellIs" dxfId="82" priority="1" operator="greaterThan">
      <formula>0</formula>
    </cfRule>
    <cfRule type="cellIs" dxfId="81" priority="2" operator="equal">
      <formula>0</formula>
    </cfRule>
    <cfRule type="cellIs" dxfId="80" priority="5" operator="greaterThan">
      <formula>1</formula>
    </cfRule>
    <cfRule type="cellIs" dxfId="79" priority="6" operator="equal">
      <formula>1</formula>
    </cfRule>
    <cfRule type="cellIs" dxfId="78" priority="7" operator="lessThan">
      <formula>0</formula>
    </cfRule>
    <cfRule type="cellIs" dxfId="77" priority="8" operator="greaterThan">
      <formula>0</formula>
    </cfRule>
  </conditionalFormatting>
  <dataValidations count="1">
    <dataValidation type="list" allowBlank="1" showInputMessage="1" showErrorMessage="1" sqref="F3:F4 F6:F23">
      <formula1>"Queja,Sugerencia,"</formula1>
    </dataValidation>
  </dataValidations>
  <pageMargins left="0.25" right="0.25" top="1.0833333333333333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"/>
  <sheetViews>
    <sheetView view="pageLayout" topLeftCell="A10" zoomScale="115" zoomScaleNormal="100" zoomScalePageLayoutView="115" workbookViewId="0">
      <selection activeCell="J25" sqref="J25:P26"/>
    </sheetView>
  </sheetViews>
  <sheetFormatPr baseColWidth="10" defaultRowHeight="15"/>
  <cols>
    <col min="1" max="1" width="10.140625" customWidth="1"/>
    <col min="3" max="3" width="10.5703125" customWidth="1"/>
    <col min="5" max="5" width="5.42578125" customWidth="1"/>
    <col min="6" max="6" width="10.7109375" customWidth="1"/>
    <col min="9" max="9" width="15.42578125" customWidth="1"/>
    <col min="11" max="11" width="13.42578125" customWidth="1"/>
    <col min="12" max="12" width="13.85546875" customWidth="1"/>
    <col min="13" max="13" width="11" customWidth="1"/>
    <col min="15" max="15" width="15.28515625" hidden="1" customWidth="1"/>
    <col min="16" max="16" width="13" customWidth="1"/>
    <col min="18" max="19" width="0" hidden="1" customWidth="1"/>
  </cols>
  <sheetData>
    <row r="1" spans="1:19" ht="33" customHeight="1" thickBot="1">
      <c r="A1" s="251" t="s">
        <v>18</v>
      </c>
      <c r="B1" s="252"/>
      <c r="C1" s="252"/>
      <c r="D1" s="252"/>
      <c r="E1" s="252"/>
      <c r="F1" s="252"/>
      <c r="G1" s="252"/>
      <c r="H1" s="252"/>
      <c r="I1" s="381"/>
      <c r="J1" s="382" t="s">
        <v>10</v>
      </c>
      <c r="K1" s="383"/>
      <c r="L1" s="383"/>
      <c r="M1" s="383"/>
      <c r="N1" s="384"/>
      <c r="O1" s="384"/>
      <c r="P1" s="385"/>
    </row>
    <row r="2" spans="1:19" ht="40.5" thickTop="1" thickBot="1">
      <c r="A2" s="5" t="s">
        <v>8</v>
      </c>
      <c r="B2" s="253" t="s">
        <v>0</v>
      </c>
      <c r="C2" s="254"/>
      <c r="D2" s="255" t="s">
        <v>1</v>
      </c>
      <c r="E2" s="256"/>
      <c r="F2" s="6" t="s">
        <v>9</v>
      </c>
      <c r="G2" s="255" t="s">
        <v>2</v>
      </c>
      <c r="H2" s="257"/>
      <c r="I2" s="256"/>
      <c r="J2" s="258" t="s">
        <v>3</v>
      </c>
      <c r="K2" s="259"/>
      <c r="L2" s="31" t="s">
        <v>5</v>
      </c>
      <c r="M2" s="47" t="s">
        <v>13</v>
      </c>
      <c r="N2" s="386" t="s">
        <v>14</v>
      </c>
      <c r="O2" s="386"/>
      <c r="P2" s="387"/>
      <c r="R2" s="113" t="s">
        <v>4</v>
      </c>
      <c r="S2" s="113" t="s">
        <v>4</v>
      </c>
    </row>
    <row r="3" spans="1:19" ht="16.5" thickTop="1" thickBot="1">
      <c r="A3" s="8">
        <v>1</v>
      </c>
      <c r="B3" s="291"/>
      <c r="C3" s="281"/>
      <c r="D3" s="280"/>
      <c r="E3" s="281"/>
      <c r="F3" s="70"/>
      <c r="G3" s="291"/>
      <c r="H3" s="292"/>
      <c r="I3" s="281"/>
      <c r="J3" s="280"/>
      <c r="K3" s="281"/>
      <c r="L3" s="45">
        <f>NETWORKDAYS.INTL(D3,J3,1)</f>
        <v>0</v>
      </c>
      <c r="M3" s="52">
        <f>IF(D3="",0,1)</f>
        <v>0</v>
      </c>
      <c r="N3" s="380"/>
      <c r="O3" s="308"/>
      <c r="P3" s="309"/>
      <c r="R3" s="109"/>
      <c r="S3" s="109"/>
    </row>
    <row r="4" spans="1:19" ht="16.5" thickTop="1" thickBot="1">
      <c r="A4" s="10">
        <v>2</v>
      </c>
      <c r="B4" s="320" t="s">
        <v>17</v>
      </c>
      <c r="C4" s="321"/>
      <c r="D4" s="322"/>
      <c r="E4" s="321"/>
      <c r="F4" s="73"/>
      <c r="G4" s="323"/>
      <c r="H4" s="323"/>
      <c r="I4" s="323"/>
      <c r="J4" s="322"/>
      <c r="K4" s="321"/>
      <c r="L4" s="45">
        <f t="shared" ref="L4:L23" si="0">NETWORKDAYS.INTL(D4,J4,1)</f>
        <v>0</v>
      </c>
      <c r="M4" s="50">
        <f t="shared" ref="M4:M23" si="1">IF(D4="",0,1)</f>
        <v>0</v>
      </c>
      <c r="N4" s="369"/>
      <c r="O4" s="369"/>
      <c r="P4" s="369"/>
      <c r="R4" s="109"/>
      <c r="S4" s="109"/>
    </row>
    <row r="5" spans="1:19" ht="16.5" thickTop="1" thickBot="1">
      <c r="A5" s="12">
        <v>3</v>
      </c>
      <c r="B5" s="388"/>
      <c r="C5" s="389"/>
      <c r="D5" s="390"/>
      <c r="E5" s="391"/>
      <c r="F5" s="75"/>
      <c r="G5" s="391"/>
      <c r="H5" s="391"/>
      <c r="I5" s="391"/>
      <c r="J5" s="344"/>
      <c r="K5" s="391"/>
      <c r="L5" s="45">
        <f t="shared" si="0"/>
        <v>0</v>
      </c>
      <c r="M5" s="50">
        <f t="shared" si="1"/>
        <v>0</v>
      </c>
      <c r="N5" s="355"/>
      <c r="O5" s="299"/>
      <c r="P5" s="300"/>
      <c r="R5" s="109"/>
      <c r="S5" s="109"/>
    </row>
    <row r="6" spans="1:19" ht="16.5" thickTop="1" thickBot="1">
      <c r="A6" s="14">
        <v>4</v>
      </c>
      <c r="B6" s="232"/>
      <c r="C6" s="234"/>
      <c r="D6" s="246"/>
      <c r="E6" s="218"/>
      <c r="F6" s="15"/>
      <c r="G6" s="218"/>
      <c r="H6" s="218"/>
      <c r="I6" s="218"/>
      <c r="J6" s="247"/>
      <c r="K6" s="218"/>
      <c r="L6" s="45">
        <f t="shared" si="0"/>
        <v>0</v>
      </c>
      <c r="M6" s="50">
        <f t="shared" si="1"/>
        <v>0</v>
      </c>
      <c r="N6" s="369"/>
      <c r="O6" s="369"/>
      <c r="P6" s="369"/>
      <c r="R6" s="109"/>
      <c r="S6" s="109"/>
    </row>
    <row r="7" spans="1:19" ht="16.5" thickTop="1" thickBot="1">
      <c r="A7" s="12">
        <v>5</v>
      </c>
      <c r="B7" s="392"/>
      <c r="C7" s="393"/>
      <c r="D7" s="239"/>
      <c r="E7" s="206"/>
      <c r="F7" s="13"/>
      <c r="G7" s="206"/>
      <c r="H7" s="206"/>
      <c r="I7" s="206"/>
      <c r="J7" s="240"/>
      <c r="K7" s="206"/>
      <c r="L7" s="45">
        <f t="shared" si="0"/>
        <v>0</v>
      </c>
      <c r="M7" s="50">
        <f t="shared" si="1"/>
        <v>0</v>
      </c>
      <c r="N7" s="355"/>
      <c r="O7" s="299"/>
      <c r="P7" s="300"/>
    </row>
    <row r="8" spans="1:19" ht="16.5" thickTop="1" thickBot="1">
      <c r="A8" s="14">
        <v>6</v>
      </c>
      <c r="B8" s="241"/>
      <c r="C8" s="242"/>
      <c r="D8" s="232"/>
      <c r="E8" s="218"/>
      <c r="F8" s="15"/>
      <c r="G8" s="218"/>
      <c r="H8" s="218"/>
      <c r="I8" s="218"/>
      <c r="J8" s="218"/>
      <c r="K8" s="218"/>
      <c r="L8" s="45">
        <f t="shared" si="0"/>
        <v>0</v>
      </c>
      <c r="M8" s="50">
        <f t="shared" si="1"/>
        <v>0</v>
      </c>
      <c r="N8" s="369"/>
      <c r="O8" s="369"/>
      <c r="P8" s="369"/>
    </row>
    <row r="9" spans="1:19" ht="16.5" thickTop="1" thickBot="1">
      <c r="A9" s="12">
        <v>7</v>
      </c>
      <c r="B9" s="237"/>
      <c r="C9" s="238"/>
      <c r="D9" s="239"/>
      <c r="E9" s="206"/>
      <c r="F9" s="13"/>
      <c r="G9" s="206"/>
      <c r="H9" s="206"/>
      <c r="I9" s="206"/>
      <c r="J9" s="240"/>
      <c r="K9" s="206"/>
      <c r="L9" s="45">
        <f t="shared" si="0"/>
        <v>0</v>
      </c>
      <c r="M9" s="50">
        <f t="shared" si="1"/>
        <v>0</v>
      </c>
      <c r="N9" s="355"/>
      <c r="O9" s="299"/>
      <c r="P9" s="300"/>
    </row>
    <row r="10" spans="1:19" ht="16.5" thickTop="1" thickBot="1">
      <c r="A10" s="14">
        <v>8</v>
      </c>
      <c r="B10" s="232"/>
      <c r="C10" s="234"/>
      <c r="D10" s="217"/>
      <c r="E10" s="218"/>
      <c r="F10" s="15"/>
      <c r="G10" s="232"/>
      <c r="H10" s="218"/>
      <c r="I10" s="218"/>
      <c r="J10" s="218"/>
      <c r="K10" s="218"/>
      <c r="L10" s="45">
        <f t="shared" si="0"/>
        <v>0</v>
      </c>
      <c r="M10" s="50">
        <f t="shared" si="1"/>
        <v>0</v>
      </c>
      <c r="N10" s="369"/>
      <c r="O10" s="369"/>
      <c r="P10" s="369"/>
    </row>
    <row r="11" spans="1:19" ht="16.5" thickTop="1" thickBot="1">
      <c r="A11" s="12">
        <v>9</v>
      </c>
      <c r="B11" s="235"/>
      <c r="C11" s="236"/>
      <c r="D11" s="205"/>
      <c r="E11" s="206"/>
      <c r="F11" s="13"/>
      <c r="G11" s="207"/>
      <c r="H11" s="206"/>
      <c r="I11" s="206"/>
      <c r="J11" s="206"/>
      <c r="K11" s="206"/>
      <c r="L11" s="45">
        <f t="shared" si="0"/>
        <v>0</v>
      </c>
      <c r="M11" s="50">
        <f t="shared" si="1"/>
        <v>0</v>
      </c>
      <c r="N11" s="355"/>
      <c r="O11" s="299"/>
      <c r="P11" s="300"/>
    </row>
    <row r="12" spans="1:19" ht="16.5" thickTop="1" thickBot="1">
      <c r="A12" s="14">
        <v>10</v>
      </c>
      <c r="B12" s="230"/>
      <c r="C12" s="231"/>
      <c r="D12" s="217"/>
      <c r="E12" s="218"/>
      <c r="F12" s="15"/>
      <c r="G12" s="232"/>
      <c r="H12" s="218"/>
      <c r="I12" s="218"/>
      <c r="J12" s="218"/>
      <c r="K12" s="218"/>
      <c r="L12" s="45">
        <f t="shared" si="0"/>
        <v>0</v>
      </c>
      <c r="M12" s="50">
        <f t="shared" si="1"/>
        <v>0</v>
      </c>
      <c r="N12" s="369"/>
      <c r="O12" s="369"/>
      <c r="P12" s="369"/>
    </row>
    <row r="13" spans="1:19" ht="16.5" thickTop="1" thickBot="1">
      <c r="A13" s="12">
        <v>11</v>
      </c>
      <c r="B13" s="207"/>
      <c r="C13" s="233"/>
      <c r="D13" s="205"/>
      <c r="E13" s="206"/>
      <c r="F13" s="13"/>
      <c r="G13" s="207"/>
      <c r="H13" s="206"/>
      <c r="I13" s="206"/>
      <c r="J13" s="206"/>
      <c r="K13" s="206"/>
      <c r="L13" s="45">
        <f t="shared" si="0"/>
        <v>0</v>
      </c>
      <c r="M13" s="53">
        <f t="shared" si="1"/>
        <v>0</v>
      </c>
      <c r="N13" s="355"/>
      <c r="O13" s="299"/>
      <c r="P13" s="300"/>
    </row>
    <row r="14" spans="1:19" ht="16.5" thickTop="1" thickBot="1">
      <c r="A14" s="14">
        <v>12</v>
      </c>
      <c r="B14" s="232"/>
      <c r="C14" s="234"/>
      <c r="D14" s="217"/>
      <c r="E14" s="218"/>
      <c r="F14" s="15"/>
      <c r="G14" s="218"/>
      <c r="H14" s="218"/>
      <c r="I14" s="218"/>
      <c r="J14" s="218"/>
      <c r="K14" s="218"/>
      <c r="L14" s="45">
        <f t="shared" si="0"/>
        <v>0</v>
      </c>
      <c r="M14" s="50">
        <f t="shared" si="1"/>
        <v>0</v>
      </c>
      <c r="N14" s="369"/>
      <c r="O14" s="369"/>
      <c r="P14" s="369"/>
    </row>
    <row r="15" spans="1:19" ht="16.5" thickTop="1" thickBot="1">
      <c r="A15" s="12">
        <v>13</v>
      </c>
      <c r="B15" s="235"/>
      <c r="C15" s="236"/>
      <c r="D15" s="205"/>
      <c r="E15" s="206"/>
      <c r="F15" s="13"/>
      <c r="G15" s="207"/>
      <c r="H15" s="206"/>
      <c r="I15" s="206"/>
      <c r="J15" s="206"/>
      <c r="K15" s="206"/>
      <c r="L15" s="45">
        <f t="shared" si="0"/>
        <v>0</v>
      </c>
      <c r="M15" s="53">
        <f t="shared" si="1"/>
        <v>0</v>
      </c>
      <c r="N15" s="355"/>
      <c r="O15" s="299"/>
      <c r="P15" s="300"/>
    </row>
    <row r="16" spans="1:19" ht="16.5" thickTop="1" thickBot="1">
      <c r="A16" s="14">
        <v>14</v>
      </c>
      <c r="B16" s="230"/>
      <c r="C16" s="231"/>
      <c r="D16" s="217"/>
      <c r="E16" s="218"/>
      <c r="F16" s="15"/>
      <c r="G16" s="232"/>
      <c r="H16" s="218"/>
      <c r="I16" s="218"/>
      <c r="J16" s="218"/>
      <c r="K16" s="218"/>
      <c r="L16" s="45">
        <f t="shared" si="0"/>
        <v>0</v>
      </c>
      <c r="M16" s="50">
        <f t="shared" si="1"/>
        <v>0</v>
      </c>
      <c r="N16" s="369"/>
      <c r="O16" s="369"/>
      <c r="P16" s="369"/>
    </row>
    <row r="17" spans="1:16" ht="16.5" thickTop="1" thickBot="1">
      <c r="A17" s="12">
        <v>15</v>
      </c>
      <c r="B17" s="207"/>
      <c r="C17" s="233"/>
      <c r="D17" s="205"/>
      <c r="E17" s="206"/>
      <c r="F17" s="13"/>
      <c r="G17" s="207"/>
      <c r="H17" s="206"/>
      <c r="I17" s="206"/>
      <c r="J17" s="206"/>
      <c r="K17" s="206"/>
      <c r="L17" s="45">
        <f t="shared" si="0"/>
        <v>0</v>
      </c>
      <c r="M17" s="50">
        <f t="shared" si="1"/>
        <v>0</v>
      </c>
      <c r="N17" s="355"/>
      <c r="O17" s="299"/>
      <c r="P17" s="300"/>
    </row>
    <row r="18" spans="1:16" ht="16.5" thickTop="1" thickBot="1">
      <c r="A18" s="14">
        <v>16</v>
      </c>
      <c r="B18" s="194"/>
      <c r="C18" s="195"/>
      <c r="D18" s="196"/>
      <c r="E18" s="197"/>
      <c r="F18" s="15"/>
      <c r="G18" s="232"/>
      <c r="H18" s="218"/>
      <c r="I18" s="218"/>
      <c r="J18" s="218"/>
      <c r="K18" s="218"/>
      <c r="L18" s="45">
        <f t="shared" si="0"/>
        <v>0</v>
      </c>
      <c r="M18" s="48">
        <f t="shared" si="1"/>
        <v>0</v>
      </c>
      <c r="N18" s="369"/>
      <c r="O18" s="369"/>
      <c r="P18" s="369"/>
    </row>
    <row r="19" spans="1:16" ht="16.5" thickTop="1" thickBot="1">
      <c r="A19" s="12">
        <v>17</v>
      </c>
      <c r="B19" s="210"/>
      <c r="C19" s="211"/>
      <c r="D19" s="212"/>
      <c r="E19" s="213"/>
      <c r="F19" s="13"/>
      <c r="G19" s="214"/>
      <c r="H19" s="215"/>
      <c r="I19" s="215"/>
      <c r="J19" s="216"/>
      <c r="K19" s="216"/>
      <c r="L19" s="45">
        <f t="shared" si="0"/>
        <v>0</v>
      </c>
      <c r="M19" s="50">
        <f t="shared" si="1"/>
        <v>0</v>
      </c>
      <c r="N19" s="355"/>
      <c r="O19" s="299"/>
      <c r="P19" s="300"/>
    </row>
    <row r="20" spans="1:16" ht="16.5" thickTop="1" thickBot="1">
      <c r="A20" s="14">
        <v>18</v>
      </c>
      <c r="B20" s="201"/>
      <c r="C20" s="202"/>
      <c r="D20" s="217"/>
      <c r="E20" s="218"/>
      <c r="F20" s="15"/>
      <c r="G20" s="219"/>
      <c r="H20" s="220"/>
      <c r="I20" s="221"/>
      <c r="J20" s="222"/>
      <c r="K20" s="221"/>
      <c r="L20" s="45">
        <f t="shared" si="0"/>
        <v>0</v>
      </c>
      <c r="M20" s="50">
        <f t="shared" si="1"/>
        <v>0</v>
      </c>
      <c r="N20" s="369"/>
      <c r="O20" s="369"/>
      <c r="P20" s="369"/>
    </row>
    <row r="21" spans="1:16" ht="16.5" thickTop="1" thickBot="1">
      <c r="A21" s="12">
        <v>19</v>
      </c>
      <c r="B21" s="223"/>
      <c r="C21" s="224"/>
      <c r="D21" s="205"/>
      <c r="E21" s="206"/>
      <c r="F21" s="13"/>
      <c r="G21" s="225"/>
      <c r="H21" s="226"/>
      <c r="I21" s="227"/>
      <c r="J21" s="228"/>
      <c r="K21" s="229"/>
      <c r="L21" s="45">
        <f t="shared" si="0"/>
        <v>0</v>
      </c>
      <c r="M21" s="50">
        <f t="shared" si="1"/>
        <v>0</v>
      </c>
      <c r="N21" s="355"/>
      <c r="O21" s="299"/>
      <c r="P21" s="300"/>
    </row>
    <row r="22" spans="1:16" ht="16.5" thickTop="1" thickBot="1">
      <c r="A22" s="14">
        <v>20</v>
      </c>
      <c r="B22" s="194"/>
      <c r="C22" s="195"/>
      <c r="D22" s="196"/>
      <c r="E22" s="197"/>
      <c r="F22" s="15"/>
      <c r="G22" s="198"/>
      <c r="H22" s="199"/>
      <c r="I22" s="200"/>
      <c r="J22" s="201"/>
      <c r="K22" s="202"/>
      <c r="L22" s="45">
        <f t="shared" si="0"/>
        <v>0</v>
      </c>
      <c r="M22" s="50">
        <f t="shared" si="1"/>
        <v>0</v>
      </c>
      <c r="N22" s="369"/>
      <c r="O22" s="369"/>
      <c r="P22" s="369"/>
    </row>
    <row r="23" spans="1:16" ht="15.75" thickTop="1">
      <c r="A23" s="12">
        <v>21</v>
      </c>
      <c r="B23" s="204"/>
      <c r="C23" s="204"/>
      <c r="D23" s="205"/>
      <c r="E23" s="206"/>
      <c r="F23" s="13"/>
      <c r="G23" s="207"/>
      <c r="H23" s="206"/>
      <c r="I23" s="206"/>
      <c r="J23" s="208"/>
      <c r="K23" s="208"/>
      <c r="L23" s="54">
        <f t="shared" si="0"/>
        <v>0</v>
      </c>
      <c r="M23" s="55">
        <f t="shared" si="1"/>
        <v>0</v>
      </c>
      <c r="N23" s="355"/>
      <c r="O23" s="299"/>
      <c r="P23" s="300"/>
    </row>
    <row r="24" spans="1:16" ht="15.75" thickBot="1">
      <c r="A24" s="16"/>
      <c r="B24" s="209"/>
      <c r="C24" s="209"/>
      <c r="D24" s="209"/>
      <c r="E24" s="209"/>
      <c r="F24" s="17"/>
      <c r="G24" s="209"/>
      <c r="H24" s="209"/>
      <c r="I24" s="209"/>
      <c r="J24" s="209"/>
      <c r="K24" s="209"/>
      <c r="L24" s="209"/>
      <c r="M24" s="209"/>
      <c r="N24" s="209"/>
      <c r="O24" s="209"/>
      <c r="P24" s="209"/>
    </row>
    <row r="25" spans="1:16" ht="28.15" customHeight="1" thickBot="1">
      <c r="A25" s="272">
        <v>311</v>
      </c>
      <c r="B25" s="185" t="s">
        <v>6</v>
      </c>
      <c r="C25" s="186"/>
      <c r="D25" s="186"/>
      <c r="E25" s="186"/>
      <c r="F25" s="187">
        <f>COUNTIF(M3:M23,"&lt;&gt;0")</f>
        <v>0</v>
      </c>
      <c r="G25" s="188"/>
      <c r="H25" s="188"/>
      <c r="I25" s="189"/>
      <c r="J25" s="267" t="str">
        <f>IF(D3="","Sin inquietudes",((F26/F25)*100%))</f>
        <v>Sin inquietudes</v>
      </c>
      <c r="K25" s="268"/>
      <c r="L25" s="268"/>
      <c r="M25" s="268"/>
      <c r="N25" s="268"/>
      <c r="O25" s="268"/>
      <c r="P25" s="268"/>
    </row>
    <row r="26" spans="1:16" ht="25.9" customHeight="1" thickTop="1" thickBot="1">
      <c r="A26" s="184"/>
      <c r="B26" s="190" t="s">
        <v>7</v>
      </c>
      <c r="C26" s="191"/>
      <c r="D26" s="191"/>
      <c r="E26" s="191"/>
      <c r="F26" s="192">
        <f>COUNTIFS(L3:L23,"&lt;=15",M3:M23,"&lt;&gt;0")</f>
        <v>0</v>
      </c>
      <c r="G26" s="193"/>
      <c r="H26" s="193"/>
      <c r="I26" s="190"/>
      <c r="J26" s="267"/>
      <c r="K26" s="268"/>
      <c r="L26" s="268"/>
      <c r="M26" s="268"/>
      <c r="N26" s="268"/>
      <c r="O26" s="268"/>
      <c r="P26" s="268"/>
    </row>
  </sheetData>
  <mergeCells count="123">
    <mergeCell ref="A25:A26"/>
    <mergeCell ref="B25:E25"/>
    <mergeCell ref="F25:I25"/>
    <mergeCell ref="B26:E26"/>
    <mergeCell ref="F26:I26"/>
    <mergeCell ref="B22:C22"/>
    <mergeCell ref="D22:E22"/>
    <mergeCell ref="G22:I22"/>
    <mergeCell ref="J22:K22"/>
    <mergeCell ref="B23:C23"/>
    <mergeCell ref="D23:E23"/>
    <mergeCell ref="G23:I23"/>
    <mergeCell ref="J23:K23"/>
    <mergeCell ref="B24:C24"/>
    <mergeCell ref="D24:E24"/>
    <mergeCell ref="G24:I24"/>
    <mergeCell ref="J24:K24"/>
    <mergeCell ref="B19:C19"/>
    <mergeCell ref="D19:E19"/>
    <mergeCell ref="G19:I19"/>
    <mergeCell ref="J19:K19"/>
    <mergeCell ref="B20:C20"/>
    <mergeCell ref="D20:E20"/>
    <mergeCell ref="G20:I20"/>
    <mergeCell ref="J20:K20"/>
    <mergeCell ref="B21:C21"/>
    <mergeCell ref="D21:E21"/>
    <mergeCell ref="G21:I21"/>
    <mergeCell ref="J21:K21"/>
    <mergeCell ref="B16:C16"/>
    <mergeCell ref="D16:E16"/>
    <mergeCell ref="G16:I16"/>
    <mergeCell ref="J16:K16"/>
    <mergeCell ref="B17:C17"/>
    <mergeCell ref="D17:E17"/>
    <mergeCell ref="G17:I17"/>
    <mergeCell ref="J17:K17"/>
    <mergeCell ref="B18:C18"/>
    <mergeCell ref="D18:E18"/>
    <mergeCell ref="G18:I18"/>
    <mergeCell ref="J18:K18"/>
    <mergeCell ref="B13:C13"/>
    <mergeCell ref="D13:E13"/>
    <mergeCell ref="G13:I13"/>
    <mergeCell ref="J13:K13"/>
    <mergeCell ref="B14:C14"/>
    <mergeCell ref="D14:E14"/>
    <mergeCell ref="G14:I14"/>
    <mergeCell ref="J14:K14"/>
    <mergeCell ref="B15:C15"/>
    <mergeCell ref="D15:E15"/>
    <mergeCell ref="G15:I15"/>
    <mergeCell ref="J15:K15"/>
    <mergeCell ref="B10:C10"/>
    <mergeCell ref="D10:E10"/>
    <mergeCell ref="G10:I10"/>
    <mergeCell ref="J10:K10"/>
    <mergeCell ref="B11:C11"/>
    <mergeCell ref="D11:E11"/>
    <mergeCell ref="G11:I11"/>
    <mergeCell ref="J11:K11"/>
    <mergeCell ref="B12:C12"/>
    <mergeCell ref="D12:E12"/>
    <mergeCell ref="G12:I12"/>
    <mergeCell ref="J12:K12"/>
    <mergeCell ref="B7:C7"/>
    <mergeCell ref="D7:E7"/>
    <mergeCell ref="G7:I7"/>
    <mergeCell ref="J7:K7"/>
    <mergeCell ref="B8:C8"/>
    <mergeCell ref="D8:E8"/>
    <mergeCell ref="G8:I8"/>
    <mergeCell ref="J8:K8"/>
    <mergeCell ref="B9:C9"/>
    <mergeCell ref="D9:E9"/>
    <mergeCell ref="G9:I9"/>
    <mergeCell ref="J9:K9"/>
    <mergeCell ref="B4:C4"/>
    <mergeCell ref="D4:E4"/>
    <mergeCell ref="G4:I4"/>
    <mergeCell ref="J4:K4"/>
    <mergeCell ref="B5:C5"/>
    <mergeCell ref="D5:E5"/>
    <mergeCell ref="G5:I5"/>
    <mergeCell ref="J5:K5"/>
    <mergeCell ref="B6:C6"/>
    <mergeCell ref="D6:E6"/>
    <mergeCell ref="G6:I6"/>
    <mergeCell ref="J6:K6"/>
    <mergeCell ref="A1:I1"/>
    <mergeCell ref="B2:C2"/>
    <mergeCell ref="D2:E2"/>
    <mergeCell ref="G2:I2"/>
    <mergeCell ref="J2:K2"/>
    <mergeCell ref="J1:P1"/>
    <mergeCell ref="N2:P2"/>
    <mergeCell ref="B3:C3"/>
    <mergeCell ref="D3:E3"/>
    <mergeCell ref="G3:I3"/>
    <mergeCell ref="J3:K3"/>
    <mergeCell ref="N8:P8"/>
    <mergeCell ref="N9:P9"/>
    <mergeCell ref="N10:P10"/>
    <mergeCell ref="N11:P11"/>
    <mergeCell ref="N12:P12"/>
    <mergeCell ref="N3:P3"/>
    <mergeCell ref="N4:P4"/>
    <mergeCell ref="N5:P5"/>
    <mergeCell ref="N6:P6"/>
    <mergeCell ref="N7:P7"/>
    <mergeCell ref="N23:P23"/>
    <mergeCell ref="J25:P26"/>
    <mergeCell ref="L24:P24"/>
    <mergeCell ref="N18:P18"/>
    <mergeCell ref="N19:P19"/>
    <mergeCell ref="N20:P20"/>
    <mergeCell ref="N21:P21"/>
    <mergeCell ref="N22:P22"/>
    <mergeCell ref="N13:P13"/>
    <mergeCell ref="N14:P14"/>
    <mergeCell ref="N15:P15"/>
    <mergeCell ref="N16:P16"/>
    <mergeCell ref="N17:P17"/>
  </mergeCells>
  <conditionalFormatting sqref="L3:M23">
    <cfRule type="cellIs" dxfId="76" priority="7" operator="between">
      <formula>0</formula>
      <formula>15</formula>
    </cfRule>
    <cfRule type="cellIs" dxfId="75" priority="8" operator="greaterThan">
      <formula>15</formula>
    </cfRule>
    <cfRule type="cellIs" dxfId="74" priority="9" operator="lessThan">
      <formula>16</formula>
    </cfRule>
    <cfRule type="cellIs" dxfId="73" priority="10" operator="greaterThan">
      <formula>0</formula>
    </cfRule>
    <cfRule type="cellIs" dxfId="72" priority="11" operator="greaterThan">
      <formula>16</formula>
    </cfRule>
  </conditionalFormatting>
  <conditionalFormatting sqref="M3:M23">
    <cfRule type="cellIs" dxfId="71" priority="1" operator="greaterThan">
      <formula>0</formula>
    </cfRule>
    <cfRule type="cellIs" dxfId="70" priority="2" operator="equal">
      <formula>0</formula>
    </cfRule>
    <cfRule type="cellIs" dxfId="69" priority="3" operator="greaterThan">
      <formula>1</formula>
    </cfRule>
    <cfRule type="cellIs" dxfId="68" priority="4" operator="equal">
      <formula>1</formula>
    </cfRule>
    <cfRule type="cellIs" dxfId="67" priority="5" operator="lessThan">
      <formula>0</formula>
    </cfRule>
    <cfRule type="cellIs" dxfId="66" priority="6" operator="greaterThan">
      <formula>0</formula>
    </cfRule>
  </conditionalFormatting>
  <dataValidations count="1">
    <dataValidation type="list" allowBlank="1" showInputMessage="1" showErrorMessage="1" sqref="F3:F4 F6:F23">
      <formula1>"Queja,Sugerencia,"</formula1>
    </dataValidation>
  </dataValidations>
  <pageMargins left="0.25" right="0.25" top="1.0833333333333333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"/>
  <sheetViews>
    <sheetView view="pageLayout" topLeftCell="A7" zoomScale="115" zoomScaleNormal="100" zoomScalePageLayoutView="115" workbookViewId="0">
      <selection activeCell="J23" sqref="J23:P24"/>
    </sheetView>
  </sheetViews>
  <sheetFormatPr baseColWidth="10" defaultRowHeight="15"/>
  <cols>
    <col min="3" max="3" width="11" customWidth="1"/>
    <col min="5" max="5" width="14.42578125" customWidth="1"/>
    <col min="6" max="6" width="11.85546875" customWidth="1"/>
    <col min="8" max="8" width="21.5703125" customWidth="1"/>
    <col min="9" max="9" width="2.7109375" customWidth="1"/>
    <col min="10" max="10" width="13.28515625" customWidth="1"/>
    <col min="11" max="11" width="2.42578125" customWidth="1"/>
    <col min="12" max="12" width="14.42578125" customWidth="1"/>
    <col min="13" max="13" width="12.5703125" customWidth="1"/>
    <col min="15" max="15" width="16.85546875" hidden="1" customWidth="1"/>
    <col min="16" max="16" width="9.85546875" customWidth="1"/>
    <col min="17" max="17" width="12.5703125" customWidth="1"/>
    <col min="18" max="18" width="0" hidden="1" customWidth="1"/>
    <col min="19" max="19" width="21.140625" style="59" hidden="1" customWidth="1"/>
  </cols>
  <sheetData>
    <row r="1" spans="1:19" ht="44.45" customHeight="1">
      <c r="A1" s="405" t="s">
        <v>18</v>
      </c>
      <c r="B1" s="405"/>
      <c r="C1" s="405"/>
      <c r="D1" s="405"/>
      <c r="E1" s="405"/>
      <c r="F1" s="405"/>
      <c r="G1" s="405"/>
      <c r="H1" s="405"/>
      <c r="I1" s="405"/>
      <c r="J1" s="402" t="s">
        <v>10</v>
      </c>
      <c r="K1" s="403"/>
      <c r="L1" s="403"/>
      <c r="M1" s="403"/>
      <c r="N1" s="403"/>
      <c r="O1" s="403"/>
      <c r="P1" s="404"/>
      <c r="Q1" s="56"/>
      <c r="S1" s="36" t="s">
        <v>4</v>
      </c>
    </row>
    <row r="2" spans="1:19" ht="32.25" thickBot="1">
      <c r="A2" s="5" t="s">
        <v>8</v>
      </c>
      <c r="B2" s="406" t="s">
        <v>12</v>
      </c>
      <c r="C2" s="407"/>
      <c r="D2" s="408" t="s">
        <v>1</v>
      </c>
      <c r="E2" s="409"/>
      <c r="F2" s="68" t="s">
        <v>9</v>
      </c>
      <c r="G2" s="408" t="s">
        <v>2</v>
      </c>
      <c r="H2" s="410"/>
      <c r="I2" s="409"/>
      <c r="J2" s="411" t="s">
        <v>3</v>
      </c>
      <c r="K2" s="412"/>
      <c r="L2" s="149" t="s">
        <v>5</v>
      </c>
      <c r="M2" s="69" t="s">
        <v>13</v>
      </c>
      <c r="N2" s="399" t="s">
        <v>14</v>
      </c>
      <c r="O2" s="400"/>
      <c r="P2" s="401"/>
      <c r="R2" s="109" t="s">
        <v>4</v>
      </c>
    </row>
    <row r="3" spans="1:19" ht="16.5" thickTop="1" thickBot="1">
      <c r="A3" s="8">
        <v>1</v>
      </c>
      <c r="B3" s="291"/>
      <c r="C3" s="281"/>
      <c r="D3" s="280"/>
      <c r="E3" s="281"/>
      <c r="F3" s="70"/>
      <c r="G3" s="291"/>
      <c r="H3" s="292"/>
      <c r="I3" s="281"/>
      <c r="J3" s="280"/>
      <c r="K3" s="312"/>
      <c r="L3" s="71">
        <f>NETWORKDAYS.INTL(D3,J3,1,S3:S4)</f>
        <v>0</v>
      </c>
      <c r="M3" s="72">
        <f>IF(D3="",0,1)</f>
        <v>0</v>
      </c>
      <c r="N3" s="291"/>
      <c r="O3" s="292"/>
      <c r="P3" s="281"/>
      <c r="R3" s="112">
        <v>45885</v>
      </c>
      <c r="S3" s="60">
        <v>45398</v>
      </c>
    </row>
    <row r="4" spans="1:19" ht="16.5" thickTop="1" thickBot="1">
      <c r="A4" s="10">
        <v>2</v>
      </c>
      <c r="B4" s="320"/>
      <c r="C4" s="321"/>
      <c r="D4" s="322"/>
      <c r="E4" s="321"/>
      <c r="F4" s="73"/>
      <c r="G4" s="323"/>
      <c r="H4" s="323"/>
      <c r="I4" s="323"/>
      <c r="J4" s="322"/>
      <c r="K4" s="324"/>
      <c r="L4" s="71">
        <f t="shared" ref="L4:L21" si="0">NETWORKDAYS.INTL(D4,J4,1,S4:S5)</f>
        <v>0</v>
      </c>
      <c r="M4" s="74">
        <f t="shared" ref="M4:M21" si="1">IF(D4="",0,1)</f>
        <v>0</v>
      </c>
      <c r="N4" s="395"/>
      <c r="O4" s="395"/>
      <c r="P4" s="395"/>
      <c r="R4" s="109"/>
      <c r="S4" s="60">
        <v>45398</v>
      </c>
    </row>
    <row r="5" spans="1:19" ht="16.5" thickTop="1" thickBot="1">
      <c r="A5" s="12">
        <v>5</v>
      </c>
      <c r="B5" s="396"/>
      <c r="C5" s="397"/>
      <c r="D5" s="390"/>
      <c r="E5" s="391"/>
      <c r="F5" s="75"/>
      <c r="G5" s="391"/>
      <c r="H5" s="391"/>
      <c r="I5" s="391"/>
      <c r="J5" s="344"/>
      <c r="K5" s="398"/>
      <c r="L5" s="71">
        <f t="shared" si="0"/>
        <v>0</v>
      </c>
      <c r="M5" s="74">
        <f t="shared" si="1"/>
        <v>0</v>
      </c>
      <c r="N5" s="291"/>
      <c r="O5" s="292"/>
      <c r="P5" s="281"/>
      <c r="R5" s="109"/>
    </row>
    <row r="6" spans="1:19" ht="16.5" thickTop="1" thickBot="1">
      <c r="A6" s="14">
        <v>6</v>
      </c>
      <c r="B6" s="413"/>
      <c r="C6" s="414"/>
      <c r="D6" s="415"/>
      <c r="E6" s="416"/>
      <c r="F6" s="73"/>
      <c r="G6" s="416"/>
      <c r="H6" s="416"/>
      <c r="I6" s="416"/>
      <c r="J6" s="416"/>
      <c r="K6" s="417"/>
      <c r="L6" s="71">
        <f t="shared" si="0"/>
        <v>0</v>
      </c>
      <c r="M6" s="74">
        <f t="shared" si="1"/>
        <v>0</v>
      </c>
      <c r="N6" s="395"/>
      <c r="O6" s="395"/>
      <c r="P6" s="395"/>
      <c r="R6" s="109"/>
    </row>
    <row r="7" spans="1:19" ht="16.5" thickTop="1" thickBot="1">
      <c r="A7" s="12">
        <v>7</v>
      </c>
      <c r="B7" s="396"/>
      <c r="C7" s="397"/>
      <c r="D7" s="418"/>
      <c r="E7" s="419"/>
      <c r="F7" s="75"/>
      <c r="G7" s="391"/>
      <c r="H7" s="391"/>
      <c r="I7" s="391"/>
      <c r="J7" s="344"/>
      <c r="K7" s="398"/>
      <c r="L7" s="71">
        <f t="shared" si="0"/>
        <v>0</v>
      </c>
      <c r="M7" s="74">
        <f t="shared" si="1"/>
        <v>0</v>
      </c>
      <c r="N7" s="291"/>
      <c r="O7" s="292"/>
      <c r="P7" s="281"/>
    </row>
    <row r="8" spans="1:19" ht="16.5" thickTop="1" thickBot="1">
      <c r="A8" s="14">
        <v>8</v>
      </c>
      <c r="B8" s="415"/>
      <c r="C8" s="420"/>
      <c r="D8" s="421"/>
      <c r="E8" s="416"/>
      <c r="F8" s="73"/>
      <c r="G8" s="415"/>
      <c r="H8" s="416"/>
      <c r="I8" s="416"/>
      <c r="J8" s="416"/>
      <c r="K8" s="417"/>
      <c r="L8" s="71">
        <f t="shared" si="0"/>
        <v>0</v>
      </c>
      <c r="M8" s="74">
        <f t="shared" si="1"/>
        <v>0</v>
      </c>
      <c r="N8" s="395"/>
      <c r="O8" s="395"/>
      <c r="P8" s="395"/>
    </row>
    <row r="9" spans="1:19" ht="16.5" thickTop="1" thickBot="1">
      <c r="A9" s="12">
        <v>9</v>
      </c>
      <c r="B9" s="388"/>
      <c r="C9" s="389"/>
      <c r="D9" s="422"/>
      <c r="E9" s="391"/>
      <c r="F9" s="75"/>
      <c r="G9" s="423"/>
      <c r="H9" s="391"/>
      <c r="I9" s="391"/>
      <c r="J9" s="391"/>
      <c r="K9" s="398"/>
      <c r="L9" s="71">
        <f t="shared" si="0"/>
        <v>0</v>
      </c>
      <c r="M9" s="74">
        <f t="shared" si="1"/>
        <v>0</v>
      </c>
      <c r="N9" s="291"/>
      <c r="O9" s="292"/>
      <c r="P9" s="281"/>
    </row>
    <row r="10" spans="1:19" ht="16.5" thickTop="1" thickBot="1">
      <c r="A10" s="14">
        <v>10</v>
      </c>
      <c r="B10" s="424"/>
      <c r="C10" s="425"/>
      <c r="D10" s="421"/>
      <c r="E10" s="416"/>
      <c r="F10" s="73"/>
      <c r="G10" s="415"/>
      <c r="H10" s="416"/>
      <c r="I10" s="416"/>
      <c r="J10" s="416"/>
      <c r="K10" s="417"/>
      <c r="L10" s="71">
        <f t="shared" si="0"/>
        <v>0</v>
      </c>
      <c r="M10" s="74">
        <f t="shared" si="1"/>
        <v>0</v>
      </c>
      <c r="N10" s="395"/>
      <c r="O10" s="395"/>
      <c r="P10" s="395"/>
    </row>
    <row r="11" spans="1:19" ht="16.5" thickTop="1" thickBot="1">
      <c r="A11" s="12">
        <v>11</v>
      </c>
      <c r="B11" s="423"/>
      <c r="C11" s="426"/>
      <c r="D11" s="427"/>
      <c r="E11" s="419"/>
      <c r="F11" s="75"/>
      <c r="G11" s="423"/>
      <c r="H11" s="391"/>
      <c r="I11" s="391"/>
      <c r="J11" s="391"/>
      <c r="K11" s="398"/>
      <c r="L11" s="71">
        <f t="shared" si="0"/>
        <v>0</v>
      </c>
      <c r="M11" s="76">
        <f t="shared" si="1"/>
        <v>0</v>
      </c>
      <c r="N11" s="291"/>
      <c r="O11" s="292"/>
      <c r="P11" s="281"/>
    </row>
    <row r="12" spans="1:19" ht="16.5" thickTop="1" thickBot="1">
      <c r="A12" s="14">
        <v>12</v>
      </c>
      <c r="B12" s="415"/>
      <c r="C12" s="420"/>
      <c r="D12" s="421"/>
      <c r="E12" s="416"/>
      <c r="F12" s="73"/>
      <c r="G12" s="416"/>
      <c r="H12" s="416"/>
      <c r="I12" s="416"/>
      <c r="J12" s="416"/>
      <c r="K12" s="417"/>
      <c r="L12" s="71">
        <f t="shared" si="0"/>
        <v>0</v>
      </c>
      <c r="M12" s="74">
        <f t="shared" si="1"/>
        <v>0</v>
      </c>
      <c r="N12" s="395"/>
      <c r="O12" s="395"/>
      <c r="P12" s="395"/>
    </row>
    <row r="13" spans="1:19" ht="16.5" thickTop="1" thickBot="1">
      <c r="A13" s="12">
        <v>13</v>
      </c>
      <c r="B13" s="388"/>
      <c r="C13" s="389"/>
      <c r="D13" s="422"/>
      <c r="E13" s="391"/>
      <c r="F13" s="75"/>
      <c r="G13" s="423" t="s">
        <v>17</v>
      </c>
      <c r="H13" s="391"/>
      <c r="I13" s="391"/>
      <c r="J13" s="391"/>
      <c r="K13" s="398"/>
      <c r="L13" s="71">
        <f t="shared" si="0"/>
        <v>0</v>
      </c>
      <c r="M13" s="76">
        <f t="shared" si="1"/>
        <v>0</v>
      </c>
      <c r="N13" s="291"/>
      <c r="O13" s="292"/>
      <c r="P13" s="281"/>
    </row>
    <row r="14" spans="1:19" ht="16.5" thickTop="1" thickBot="1">
      <c r="A14" s="14">
        <v>14</v>
      </c>
      <c r="B14" s="424"/>
      <c r="C14" s="425"/>
      <c r="D14" s="421"/>
      <c r="E14" s="416"/>
      <c r="F14" s="73"/>
      <c r="G14" s="415"/>
      <c r="H14" s="416"/>
      <c r="I14" s="416"/>
      <c r="J14" s="416"/>
      <c r="K14" s="417"/>
      <c r="L14" s="71">
        <f t="shared" si="0"/>
        <v>0</v>
      </c>
      <c r="M14" s="74">
        <f t="shared" si="1"/>
        <v>0</v>
      </c>
      <c r="N14" s="395"/>
      <c r="O14" s="395"/>
      <c r="P14" s="395"/>
    </row>
    <row r="15" spans="1:19" ht="16.5" thickTop="1" thickBot="1">
      <c r="A15" s="12">
        <v>15</v>
      </c>
      <c r="B15" s="423"/>
      <c r="C15" s="426"/>
      <c r="D15" s="422"/>
      <c r="E15" s="391"/>
      <c r="F15" s="75"/>
      <c r="G15" s="423"/>
      <c r="H15" s="391"/>
      <c r="I15" s="391"/>
      <c r="J15" s="391"/>
      <c r="K15" s="398"/>
      <c r="L15" s="71">
        <f t="shared" si="0"/>
        <v>0</v>
      </c>
      <c r="M15" s="74">
        <f t="shared" si="1"/>
        <v>0</v>
      </c>
      <c r="N15" s="291"/>
      <c r="O15" s="292"/>
      <c r="P15" s="281"/>
    </row>
    <row r="16" spans="1:19" ht="16.5" thickTop="1" thickBot="1">
      <c r="A16" s="14">
        <v>16</v>
      </c>
      <c r="B16" s="428"/>
      <c r="C16" s="429"/>
      <c r="D16" s="430"/>
      <c r="E16" s="431"/>
      <c r="F16" s="73"/>
      <c r="G16" s="415"/>
      <c r="H16" s="416"/>
      <c r="I16" s="416"/>
      <c r="J16" s="416"/>
      <c r="K16" s="417"/>
      <c r="L16" s="71">
        <f t="shared" si="0"/>
        <v>0</v>
      </c>
      <c r="M16" s="77">
        <f t="shared" si="1"/>
        <v>0</v>
      </c>
      <c r="N16" s="395"/>
      <c r="O16" s="395"/>
      <c r="P16" s="395"/>
    </row>
    <row r="17" spans="1:16" ht="16.5" thickTop="1" thickBot="1">
      <c r="A17" s="12">
        <v>17</v>
      </c>
      <c r="B17" s="432"/>
      <c r="C17" s="433"/>
      <c r="D17" s="434"/>
      <c r="E17" s="435"/>
      <c r="F17" s="75"/>
      <c r="G17" s="436"/>
      <c r="H17" s="437"/>
      <c r="I17" s="437"/>
      <c r="J17" s="438"/>
      <c r="K17" s="439"/>
      <c r="L17" s="71">
        <f t="shared" si="0"/>
        <v>0</v>
      </c>
      <c r="M17" s="74">
        <f t="shared" si="1"/>
        <v>0</v>
      </c>
      <c r="N17" s="291"/>
      <c r="O17" s="292"/>
      <c r="P17" s="281"/>
    </row>
    <row r="18" spans="1:16" ht="16.5" thickTop="1" thickBot="1">
      <c r="A18" s="14">
        <v>18</v>
      </c>
      <c r="B18" s="440"/>
      <c r="C18" s="441"/>
      <c r="D18" s="421"/>
      <c r="E18" s="416"/>
      <c r="F18" s="73"/>
      <c r="G18" s="442"/>
      <c r="H18" s="443"/>
      <c r="I18" s="444"/>
      <c r="J18" s="445"/>
      <c r="K18" s="446"/>
      <c r="L18" s="71">
        <f t="shared" si="0"/>
        <v>0</v>
      </c>
      <c r="M18" s="74">
        <f t="shared" si="1"/>
        <v>0</v>
      </c>
      <c r="N18" s="395"/>
      <c r="O18" s="395"/>
      <c r="P18" s="395"/>
    </row>
    <row r="19" spans="1:16" ht="16.5" thickTop="1" thickBot="1">
      <c r="A19" s="12">
        <v>19</v>
      </c>
      <c r="B19" s="447"/>
      <c r="C19" s="448"/>
      <c r="D19" s="422"/>
      <c r="E19" s="391"/>
      <c r="F19" s="75"/>
      <c r="G19" s="449"/>
      <c r="H19" s="450"/>
      <c r="I19" s="451"/>
      <c r="J19" s="452"/>
      <c r="K19" s="453"/>
      <c r="L19" s="71">
        <f t="shared" si="0"/>
        <v>0</v>
      </c>
      <c r="M19" s="74">
        <f t="shared" si="1"/>
        <v>0</v>
      </c>
      <c r="N19" s="291"/>
      <c r="O19" s="292"/>
      <c r="P19" s="281"/>
    </row>
    <row r="20" spans="1:16" ht="16.5" thickTop="1" thickBot="1">
      <c r="A20" s="14">
        <v>20</v>
      </c>
      <c r="B20" s="194"/>
      <c r="C20" s="195"/>
      <c r="D20" s="196"/>
      <c r="E20" s="197"/>
      <c r="F20" s="15"/>
      <c r="G20" s="198"/>
      <c r="H20" s="199"/>
      <c r="I20" s="200"/>
      <c r="J20" s="201"/>
      <c r="K20" s="336"/>
      <c r="L20" s="71">
        <f t="shared" si="0"/>
        <v>0</v>
      </c>
      <c r="M20" s="50">
        <f t="shared" si="1"/>
        <v>0</v>
      </c>
      <c r="N20" s="394"/>
      <c r="O20" s="394"/>
      <c r="P20" s="394"/>
    </row>
    <row r="21" spans="1:16" ht="15.75" thickTop="1">
      <c r="A21" s="12">
        <v>21</v>
      </c>
      <c r="B21" s="204"/>
      <c r="C21" s="204"/>
      <c r="D21" s="205"/>
      <c r="E21" s="206"/>
      <c r="F21" s="13"/>
      <c r="G21" s="207"/>
      <c r="H21" s="206"/>
      <c r="I21" s="206"/>
      <c r="J21" s="208"/>
      <c r="K21" s="346"/>
      <c r="L21" s="71">
        <f t="shared" si="0"/>
        <v>0</v>
      </c>
      <c r="M21" s="57">
        <f t="shared" si="1"/>
        <v>0</v>
      </c>
      <c r="N21" s="355"/>
      <c r="O21" s="299"/>
      <c r="P21" s="300"/>
    </row>
    <row r="22" spans="1:16" ht="15.75" thickBot="1">
      <c r="A22" s="16"/>
      <c r="B22" s="209"/>
      <c r="C22" s="209"/>
      <c r="D22" s="209"/>
      <c r="E22" s="209"/>
      <c r="F22" s="17"/>
      <c r="G22" s="209"/>
      <c r="H22" s="209"/>
      <c r="I22" s="209"/>
      <c r="J22" s="209"/>
      <c r="K22" s="209"/>
      <c r="L22" s="17"/>
      <c r="M22" s="17"/>
      <c r="N22" s="58"/>
      <c r="O22" s="58"/>
      <c r="P22" s="58"/>
    </row>
    <row r="23" spans="1:16" ht="20.45" customHeight="1" thickBot="1">
      <c r="A23" s="272">
        <v>311</v>
      </c>
      <c r="B23" s="185" t="s">
        <v>6</v>
      </c>
      <c r="C23" s="186"/>
      <c r="D23" s="186"/>
      <c r="E23" s="186"/>
      <c r="F23" s="187">
        <f>COUNTIF(M3:M21,"&lt;&gt;0")</f>
        <v>0</v>
      </c>
      <c r="G23" s="188"/>
      <c r="H23" s="188"/>
      <c r="I23" s="189"/>
      <c r="J23" s="267" t="str">
        <f>IF(D3="","Sin inquietudes",((F26/F25)*100%))</f>
        <v>Sin inquietudes</v>
      </c>
      <c r="K23" s="268"/>
      <c r="L23" s="268"/>
      <c r="M23" s="268"/>
      <c r="N23" s="268"/>
      <c r="O23" s="268"/>
      <c r="P23" s="268"/>
    </row>
    <row r="24" spans="1:16" ht="23.45" customHeight="1" thickTop="1" thickBot="1">
      <c r="A24" s="184"/>
      <c r="B24" s="190" t="s">
        <v>7</v>
      </c>
      <c r="C24" s="191"/>
      <c r="D24" s="191"/>
      <c r="E24" s="191"/>
      <c r="F24" s="192">
        <f>COUNTIFS(L3:L23,"&lt;=15",M3:M23,"&lt;&gt;0")</f>
        <v>0</v>
      </c>
      <c r="G24" s="193"/>
      <c r="H24" s="193"/>
      <c r="I24" s="190"/>
      <c r="J24" s="267"/>
      <c r="K24" s="268"/>
      <c r="L24" s="268"/>
      <c r="M24" s="268"/>
      <c r="N24" s="268"/>
      <c r="O24" s="268"/>
      <c r="P24" s="268"/>
    </row>
    <row r="25" spans="1:16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</row>
  </sheetData>
  <mergeCells count="112">
    <mergeCell ref="B21:C21"/>
    <mergeCell ref="D21:E21"/>
    <mergeCell ref="G21:I21"/>
    <mergeCell ref="J21:K21"/>
    <mergeCell ref="B22:C22"/>
    <mergeCell ref="D22:E22"/>
    <mergeCell ref="G22:I22"/>
    <mergeCell ref="J22:K22"/>
    <mergeCell ref="A23:A24"/>
    <mergeCell ref="B23:E23"/>
    <mergeCell ref="F23:I23"/>
    <mergeCell ref="B24:E24"/>
    <mergeCell ref="F24:I24"/>
    <mergeCell ref="B18:C18"/>
    <mergeCell ref="D18:E18"/>
    <mergeCell ref="G18:I18"/>
    <mergeCell ref="J18:K18"/>
    <mergeCell ref="B19:C19"/>
    <mergeCell ref="D19:E19"/>
    <mergeCell ref="G19:I19"/>
    <mergeCell ref="J19:K19"/>
    <mergeCell ref="B20:C20"/>
    <mergeCell ref="D20:E20"/>
    <mergeCell ref="G20:I20"/>
    <mergeCell ref="J20:K20"/>
    <mergeCell ref="B15:C15"/>
    <mergeCell ref="D15:E15"/>
    <mergeCell ref="G15:I15"/>
    <mergeCell ref="J15:K15"/>
    <mergeCell ref="B16:C16"/>
    <mergeCell ref="D16:E16"/>
    <mergeCell ref="G16:I16"/>
    <mergeCell ref="J16:K16"/>
    <mergeCell ref="B17:C17"/>
    <mergeCell ref="D17:E17"/>
    <mergeCell ref="G17:I17"/>
    <mergeCell ref="J17:K17"/>
    <mergeCell ref="B12:C12"/>
    <mergeCell ref="D12:E12"/>
    <mergeCell ref="G12:I12"/>
    <mergeCell ref="J12:K12"/>
    <mergeCell ref="B13:C13"/>
    <mergeCell ref="D13:E13"/>
    <mergeCell ref="G13:I13"/>
    <mergeCell ref="J13:K13"/>
    <mergeCell ref="B14:C14"/>
    <mergeCell ref="D14:E14"/>
    <mergeCell ref="G14:I14"/>
    <mergeCell ref="J14:K14"/>
    <mergeCell ref="B9:C9"/>
    <mergeCell ref="D9:E9"/>
    <mergeCell ref="G9:I9"/>
    <mergeCell ref="J9:K9"/>
    <mergeCell ref="B10:C10"/>
    <mergeCell ref="D10:E10"/>
    <mergeCell ref="G10:I10"/>
    <mergeCell ref="J10:K10"/>
    <mergeCell ref="B11:C11"/>
    <mergeCell ref="D11:E11"/>
    <mergeCell ref="G11:I11"/>
    <mergeCell ref="J11:K11"/>
    <mergeCell ref="B6:C6"/>
    <mergeCell ref="D6:E6"/>
    <mergeCell ref="G6:I6"/>
    <mergeCell ref="J6:K6"/>
    <mergeCell ref="B7:C7"/>
    <mergeCell ref="D7:E7"/>
    <mergeCell ref="G7:I7"/>
    <mergeCell ref="J7:K7"/>
    <mergeCell ref="B8:C8"/>
    <mergeCell ref="D8:E8"/>
    <mergeCell ref="G8:I8"/>
    <mergeCell ref="J8:K8"/>
    <mergeCell ref="B5:C5"/>
    <mergeCell ref="D5:E5"/>
    <mergeCell ref="G5:I5"/>
    <mergeCell ref="J5:K5"/>
    <mergeCell ref="N2:P2"/>
    <mergeCell ref="N3:P3"/>
    <mergeCell ref="N4:P4"/>
    <mergeCell ref="J1:P1"/>
    <mergeCell ref="A1:I1"/>
    <mergeCell ref="B2:C2"/>
    <mergeCell ref="D2:E2"/>
    <mergeCell ref="G2:I2"/>
    <mergeCell ref="J2:K2"/>
    <mergeCell ref="B3:C3"/>
    <mergeCell ref="D3:E3"/>
    <mergeCell ref="G3:I3"/>
    <mergeCell ref="J3:K3"/>
    <mergeCell ref="B4:C4"/>
    <mergeCell ref="D4:E4"/>
    <mergeCell ref="G4:I4"/>
    <mergeCell ref="J4:K4"/>
    <mergeCell ref="N8:P8"/>
    <mergeCell ref="N9:P9"/>
    <mergeCell ref="N10:P10"/>
    <mergeCell ref="N11:P11"/>
    <mergeCell ref="N12:P12"/>
    <mergeCell ref="N5:P5"/>
    <mergeCell ref="N6:P6"/>
    <mergeCell ref="N7:P7"/>
    <mergeCell ref="N18:P18"/>
    <mergeCell ref="N19:P19"/>
    <mergeCell ref="N20:P20"/>
    <mergeCell ref="N21:P21"/>
    <mergeCell ref="J23:P24"/>
    <mergeCell ref="N13:P13"/>
    <mergeCell ref="N14:P14"/>
    <mergeCell ref="N15:P15"/>
    <mergeCell ref="N16:P16"/>
    <mergeCell ref="N17:P17"/>
  </mergeCells>
  <conditionalFormatting sqref="L3:M21">
    <cfRule type="cellIs" dxfId="65" priority="7" operator="between">
      <formula>0</formula>
      <formula>15</formula>
    </cfRule>
    <cfRule type="cellIs" dxfId="64" priority="8" operator="greaterThan">
      <formula>15</formula>
    </cfRule>
    <cfRule type="cellIs" dxfId="63" priority="9" operator="lessThan">
      <formula>16</formula>
    </cfRule>
    <cfRule type="cellIs" dxfId="62" priority="10" operator="greaterThan">
      <formula>0</formula>
    </cfRule>
    <cfRule type="cellIs" dxfId="61" priority="11" operator="greaterThan">
      <formula>16</formula>
    </cfRule>
  </conditionalFormatting>
  <conditionalFormatting sqref="M3:M21">
    <cfRule type="cellIs" dxfId="60" priority="1" operator="greaterThan">
      <formula>0</formula>
    </cfRule>
    <cfRule type="cellIs" dxfId="59" priority="2" operator="equal">
      <formula>0</formula>
    </cfRule>
    <cfRule type="cellIs" dxfId="58" priority="3" operator="greaterThan">
      <formula>1</formula>
    </cfRule>
    <cfRule type="cellIs" dxfId="57" priority="4" operator="equal">
      <formula>1</formula>
    </cfRule>
    <cfRule type="cellIs" dxfId="56" priority="5" operator="lessThan">
      <formula>0</formula>
    </cfRule>
    <cfRule type="cellIs" dxfId="55" priority="6" operator="greaterThan">
      <formula>0</formula>
    </cfRule>
  </conditionalFormatting>
  <dataValidations count="1">
    <dataValidation type="list" allowBlank="1" showInputMessage="1" showErrorMessage="1" sqref="F3:F21">
      <formula1>"Queja,Sugerencia,"</formula1>
    </dataValidation>
  </dataValidations>
  <pageMargins left="0.25" right="0.25" top="1.0657051282051282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</vt:i4>
      </vt:variant>
    </vt:vector>
  </HeadingPairs>
  <TitlesOfParts>
    <vt:vector size="15" baseType="lpstr">
      <vt:lpstr>Enero</vt:lpstr>
      <vt:lpstr>Hoja1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 2025</vt:lpstr>
      <vt:lpstr>Diciembre 2024</vt:lpstr>
      <vt:lpstr>Abril!Títulos_a_imprimir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Belkys De la Cruz Benitez</dc:creator>
  <cp:lastModifiedBy>Cristian Frutuoso</cp:lastModifiedBy>
  <dcterms:created xsi:type="dcterms:W3CDTF">2024-04-19T12:15:32Z</dcterms:created>
  <dcterms:modified xsi:type="dcterms:W3CDTF">2025-04-07T14:02:23Z</dcterms:modified>
</cp:coreProperties>
</file>