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OAI Información Trimestral/Julio-Septiembre 2025/"/>
    </mc:Choice>
  </mc:AlternateContent>
  <xr:revisionPtr revIDLastSave="166" documentId="11_32495FE5882F042C7C725C9E2D26BF4D6DFFD875" xr6:coauthVersionLast="47" xr6:coauthVersionMax="47" xr10:uidLastSave="{781F12BC-478B-4857-B499-4C4B1612A1CB}"/>
  <bookViews>
    <workbookView xWindow="-120" yWindow="-120" windowWidth="29040" windowHeight="15840" firstSheet="4" activeTab="1" xr2:uid="{00000000-000D-0000-FFFF-FFFF00000000}"/>
  </bookViews>
  <sheets>
    <sheet name="COBA-Supervisiones" sheetId="4" r:id="rId1"/>
    <sheet name="COBA-Infracciones" sheetId="1" r:id="rId2"/>
    <sheet name="Cierres " sheetId="2" r:id="rId3"/>
    <sheet name="COBA-Inspecciones" sheetId="3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2">#REF!</definedName>
    <definedName name="gdfyhgj" localSheetId="4">#REF!</definedName>
    <definedName name="gdfyhgj" localSheetId="1">#REF!</definedName>
    <definedName name="gdfyhgj" localSheetId="3">#REF!</definedName>
    <definedName name="gdfyhgj" localSheetId="0">#REF!</definedName>
    <definedName name="gdfyhgj">#REF!</definedName>
    <definedName name="jjj" localSheetId="2">#REF!</definedName>
    <definedName name="jjj" localSheetId="4">#REF!</definedName>
    <definedName name="jjj" localSheetId="1">#REF!</definedName>
    <definedName name="jjj" localSheetId="3">#REF!</definedName>
    <definedName name="jjj" localSheetId="0">#REF!</definedName>
    <definedName name="jjj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10" i="5"/>
  <c r="D9" i="5"/>
  <c r="D8" i="5"/>
  <c r="G7" i="3"/>
  <c r="F10" i="3" l="1"/>
  <c r="E10" i="3"/>
  <c r="D10" i="3"/>
  <c r="C10" i="3"/>
  <c r="B10" i="3"/>
  <c r="F10" i="4" l="1"/>
  <c r="B20" i="4" s="1"/>
  <c r="E10" i="4"/>
  <c r="B19" i="4" s="1"/>
  <c r="D10" i="4"/>
  <c r="B18" i="4" s="1"/>
  <c r="C10" i="4"/>
  <c r="B17" i="4" s="1"/>
  <c r="B10" i="4"/>
  <c r="B16" i="4" s="1"/>
  <c r="B21" i="4" l="1"/>
  <c r="C20" i="4" s="1"/>
  <c r="G7" i="4"/>
  <c r="C19" i="4" l="1"/>
  <c r="C18" i="4"/>
  <c r="C17" i="4"/>
  <c r="C16" i="4"/>
  <c r="G8" i="1"/>
  <c r="C21" i="4" l="1"/>
  <c r="E8" i="5"/>
  <c r="E10" i="5" l="1"/>
  <c r="E9" i="5"/>
  <c r="E22" i="4"/>
  <c r="E21" i="4"/>
  <c r="E20" i="4"/>
  <c r="G9" i="4"/>
  <c r="F22" i="4" s="1"/>
  <c r="G8" i="4"/>
  <c r="F20" i="4"/>
  <c r="E11" i="5" l="1"/>
  <c r="F21" i="4"/>
  <c r="F24" i="4" s="1"/>
  <c r="G22" i="4" s="1"/>
  <c r="G10" i="4"/>
  <c r="G21" i="4" l="1"/>
  <c r="G20" i="4"/>
  <c r="E22" i="3"/>
  <c r="E21" i="3"/>
  <c r="E20" i="3"/>
  <c r="G9" i="3"/>
  <c r="F22" i="3" s="1"/>
  <c r="G8" i="3"/>
  <c r="F21" i="3" s="1"/>
  <c r="G10" i="3" l="1"/>
  <c r="F20" i="3"/>
  <c r="F24" i="3" l="1"/>
  <c r="G20" i="3" s="1"/>
  <c r="G19" i="3" l="1"/>
  <c r="G18" i="3"/>
  <c r="G17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G10" i="2" l="1"/>
  <c r="F23" i="2"/>
  <c r="G16" i="2" l="1"/>
  <c r="G18" i="2"/>
  <c r="G17" i="2"/>
  <c r="G21" i="2"/>
  <c r="G19" i="2"/>
  <c r="G20" i="2"/>
  <c r="E22" i="1" l="1"/>
  <c r="E21" i="1"/>
  <c r="E20" i="1"/>
  <c r="G7" i="1" l="1"/>
  <c r="G9" i="1" l="1"/>
  <c r="G10" i="1" s="1"/>
  <c r="F10" i="1"/>
  <c r="E10" i="1"/>
  <c r="D10" i="1"/>
  <c r="C10" i="1"/>
  <c r="B10" i="1"/>
  <c r="F20" i="1" l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<sst xmlns="http://schemas.openxmlformats.org/spreadsheetml/2006/main" count="77" uniqueCount="25">
  <si>
    <t>DIRECCIÓN CONTROL EXPENDIO DE BEBIDAS ALCOHÓLICAS (COBA)</t>
  </si>
  <si>
    <t>CANTIDAD SUPERVISIONES A ESTABLECIMIENTOS DE 
EXPENDIO DE BEBIDAS ALCOHÓLICAS POR MES, SEGÚN REGIÓN</t>
  </si>
  <si>
    <t>JULIO-SEPTIEMBRE 2025</t>
  </si>
  <si>
    <t>MES</t>
  </si>
  <si>
    <t>DISTRITO NACIONAL</t>
  </si>
  <si>
    <t>SANTO DOMINGO</t>
  </si>
  <si>
    <t>REGIÓN 
ESTE</t>
  </si>
  <si>
    <t>REGIÓN 
NORTE</t>
  </si>
  <si>
    <t>REGIÓN 
SUR</t>
  </si>
  <si>
    <t>TOTAL</t>
  </si>
  <si>
    <t>Julio</t>
  </si>
  <si>
    <t>Agosto</t>
  </si>
  <si>
    <t>Septiembre</t>
  </si>
  <si>
    <t>Se observa que en el tercer trimestre, la cantidad de supervisiones realizadas a establecimientos fue 69,263; el mayor porcentaje corresponde al mes de septiembre con 33.70%; La Región Norte y Santo Domingo reflejan las mayores cantidades con 24,541 y 14,095 respectivamente.</t>
  </si>
  <si>
    <t>CANTIDAD INFRACCIONES DE ESTABLECIMIENTOS DE 
EXPENDIO DE BEBIDAS ALCOHÓLICAS (POR VIOLACIÓN A LA NORMATIVA) 
POR MES, SEGÚN REGIÓN</t>
  </si>
  <si>
    <t>Se observó que para el periodo se registraron 1,043 notificaciones impuestas a establecimientos por incumplimiento de la normativa establecida, el mayor porcentaje corresponde al mes de agosto con 42.4%; Santo Domingo con 34% y la Región Norte 28% reflejan los mayores porcentajes.</t>
  </si>
  <si>
    <t>CANTIDAD SANCIONES IMPUESTAS A ESTABLECIMIENTOS 
EXPENDIO DE BEBIDAS ALCOHÓLICAS 
(POR VIOLACIÓN A LA NORMATIVA) POR MES, SEGÚN REGIÓN</t>
  </si>
  <si>
    <t xml:space="preserve">       </t>
  </si>
  <si>
    <t>La información muestra con respecto al periodo analizado, que fueron impuestas 304 sanciones a establecimientos por incumplimiento de la normativa establecida, el mayor porcentaje corresponde al mes de agosto con 47.70%; La Región Norte con 97 y Santo Domingo 96 reflejan la mayor cantidad de cierres.</t>
  </si>
  <si>
    <t>CANTIDAD INSPECCIONES A ESTABLECIMIENTOS DE 
EXPENDIO DE BEBIDAS ALCOHÓLICAS POR MES, SEGÚN REGIÓN</t>
  </si>
  <si>
    <t>Se observa que en el trimestre julio-septiembre del año 2025, la cantidad de inspecciones realizadas a establecimientos fue 3,004; el mayor porcentaje corresponde al mes de agosto con 33.36%; La Región Norte con 1,338 y la Región Sur 910 reflejan las mayores cantidades.</t>
  </si>
  <si>
    <t>CANTIDAD DE INFRACTORES QUE RECIBIERON CHARLA DE 
CONCIENTIZACIÓN SOBRE EL CUMPLIMIENTO DE LA NORMATIVA
POR MES</t>
  </si>
  <si>
    <t>CANTIDAD</t>
  </si>
  <si>
    <t>%</t>
  </si>
  <si>
    <t>La información muestra con respecto al trimestre evaluado, que 851 ciudadanos recibieron charlas de concientización sobre el cumplimiento de la normativa que establece el horario de expendio de bebidas alcohólicas; Destacando julio como el mes con mayor porcentaje 39.13%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</si>
</sst>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right" vertical="center" wrapText="1" indent="5"/>
    </xf>
    <xf numFmtId="0" fontId="8" fillId="0" borderId="0" xfId="1" applyFont="1" applyAlignment="1">
      <alignment horizontal="right" vertical="center" wrapText="1" indent="5"/>
    </xf>
    <xf numFmtId="0" fontId="18" fillId="3" borderId="0" xfId="1" applyFont="1" applyFill="1" applyAlignment="1">
      <alignment horizontal="right" vertical="center" wrapText="1" indent="5"/>
    </xf>
    <xf numFmtId="3" fontId="18" fillId="3" borderId="0" xfId="1" applyNumberFormat="1" applyFont="1" applyFill="1" applyAlignment="1">
      <alignment horizontal="right" vertical="center" wrapText="1" indent="5"/>
    </xf>
    <xf numFmtId="0" fontId="19" fillId="2" borderId="0" xfId="1" applyFont="1" applyFill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1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right" vertical="center" wrapText="1" indent="5"/>
    </xf>
    <xf numFmtId="3" fontId="8" fillId="3" borderId="0" xfId="1" applyNumberFormat="1" applyFont="1" applyFill="1" applyAlignment="1">
      <alignment horizontal="right" vertical="center" wrapText="1" indent="5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Alignment="1">
      <alignment horizontal="right" vertical="center" wrapText="1" indent="5"/>
    </xf>
    <xf numFmtId="3" fontId="8" fillId="0" borderId="0" xfId="1" applyNumberFormat="1" applyFont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" fontId="8" fillId="3" borderId="0" xfId="1" applyNumberFormat="1" applyFont="1" applyFill="1" applyAlignment="1">
      <alignment horizontal="right" vertical="center" wrapText="1" indent="5"/>
    </xf>
    <xf numFmtId="9" fontId="8" fillId="3" borderId="0" xfId="2" applyFont="1" applyFill="1" applyBorder="1" applyAlignment="1">
      <alignment horizontal="right" vertical="center" wrapText="1" indent="2"/>
    </xf>
    <xf numFmtId="0" fontId="21" fillId="0" borderId="0" xfId="1" applyFont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3" fontId="8" fillId="0" borderId="0" xfId="1" applyNumberFormat="1" applyFont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0" fontId="10" fillId="0" borderId="0" xfId="2" applyNumberFormat="1" applyFont="1" applyFill="1" applyBorder="1" applyAlignment="1">
      <alignment horizontal="right" vertical="center" wrapText="1" indent="2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6" fillId="0" borderId="0" xfId="1" applyFont="1" applyAlignment="1">
      <alignment horizontal="left" vertical="center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0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16" fillId="0" borderId="0" xfId="1" applyFont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julio-septiembre 2025</a:t>
            </a:r>
            <a:endParaRPr lang="es-DO" sz="10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0"/>
                  <c:y val="5.49016519993824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26-40FC-8A77-97882E0C89AA}"/>
                </c:ext>
              </c:extLst>
            </c:dLbl>
            <c:dLbl>
              <c:idx val="2"/>
              <c:layout>
                <c:manualLayout>
                  <c:x val="-1.0933553667142465E-2"/>
                  <c:y val="-2.20689687130373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26-40FC-8A77-97882E0C89AA}"/>
                </c:ext>
              </c:extLst>
            </c:dLbl>
            <c:dLbl>
              <c:idx val="3"/>
              <c:layout>
                <c:manualLayout>
                  <c:x val="-6.9851617132300932E-3"/>
                  <c:y val="-5.49072101281457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26-40FC-8A77-97882E0C89AA}"/>
                </c:ext>
              </c:extLst>
            </c:dLbl>
            <c:dLbl>
              <c:idx val="4"/>
              <c:layout>
                <c:manualLayout>
                  <c:x val="3.0616219428042385E-4"/>
                  <c:y val="6.27450980392157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26-40FC-8A77-97882E0C8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('COBA-Supervisiones'!$B$6,'COBA-Supervisiones'!$C$6,'COBA-Supervisiones'!$D$6,'COBA-Supervisiones'!$E$6,'COBA-Supervisiones'!$F$6)</c:f>
              <c:multiLvlStrCache>
                <c:ptCount val="1"/>
                <c:lvl>
                  <c:pt idx="0">
                    <c:v>REGIÓN 
SUR</c:v>
                  </c:pt>
                </c:lvl>
                <c:lvl>
                  <c:pt idx="0">
                    <c:v>REGIÓN 
NORTE</c:v>
                  </c:pt>
                </c:lvl>
                <c:lvl>
                  <c:pt idx="0">
                    <c:v>REGIÓN 
ESTE</c:v>
                  </c:pt>
                </c:lvl>
                <c:lvl>
                  <c:pt idx="0">
                    <c:v>SANTO DOMINGO</c:v>
                  </c:pt>
                </c:lvl>
                <c:lvl>
                  <c:pt idx="0">
                    <c:v>DISTRITO NACIONAL</c:v>
                  </c:pt>
                </c:lvl>
              </c:multiLvlStrCache>
            </c:multiLvlStrRef>
          </c:cat>
          <c:val>
            <c:numRef>
              <c:f>'COBA-Supervisiones'!$C$16:$C$20</c:f>
              <c:numCache>
                <c:formatCode>0.00%</c:formatCode>
                <c:ptCount val="5"/>
                <c:pt idx="0">
                  <c:v>0.15184153155364336</c:v>
                </c:pt>
                <c:pt idx="1">
                  <c:v>0.20349970402668091</c:v>
                </c:pt>
                <c:pt idx="2">
                  <c:v>0.12142124944053824</c:v>
                </c:pt>
                <c:pt idx="3">
                  <c:v>0.35431615725567761</c:v>
                </c:pt>
                <c:pt idx="4">
                  <c:v>0.16892135772345987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26-40FC-8A77-97882E0C8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Porcentaje Supervisiones a Establecimientos de 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Expendio de Bebidas Alcohólicas por Mes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julio-septiembre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'COBA-Supervisiones'!$E$20:$E$21</c:f>
              <c:strCache>
                <c:ptCount val="2"/>
                <c:pt idx="0">
                  <c:v>Julio</c:v>
                </c:pt>
                <c:pt idx="1">
                  <c:v>Agosto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9205800237872E-2"/>
                  <c:y val="-2.4086295702148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A-4A4D-932A-80595CB8DC9D}"/>
                </c:ext>
              </c:extLst>
            </c:dLbl>
            <c:dLbl>
              <c:idx val="1"/>
              <c:layout>
                <c:manualLayout>
                  <c:x val="3.1408062835910279E-2"/>
                  <c:y val="-2.752688544941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AA-4A4D-932A-80595CB8DC9D}"/>
                </c:ext>
              </c:extLst>
            </c:dLbl>
            <c:dLbl>
              <c:idx val="2"/>
              <c:layout>
                <c:manualLayout>
                  <c:x val="2.899205800237872E-2"/>
                  <c:y val="-2.0645164087059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AA-4A4D-932A-80595CB8DC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'COBA-Supervisiones'!$G$20:$G$22</c:f>
              <c:numCache>
                <c:formatCode>0.00%</c:formatCode>
                <c:ptCount val="3"/>
                <c:pt idx="0">
                  <c:v>0.32959877568109958</c:v>
                </c:pt>
                <c:pt idx="1">
                  <c:v>0.33339589679915682</c:v>
                </c:pt>
                <c:pt idx="2">
                  <c:v>0.3370053275197436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AA-4A4D-932A-80595CB8DC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7110912"/>
        <c:axId val="44804928"/>
        <c:axId val="0"/>
      </c:bar3DChart>
      <c:catAx>
        <c:axId val="2271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4804928"/>
        <c:crosses val="autoZero"/>
        <c:auto val="1"/>
        <c:lblAlgn val="ctr"/>
        <c:lblOffset val="100"/>
        <c:noMultiLvlLbl val="0"/>
      </c:catAx>
      <c:valAx>
        <c:axId val="44804928"/>
        <c:scaling>
          <c:orientation val="minMax"/>
          <c:max val="0.3700000000000000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71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julio-septiembre 2025</a:t>
            </a:r>
            <a:endParaRPr lang="en-US"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0223692038495187"/>
          <c:y val="7.87207811085001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16652085156021E-2"/>
          <c:y val="0.27356401208209025"/>
          <c:w val="0.80981510644502774"/>
          <c:h val="0.6318241464528849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Pt>
            <c:idx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0-8983-4305-BE1A-9F72DF3D1874}"/>
              </c:ext>
            </c:extLst>
          </c:dPt>
          <c:dPt>
            <c:idx val="1"/>
            <c:bubble3D val="0"/>
            <c:explosion val="13"/>
            <c:extLst>
              <c:ext xmlns:c16="http://schemas.microsoft.com/office/drawing/2014/chart" uri="{C3380CC4-5D6E-409C-BE32-E72D297353CC}">
                <c16:uniqueId val="{00000001-8983-4305-BE1A-9F72DF3D1874}"/>
              </c:ext>
            </c:extLst>
          </c:dPt>
          <c:dPt>
            <c:idx val="3"/>
            <c:bubble3D val="0"/>
            <c:explosion val="13"/>
            <c:extLst>
              <c:ext xmlns:c16="http://schemas.microsoft.com/office/drawing/2014/chart" uri="{C3380CC4-5D6E-409C-BE32-E72D297353CC}">
                <c16:uniqueId val="{00000002-8983-4305-BE1A-9F72DF3D1874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3-8983-4305-BE1A-9F72DF3D1874}"/>
              </c:ext>
            </c:extLst>
          </c:dPt>
          <c:dLbls>
            <c:dLbl>
              <c:idx val="0"/>
              <c:layout>
                <c:manualLayout>
                  <c:x val="1.185161854768154E-2"/>
                  <c:y val="8.26565102395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3-4305-BE1A-9F72DF3D1874}"/>
                </c:ext>
              </c:extLst>
            </c:dLbl>
            <c:dLbl>
              <c:idx val="1"/>
              <c:layout>
                <c:manualLayout>
                  <c:x val="-2.0078390201224847E-2"/>
                  <c:y val="-2.755227338797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3-4305-BE1A-9F72DF3D1874}"/>
                </c:ext>
              </c:extLst>
            </c:dLbl>
            <c:dLbl>
              <c:idx val="3"/>
              <c:layout>
                <c:manualLayout>
                  <c:x val="1.7777777777777778E-2"/>
                  <c:y val="2.7551963463639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3-4305-BE1A-9F72DF3D1874}"/>
                </c:ext>
              </c:extLst>
            </c:dLbl>
            <c:dLbl>
              <c:idx val="4"/>
              <c:layout>
                <c:manualLayout>
                  <c:x val="-1.1103878681831438E-2"/>
                  <c:y val="5.9040585831375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3-4305-BE1A-9F72DF3D18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'COBA-Infracciones'!$B$6:$F$6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'COBA-Infracciones'!$B$10:$F$10</c:f>
              <c:numCache>
                <c:formatCode>General</c:formatCode>
                <c:ptCount val="5"/>
                <c:pt idx="0">
                  <c:v>163</c:v>
                </c:pt>
                <c:pt idx="1">
                  <c:v>354</c:v>
                </c:pt>
                <c:pt idx="2">
                  <c:v>134</c:v>
                </c:pt>
                <c:pt idx="3">
                  <c:v>297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83-4305-BE1A-9F72DF3D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julio-septiembre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2025</a:t>
            </a: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56-440A-83A6-484E5911BEA7}"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6-440A-83A6-484E5911BEA7}"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6-440A-83A6-484E5911B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'COBA-Infracciones'!$G$20:$G$22</c:f>
              <c:numCache>
                <c:formatCode>0.0%</c:formatCode>
                <c:ptCount val="3"/>
                <c:pt idx="0">
                  <c:v>0.25215723873441992</c:v>
                </c:pt>
                <c:pt idx="1">
                  <c:v>0.42377756471716205</c:v>
                </c:pt>
                <c:pt idx="2">
                  <c:v>0.32406519654841803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56-440A-83A6-484E5911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112960"/>
        <c:axId val="44807808"/>
        <c:axId val="0"/>
      </c:bar3DChart>
      <c:catAx>
        <c:axId val="2271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4807808"/>
        <c:crosses val="autoZero"/>
        <c:auto val="1"/>
        <c:lblAlgn val="ctr"/>
        <c:lblOffset val="100"/>
        <c:noMultiLvlLbl val="0"/>
      </c:catAx>
      <c:valAx>
        <c:axId val="448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2711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julio-septiembre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1848824873545571"/>
          <c:y val="3.65614018370188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1.3571037169951162E-2"/>
                  <c:y val="5.4303042741808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FB-4AE0-83D5-9C3C4AA689D9}"/>
                </c:ext>
              </c:extLst>
            </c:dLbl>
            <c:dLbl>
              <c:idx val="1"/>
              <c:layout>
                <c:manualLayout>
                  <c:x val="-1.0856658764956758E-2"/>
                  <c:y val="-1.1636671718254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B-4AE0-83D5-9C3C4AA689D9}"/>
                </c:ext>
              </c:extLst>
            </c:dLbl>
            <c:dLbl>
              <c:idx val="2"/>
              <c:layout>
                <c:manualLayout>
                  <c:x val="3.0748280245411781E-2"/>
                  <c:y val="5.37700910568570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B-4AE0-83D5-9C3C4AA689D9}"/>
                </c:ext>
              </c:extLst>
            </c:dLbl>
            <c:dLbl>
              <c:idx val="3"/>
              <c:layout>
                <c:manualLayout>
                  <c:x val="1.5231165620466596E-2"/>
                  <c:y val="3.5783200752057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B-4AE0-83D5-9C3C4AA689D9}"/>
                </c:ext>
              </c:extLst>
            </c:dLbl>
            <c:dLbl>
              <c:idx val="4"/>
              <c:layout>
                <c:manualLayout>
                  <c:x val="3.1695887036038125E-3"/>
                  <c:y val="6.60502752107526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B-4AE0-83D5-9C3C4AA689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42</c:v>
                </c:pt>
                <c:pt idx="1">
                  <c:v>96</c:v>
                </c:pt>
                <c:pt idx="2">
                  <c:v>48</c:v>
                </c:pt>
                <c:pt idx="3">
                  <c:v>97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FB-4AE0-83D5-9C3C4AA68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julio-septiembre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6-41C9-94BF-BC2F559C895D}"/>
                </c:ext>
              </c:extLst>
            </c:dLbl>
            <c:dLbl>
              <c:idx val="1"/>
              <c:layout>
                <c:manualLayout>
                  <c:x val="4.3371947635188444E-2"/>
                  <c:y val="-1.14172300072872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30256263300392"/>
                      <c:h val="7.69728832961030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D26-41C9-94BF-BC2F559C895D}"/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26-41C9-94BF-BC2F559C89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'Cierres '!$G$19:$G$21</c:f>
              <c:numCache>
                <c:formatCode>0.00%</c:formatCode>
                <c:ptCount val="3"/>
                <c:pt idx="0">
                  <c:v>0.20394736842105263</c:v>
                </c:pt>
                <c:pt idx="1">
                  <c:v>0.47697368421052633</c:v>
                </c:pt>
                <c:pt idx="2">
                  <c:v>0.31907894736842107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26-41C9-94BF-BC2F559C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67136"/>
        <c:axId val="155959872"/>
        <c:axId val="0"/>
      </c:bar3DChart>
      <c:catAx>
        <c:axId val="1830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59872"/>
        <c:crosses val="autoZero"/>
        <c:auto val="1"/>
        <c:lblAlgn val="ctr"/>
        <c:lblOffset val="100"/>
        <c:noMultiLvlLbl val="0"/>
      </c:catAx>
      <c:valAx>
        <c:axId val="155959872"/>
        <c:scaling>
          <c:orientation val="minMax"/>
          <c:max val="0.5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3067136"/>
        <c:crosses val="autoZero"/>
        <c:crossBetween val="between"/>
        <c:minorUnit val="7.0000000000000019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julio-septiembre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0112917885664352"/>
          <c:y val="7.843137254901960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218015859739912"/>
          <c:y val="0.32991415778909994"/>
          <c:w val="0.47781238996852149"/>
          <c:h val="0.6306422726570943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9.2107913610155467E-2"/>
                  <c:y val="1.17647058823529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9-424E-AD94-331419F6445B}"/>
                </c:ext>
              </c:extLst>
            </c:dLbl>
            <c:dLbl>
              <c:idx val="1"/>
              <c:layout>
                <c:manualLayout>
                  <c:x val="4.8783848753434847E-2"/>
                  <c:y val="2.35291029797746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9-424E-AD94-331419F6445B}"/>
                </c:ext>
              </c:extLst>
            </c:dLbl>
            <c:dLbl>
              <c:idx val="2"/>
              <c:layout>
                <c:manualLayout>
                  <c:x val="1.1884627937145925E-2"/>
                  <c:y val="0.168627450980392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9-424E-AD94-331419F6445B}"/>
                </c:ext>
              </c:extLst>
            </c:dLbl>
            <c:dLbl>
              <c:idx val="3"/>
              <c:layout>
                <c:manualLayout>
                  <c:x val="-1.2441906303772858E-2"/>
                  <c:y val="-4.1241624208738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9-424E-AD94-331419F6445B}"/>
                </c:ext>
              </c:extLst>
            </c:dLbl>
            <c:dLbl>
              <c:idx val="4"/>
              <c:layout>
                <c:manualLayout>
                  <c:x val="1.8591386516530577E-2"/>
                  <c:y val="7.05882352941176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39-424E-AD94-331419F64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62</c:v>
                </c:pt>
                <c:pt idx="1">
                  <c:v>255</c:v>
                </c:pt>
                <c:pt idx="2">
                  <c:v>439</c:v>
                </c:pt>
                <c:pt idx="3">
                  <c:v>1338</c:v>
                </c:pt>
                <c:pt idx="4">
                  <c:v>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39-424E-AD94-331419F6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julio-septiembre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2.6959394781534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87-4CFD-8486-F5AF23ECE18E}"/>
                </c:ext>
              </c:extLst>
            </c:dLbl>
            <c:dLbl>
              <c:idx val="1"/>
              <c:layout>
                <c:manualLayout>
                  <c:x val="3.5431757185046188E-2"/>
                  <c:y val="-2.2939014976069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87-4CFD-8486-F5AF23ECE18E}"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87-4CFD-8486-F5AF23ECE1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'COBA-Inspecciones'!$G$20:$G$22</c:f>
              <c:numCache>
                <c:formatCode>0.00%</c:formatCode>
                <c:ptCount val="3"/>
                <c:pt idx="0">
                  <c:v>0.33322237017310252</c:v>
                </c:pt>
                <c:pt idx="1">
                  <c:v>0.33355525965379496</c:v>
                </c:pt>
                <c:pt idx="2">
                  <c:v>0.33322237017310252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87-4CFD-8486-F5AF23ECE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69184"/>
        <c:axId val="155962752"/>
        <c:axId val="0"/>
      </c:bar3DChart>
      <c:catAx>
        <c:axId val="18306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62752"/>
        <c:crosses val="autoZero"/>
        <c:auto val="1"/>
        <c:lblAlgn val="ctr"/>
        <c:lblOffset val="100"/>
        <c:noMultiLvlLbl val="0"/>
      </c:catAx>
      <c:valAx>
        <c:axId val="155962752"/>
        <c:scaling>
          <c:orientation val="minMax"/>
          <c:max val="0.37000000000000005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306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05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julio-septiembre 2025</a:t>
            </a:r>
            <a:endParaRPr lang="es-DO" sz="1050">
              <a:effectLst/>
            </a:endParaRPr>
          </a:p>
        </c:rich>
      </c:tx>
      <c:overlay val="0"/>
    </c:title>
    <c:autoTitleDeleted val="0"/>
    <c:view3D>
      <c:rotX val="10"/>
      <c:rotY val="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FC-4DF0-9235-D8C662EB4B07}"/>
              </c:ext>
            </c:extLst>
          </c:dPt>
          <c:dPt>
            <c:idx val="1"/>
            <c:invertIfNegative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1-DBFC-4DF0-9235-D8C662EB4B0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BFC-4DF0-9235-D8C662EB4B07}"/>
              </c:ext>
            </c:extLst>
          </c:dPt>
          <c:dLbls>
            <c:dLbl>
              <c:idx val="0"/>
              <c:layout>
                <c:manualLayout>
                  <c:x val="2.2863880801315694E-2"/>
                  <c:y val="3.219201956741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FC-4DF0-9235-D8C662EB4B07}"/>
                </c:ext>
              </c:extLst>
            </c:dLbl>
            <c:dLbl>
              <c:idx val="1"/>
              <c:layout>
                <c:manualLayout>
                  <c:x val="2.0510695594118038E-2"/>
                  <c:y val="7.1350649134349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BFC-4DF0-9235-D8C662EB4B07}"/>
                </c:ext>
              </c:extLst>
            </c:dLbl>
            <c:dLbl>
              <c:idx val="2"/>
              <c:layout>
                <c:manualLayout>
                  <c:x val="1.9417352854837547E-2"/>
                  <c:y val="-2.6243752832862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FC-4DF0-9235-D8C662EB4B07}"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FC-4DF0-9235-D8C662EB4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0.00%</c:formatCode>
                <c:ptCount val="3"/>
                <c:pt idx="0">
                  <c:v>0.39130434782608697</c:v>
                </c:pt>
                <c:pt idx="1">
                  <c:v>0.34430082256169214</c:v>
                </c:pt>
                <c:pt idx="2">
                  <c:v>0.26439482961222094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FC-4DF0-9235-D8C662EB4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3421312"/>
        <c:axId val="155964480"/>
        <c:axId val="0"/>
      </c:bar3DChart>
      <c:catAx>
        <c:axId val="1934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64480"/>
        <c:crosses val="autoZero"/>
        <c:auto val="1"/>
        <c:lblAlgn val="ctr"/>
        <c:lblOffset val="100"/>
        <c:noMultiLvlLbl val="0"/>
      </c:catAx>
      <c:valAx>
        <c:axId val="1559644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DO"/>
          </a:p>
        </c:txPr>
        <c:crossAx val="19342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13</xdr:row>
      <xdr:rowOff>47624</xdr:rowOff>
    </xdr:from>
    <xdr:to>
      <xdr:col>3</xdr:col>
      <xdr:colOff>345283</xdr:colOff>
      <xdr:row>29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369093</xdr:colOff>
      <xdr:row>12</xdr:row>
      <xdr:rowOff>83346</xdr:rowOff>
    </xdr:from>
    <xdr:to>
      <xdr:col>7</xdr:col>
      <xdr:colOff>208362</xdr:colOff>
      <xdr:row>30</xdr:row>
      <xdr:rowOff>83346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184538</xdr:colOff>
      <xdr:row>12</xdr:row>
      <xdr:rowOff>83338</xdr:rowOff>
    </xdr:from>
    <xdr:to>
      <xdr:col>7</xdr:col>
      <xdr:colOff>23807</xdr:colOff>
      <xdr:row>30</xdr:row>
      <xdr:rowOff>83338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315521</xdr:colOff>
      <xdr:row>12</xdr:row>
      <xdr:rowOff>107161</xdr:rowOff>
    </xdr:from>
    <xdr:to>
      <xdr:col>7</xdr:col>
      <xdr:colOff>23813</xdr:colOff>
      <xdr:row>30</xdr:row>
      <xdr:rowOff>95254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12</xdr:row>
      <xdr:rowOff>107157</xdr:rowOff>
    </xdr:from>
    <xdr:to>
      <xdr:col>3</xdr:col>
      <xdr:colOff>119064</xdr:colOff>
      <xdr:row>30</xdr:row>
      <xdr:rowOff>107157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172639</xdr:colOff>
      <xdr:row>12</xdr:row>
      <xdr:rowOff>95250</xdr:rowOff>
    </xdr:from>
    <xdr:to>
      <xdr:col>7</xdr:col>
      <xdr:colOff>11908</xdr:colOff>
      <xdr:row>30</xdr:row>
      <xdr:rowOff>95250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showGridLines="0" view="pageLayout" zoomScale="80" zoomScaleNormal="80" zoomScalePageLayoutView="80" workbookViewId="0">
      <selection activeCell="A5" sqref="A5"/>
    </sheetView>
  </sheetViews>
  <sheetFormatPr defaultColWidth="11.42578125" defaultRowHeight="14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>
      <c r="A1" s="50" t="s">
        <v>0</v>
      </c>
      <c r="B1" s="50"/>
      <c r="C1" s="50"/>
      <c r="D1" s="50"/>
      <c r="E1" s="50"/>
      <c r="F1" s="50"/>
      <c r="G1" s="50"/>
    </row>
    <row r="2" spans="1:9" ht="10.5" customHeight="1">
      <c r="A2" s="2"/>
      <c r="B2" s="2"/>
      <c r="C2" s="2"/>
      <c r="D2" s="2"/>
      <c r="E2" s="2"/>
      <c r="F2" s="2"/>
      <c r="G2" s="2"/>
    </row>
    <row r="3" spans="1:9" ht="43.5" customHeight="1">
      <c r="A3" s="51" t="s">
        <v>1</v>
      </c>
      <c r="B3" s="51"/>
      <c r="C3" s="51"/>
      <c r="D3" s="51"/>
      <c r="E3" s="51"/>
      <c r="F3" s="51"/>
      <c r="G3" s="51"/>
      <c r="H3" s="3"/>
      <c r="I3" s="3"/>
    </row>
    <row r="4" spans="1:9" ht="22.5" customHeight="1">
      <c r="A4" s="52" t="s">
        <v>2</v>
      </c>
      <c r="B4" s="52"/>
      <c r="C4" s="52"/>
      <c r="D4" s="52"/>
      <c r="E4" s="52"/>
      <c r="F4" s="52"/>
      <c r="G4" s="52"/>
      <c r="H4" s="4"/>
      <c r="I4" s="4"/>
    </row>
    <row r="5" spans="1:9" ht="6.75" customHeight="1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>
      <c r="A6" s="33" t="s">
        <v>3</v>
      </c>
      <c r="B6" s="33" t="s">
        <v>4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</row>
    <row r="7" spans="1:9" s="7" customFormat="1" ht="30" customHeight="1">
      <c r="A7" s="18" t="s">
        <v>10</v>
      </c>
      <c r="B7" s="30">
        <v>3495</v>
      </c>
      <c r="C7" s="30">
        <v>4562</v>
      </c>
      <c r="D7" s="30">
        <v>2706</v>
      </c>
      <c r="E7" s="30">
        <v>7869</v>
      </c>
      <c r="F7" s="30">
        <v>4197</v>
      </c>
      <c r="G7" s="31">
        <f>SUM(B7:F7)</f>
        <v>22829</v>
      </c>
    </row>
    <row r="8" spans="1:9" s="7" customFormat="1" ht="30.75" customHeight="1">
      <c r="A8" s="18" t="s">
        <v>11</v>
      </c>
      <c r="B8" s="30">
        <v>3501</v>
      </c>
      <c r="C8" s="30">
        <v>4751</v>
      </c>
      <c r="D8" s="30">
        <v>2835</v>
      </c>
      <c r="E8" s="30">
        <v>8272</v>
      </c>
      <c r="F8" s="30">
        <v>3733</v>
      </c>
      <c r="G8" s="31">
        <f>SUM(B8:F8)</f>
        <v>23092</v>
      </c>
    </row>
    <row r="9" spans="1:9" s="7" customFormat="1" ht="30.75" customHeight="1">
      <c r="A9" s="18" t="s">
        <v>12</v>
      </c>
      <c r="B9" s="30">
        <v>3521</v>
      </c>
      <c r="C9" s="30">
        <v>4782</v>
      </c>
      <c r="D9" s="30">
        <v>2869</v>
      </c>
      <c r="E9" s="30">
        <v>8400</v>
      </c>
      <c r="F9" s="30">
        <v>3770</v>
      </c>
      <c r="G9" s="31">
        <f>SUM(B9:F9)</f>
        <v>23342</v>
      </c>
    </row>
    <row r="10" spans="1:9" s="7" customFormat="1" ht="30.75" customHeight="1">
      <c r="A10" s="34" t="s">
        <v>9</v>
      </c>
      <c r="B10" s="28">
        <f t="shared" ref="B10:G10" si="0">SUM(B7:B9)</f>
        <v>10517</v>
      </c>
      <c r="C10" s="28">
        <f t="shared" si="0"/>
        <v>14095</v>
      </c>
      <c r="D10" s="28">
        <f t="shared" si="0"/>
        <v>8410</v>
      </c>
      <c r="E10" s="28">
        <f t="shared" si="0"/>
        <v>24541</v>
      </c>
      <c r="F10" s="28">
        <f t="shared" si="0"/>
        <v>11700</v>
      </c>
      <c r="G10" s="28">
        <f t="shared" si="0"/>
        <v>69263</v>
      </c>
    </row>
    <row r="11" spans="1:9" ht="14.25" customHeight="1">
      <c r="A11" s="53"/>
      <c r="B11" s="53"/>
    </row>
    <row r="12" spans="1:9" ht="9" customHeight="1">
      <c r="A12" s="43"/>
      <c r="B12" s="43"/>
    </row>
    <row r="13" spans="1:9" ht="11.25" customHeight="1">
      <c r="A13" s="8"/>
      <c r="B13" s="8"/>
      <c r="C13" s="8"/>
      <c r="D13" s="8"/>
      <c r="E13" s="8"/>
      <c r="F13" s="8"/>
      <c r="G13" s="8"/>
      <c r="H13" s="8"/>
    </row>
    <row r="14" spans="1:9" ht="11.25" customHeight="1">
      <c r="A14" s="8"/>
      <c r="B14" s="8"/>
      <c r="C14" s="8"/>
      <c r="D14" s="8"/>
      <c r="E14" s="8"/>
      <c r="F14" s="8"/>
      <c r="G14" s="8"/>
      <c r="H14" s="8"/>
    </row>
    <row r="15" spans="1:9" ht="15" customHeight="1">
      <c r="A15" s="8"/>
      <c r="B15" s="8"/>
      <c r="C15" s="8"/>
      <c r="D15" s="8"/>
      <c r="E15" s="8"/>
      <c r="F15" s="8"/>
      <c r="G15" s="8"/>
      <c r="H15" s="8"/>
    </row>
    <row r="16" spans="1:9" ht="17.25" customHeight="1">
      <c r="A16" s="46" t="s">
        <v>4</v>
      </c>
      <c r="B16" s="28">
        <f>B10</f>
        <v>10517</v>
      </c>
      <c r="C16" s="25">
        <f>B16/B21</f>
        <v>0.15184153155364336</v>
      </c>
      <c r="D16" s="8"/>
      <c r="E16" s="8"/>
      <c r="F16" s="8"/>
      <c r="G16" s="8"/>
      <c r="H16" s="8"/>
    </row>
    <row r="17" spans="1:11" ht="19.5" customHeight="1">
      <c r="A17" s="46" t="s">
        <v>5</v>
      </c>
      <c r="B17" s="28">
        <f>C10</f>
        <v>14095</v>
      </c>
      <c r="C17" s="25">
        <f>B17/B21</f>
        <v>0.20349970402668091</v>
      </c>
      <c r="D17" s="8"/>
      <c r="E17" s="9"/>
      <c r="F17" s="10"/>
      <c r="G17" s="11"/>
      <c r="H17" s="8"/>
    </row>
    <row r="18" spans="1:11" ht="25.5" customHeight="1">
      <c r="A18" s="46" t="s">
        <v>6</v>
      </c>
      <c r="B18" s="28">
        <f>D10</f>
        <v>8410</v>
      </c>
      <c r="C18" s="25">
        <f>B18/B21</f>
        <v>0.12142124944053824</v>
      </c>
      <c r="D18" s="8"/>
      <c r="E18" s="9"/>
      <c r="F18" s="10"/>
      <c r="G18" s="11"/>
      <c r="H18" s="8"/>
    </row>
    <row r="19" spans="1:11" ht="24" customHeight="1">
      <c r="A19" s="46" t="s">
        <v>7</v>
      </c>
      <c r="B19" s="28">
        <f>E10</f>
        <v>24541</v>
      </c>
      <c r="C19" s="25">
        <f>B19/B21</f>
        <v>0.35431615725567761</v>
      </c>
      <c r="D19" s="8"/>
      <c r="E19" s="9"/>
      <c r="F19" s="10"/>
      <c r="G19" s="11"/>
      <c r="H19" s="8"/>
    </row>
    <row r="20" spans="1:11" ht="22.5">
      <c r="A20" s="46" t="s">
        <v>8</v>
      </c>
      <c r="B20" s="28">
        <f>F10</f>
        <v>11700</v>
      </c>
      <c r="C20" s="25">
        <f>B20/B21</f>
        <v>0.16892135772345987</v>
      </c>
      <c r="E20" s="12" t="str">
        <f>A7</f>
        <v>Julio</v>
      </c>
      <c r="F20" s="32">
        <f>G7</f>
        <v>22829</v>
      </c>
      <c r="G20" s="25">
        <f>F20/F24</f>
        <v>0.32959877568109958</v>
      </c>
    </row>
    <row r="21" spans="1:11" ht="15">
      <c r="B21" s="44">
        <f>SUM(B16:B20)</f>
        <v>69263</v>
      </c>
      <c r="C21" s="45">
        <f>SUM(C16:C20)</f>
        <v>1</v>
      </c>
      <c r="E21" s="12" t="str">
        <f>A8</f>
        <v>Agosto</v>
      </c>
      <c r="F21" s="32">
        <f>G8</f>
        <v>23092</v>
      </c>
      <c r="G21" s="25">
        <f>F21/F24</f>
        <v>0.33339589679915682</v>
      </c>
    </row>
    <row r="22" spans="1:11">
      <c r="E22" s="12" t="str">
        <f>A9</f>
        <v>Septiembre</v>
      </c>
      <c r="F22" s="32">
        <f>G9</f>
        <v>23342</v>
      </c>
      <c r="G22" s="25">
        <f>F22/F24</f>
        <v>0.3370053275197436</v>
      </c>
    </row>
    <row r="24" spans="1:11" ht="18">
      <c r="F24" s="15">
        <f>SUM(F17:F22)</f>
        <v>69263</v>
      </c>
      <c r="G24" s="14"/>
    </row>
    <row r="28" spans="1:11" ht="13.5" customHeight="1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>
      <c r="A30" s="16"/>
      <c r="B30" s="16"/>
      <c r="C30" s="16"/>
      <c r="D30" s="16"/>
      <c r="E30" s="16"/>
      <c r="F30" s="16"/>
      <c r="G30" s="16"/>
      <c r="H30" s="16"/>
    </row>
    <row r="31" spans="1:11" ht="11.25" customHeight="1"/>
    <row r="32" spans="1:11" ht="9.75" customHeight="1">
      <c r="A32" s="54"/>
      <c r="B32" s="55"/>
      <c r="C32" s="55"/>
      <c r="D32" s="55"/>
      <c r="E32" s="55"/>
      <c r="F32" s="55"/>
      <c r="G32" s="55"/>
    </row>
    <row r="33" spans="1:7" ht="63" customHeight="1">
      <c r="A33" s="49" t="s">
        <v>13</v>
      </c>
      <c r="B33" s="49"/>
      <c r="C33" s="49"/>
      <c r="D33" s="49"/>
      <c r="E33" s="49"/>
      <c r="F33" s="49"/>
      <c r="G33" s="49"/>
    </row>
  </sheetData>
  <mergeCells count="6">
    <mergeCell ref="A33:G33"/>
    <mergeCell ref="A1:G1"/>
    <mergeCell ref="A3:G3"/>
    <mergeCell ref="A4:G4"/>
    <mergeCell ref="A11:B11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tabSelected="1" view="pageLayout" zoomScale="80" zoomScaleNormal="80" zoomScalePageLayoutView="80" workbookViewId="0">
      <selection activeCell="B7" sqref="B7:F9"/>
    </sheetView>
  </sheetViews>
  <sheetFormatPr defaultColWidth="11.42578125" defaultRowHeight="14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>
      <c r="A1" s="50" t="s">
        <v>0</v>
      </c>
      <c r="B1" s="50"/>
      <c r="C1" s="50"/>
      <c r="D1" s="50"/>
      <c r="E1" s="50"/>
      <c r="F1" s="50"/>
      <c r="G1" s="50"/>
    </row>
    <row r="2" spans="1:9" ht="10.5" customHeight="1">
      <c r="A2" s="2"/>
      <c r="B2" s="2"/>
      <c r="C2" s="2"/>
      <c r="D2" s="2"/>
      <c r="E2" s="2"/>
      <c r="F2" s="2"/>
      <c r="G2" s="2"/>
    </row>
    <row r="3" spans="1:9" ht="56.25" customHeight="1">
      <c r="A3" s="51" t="s">
        <v>14</v>
      </c>
      <c r="B3" s="51"/>
      <c r="C3" s="51"/>
      <c r="D3" s="51"/>
      <c r="E3" s="51"/>
      <c r="F3" s="51"/>
      <c r="G3" s="51"/>
      <c r="H3" s="3"/>
      <c r="I3" s="3"/>
    </row>
    <row r="4" spans="1:9" ht="22.5" customHeight="1">
      <c r="A4" s="52" t="s">
        <v>2</v>
      </c>
      <c r="B4" s="52"/>
      <c r="C4" s="52"/>
      <c r="D4" s="52"/>
      <c r="E4" s="52"/>
      <c r="F4" s="52"/>
      <c r="G4" s="52"/>
      <c r="H4" s="4"/>
      <c r="I4" s="4"/>
    </row>
    <row r="5" spans="1:9" ht="6.75" customHeight="1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>
      <c r="A6" s="23" t="s">
        <v>3</v>
      </c>
      <c r="B6" s="23" t="s">
        <v>4</v>
      </c>
      <c r="C6" s="23" t="s">
        <v>5</v>
      </c>
      <c r="D6" s="23" t="s">
        <v>6</v>
      </c>
      <c r="E6" s="23" t="s">
        <v>7</v>
      </c>
      <c r="F6" s="23" t="s">
        <v>8</v>
      </c>
      <c r="G6" s="23" t="s">
        <v>9</v>
      </c>
    </row>
    <row r="7" spans="1:9" s="7" customFormat="1" ht="30.75" customHeight="1">
      <c r="A7" s="18" t="s">
        <v>10</v>
      </c>
      <c r="B7" s="19">
        <v>34</v>
      </c>
      <c r="C7" s="19">
        <v>78</v>
      </c>
      <c r="D7" s="19">
        <v>30</v>
      </c>
      <c r="E7" s="19">
        <v>100</v>
      </c>
      <c r="F7" s="19">
        <v>21</v>
      </c>
      <c r="G7" s="20">
        <f>SUM(B7:F7)</f>
        <v>263</v>
      </c>
    </row>
    <row r="8" spans="1:9" s="7" customFormat="1" ht="30.75" customHeight="1">
      <c r="A8" s="18" t="s">
        <v>11</v>
      </c>
      <c r="B8" s="19">
        <v>59</v>
      </c>
      <c r="C8" s="19">
        <v>162</v>
      </c>
      <c r="D8" s="19">
        <v>71</v>
      </c>
      <c r="E8" s="19">
        <v>117</v>
      </c>
      <c r="F8" s="19">
        <v>33</v>
      </c>
      <c r="G8" s="20">
        <f>SUM(B8:F8)</f>
        <v>442</v>
      </c>
    </row>
    <row r="9" spans="1:9" s="7" customFormat="1" ht="30.75" customHeight="1">
      <c r="A9" s="18" t="s">
        <v>12</v>
      </c>
      <c r="B9" s="19">
        <v>70</v>
      </c>
      <c r="C9" s="19">
        <v>114</v>
      </c>
      <c r="D9" s="19">
        <v>33</v>
      </c>
      <c r="E9" s="19">
        <v>80</v>
      </c>
      <c r="F9" s="19">
        <v>41</v>
      </c>
      <c r="G9" s="20">
        <f>SUM(B9:F9)</f>
        <v>338</v>
      </c>
    </row>
    <row r="10" spans="1:9" s="7" customFormat="1" ht="30.75" customHeight="1">
      <c r="A10" s="24" t="s">
        <v>9</v>
      </c>
      <c r="B10" s="21">
        <f t="shared" ref="B10:F10" si="0">SUM(B7:B9)</f>
        <v>163</v>
      </c>
      <c r="C10" s="21">
        <f t="shared" si="0"/>
        <v>354</v>
      </c>
      <c r="D10" s="21">
        <f t="shared" si="0"/>
        <v>134</v>
      </c>
      <c r="E10" s="21">
        <f t="shared" si="0"/>
        <v>297</v>
      </c>
      <c r="F10" s="21">
        <f t="shared" si="0"/>
        <v>95</v>
      </c>
      <c r="G10" s="22">
        <f>SUM(G7:G9)</f>
        <v>1043</v>
      </c>
    </row>
    <row r="11" spans="1:9" ht="6.75" customHeight="1">
      <c r="A11" s="56"/>
      <c r="B11" s="56"/>
    </row>
    <row r="12" spans="1:9" ht="13.5" customHeight="1">
      <c r="A12" s="53"/>
      <c r="B12" s="53"/>
    </row>
    <row r="13" spans="1:9" ht="10.5" customHeight="1">
      <c r="A13" s="8"/>
      <c r="B13" s="8"/>
      <c r="C13" s="8"/>
      <c r="D13" s="8"/>
      <c r="E13" s="8"/>
      <c r="F13" s="8"/>
      <c r="G13" s="8"/>
      <c r="H13" s="8"/>
    </row>
    <row r="14" spans="1:9" ht="11.25" customHeight="1">
      <c r="A14" s="8"/>
      <c r="B14" s="8"/>
      <c r="C14" s="8"/>
      <c r="D14" s="8"/>
      <c r="E14" s="8"/>
      <c r="F14" s="8"/>
      <c r="G14" s="8"/>
      <c r="H14" s="8"/>
    </row>
    <row r="15" spans="1:9" ht="15" customHeight="1">
      <c r="A15" s="8"/>
      <c r="B15" s="8"/>
      <c r="C15" s="8"/>
      <c r="D15" s="8"/>
      <c r="E15" s="8"/>
      <c r="F15" s="8"/>
      <c r="G15" s="8"/>
      <c r="H15" s="8"/>
    </row>
    <row r="16" spans="1:9" ht="15" customHeight="1">
      <c r="A16" s="8"/>
      <c r="B16" s="8"/>
      <c r="C16" s="8"/>
      <c r="D16" s="8"/>
      <c r="E16" s="8"/>
      <c r="F16" s="8"/>
      <c r="G16" s="8"/>
      <c r="H16" s="8"/>
    </row>
    <row r="17" spans="1:11" ht="15" customHeight="1">
      <c r="A17" s="8"/>
      <c r="B17" s="8"/>
      <c r="C17" s="8"/>
      <c r="D17" s="8"/>
      <c r="E17" s="9"/>
      <c r="F17" s="10"/>
      <c r="G17" s="11">
        <f>F17/F24</f>
        <v>0</v>
      </c>
      <c r="H17" s="8"/>
    </row>
    <row r="18" spans="1:11" ht="15" customHeight="1">
      <c r="A18" s="8"/>
      <c r="B18" s="8"/>
      <c r="C18" s="8"/>
      <c r="D18" s="8"/>
      <c r="E18" s="9"/>
      <c r="F18" s="10"/>
      <c r="G18" s="11">
        <f>F18/F24</f>
        <v>0</v>
      </c>
      <c r="H18" s="8"/>
    </row>
    <row r="19" spans="1:11" ht="15" customHeight="1">
      <c r="A19" s="8"/>
      <c r="B19" s="8"/>
      <c r="C19" s="8"/>
      <c r="D19" s="8"/>
      <c r="E19" s="9"/>
      <c r="F19" s="10"/>
      <c r="G19" s="11">
        <f>F19/F24</f>
        <v>0</v>
      </c>
      <c r="H19" s="8"/>
    </row>
    <row r="20" spans="1:11">
      <c r="E20" s="12" t="str">
        <f>A7</f>
        <v>Julio</v>
      </c>
      <c r="F20" s="13">
        <f>G7</f>
        <v>263</v>
      </c>
      <c r="G20" s="47">
        <f>F20/F24</f>
        <v>0.25215723873441992</v>
      </c>
    </row>
    <row r="21" spans="1:11">
      <c r="E21" s="12" t="str">
        <f>A8</f>
        <v>Agosto</v>
      </c>
      <c r="F21" s="13">
        <f>G8</f>
        <v>442</v>
      </c>
      <c r="G21" s="47">
        <f>F21/F24</f>
        <v>0.42377756471716205</v>
      </c>
    </row>
    <row r="22" spans="1:11">
      <c r="E22" s="12" t="str">
        <f>A9</f>
        <v>Septiembre</v>
      </c>
      <c r="F22" s="13">
        <f>G9</f>
        <v>338</v>
      </c>
      <c r="G22" s="47">
        <f>F22/F24</f>
        <v>0.32406519654841803</v>
      </c>
    </row>
    <row r="24" spans="1:11" ht="18">
      <c r="F24" s="15">
        <f>SUM(F17:F22)</f>
        <v>1043</v>
      </c>
      <c r="G24" s="14"/>
    </row>
    <row r="28" spans="1:11" ht="13.5" customHeight="1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>
      <c r="A30" s="16"/>
      <c r="B30" s="16"/>
      <c r="C30" s="16"/>
      <c r="D30" s="16"/>
      <c r="E30" s="16"/>
      <c r="F30" s="16"/>
      <c r="G30" s="16"/>
      <c r="H30" s="16"/>
    </row>
    <row r="31" spans="1:11" ht="11.25" customHeight="1"/>
    <row r="32" spans="1:11" ht="73.5" customHeight="1">
      <c r="A32" s="49" t="s">
        <v>15</v>
      </c>
      <c r="B32" s="49"/>
      <c r="C32" s="49"/>
      <c r="D32" s="49"/>
      <c r="E32" s="49"/>
      <c r="F32" s="49"/>
      <c r="G32" s="49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showGridLines="0" view="pageLayout" zoomScale="80" zoomScaleNormal="80" zoomScalePageLayoutView="80" workbookViewId="0">
      <selection activeCell="A5" sqref="A5"/>
    </sheetView>
  </sheetViews>
  <sheetFormatPr defaultColWidth="11.42578125" defaultRowHeight="14.25"/>
  <cols>
    <col min="1" max="1" width="24.285156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>
      <c r="A1" s="50" t="s">
        <v>0</v>
      </c>
      <c r="B1" s="50"/>
      <c r="C1" s="50"/>
      <c r="D1" s="50"/>
      <c r="E1" s="50"/>
      <c r="F1" s="50"/>
      <c r="G1" s="50"/>
    </row>
    <row r="2" spans="1:9" ht="10.5" customHeight="1">
      <c r="A2" s="2"/>
      <c r="B2" s="2"/>
      <c r="C2" s="2"/>
      <c r="D2" s="2"/>
      <c r="E2" s="2"/>
      <c r="F2" s="2"/>
      <c r="G2" s="2"/>
    </row>
    <row r="3" spans="1:9" ht="53.25" customHeight="1">
      <c r="A3" s="51" t="s">
        <v>16</v>
      </c>
      <c r="B3" s="51"/>
      <c r="C3" s="51"/>
      <c r="D3" s="51"/>
      <c r="E3" s="51"/>
      <c r="F3" s="51"/>
      <c r="G3" s="51"/>
      <c r="H3" s="3"/>
      <c r="I3" s="3"/>
    </row>
    <row r="4" spans="1:9" ht="22.5" customHeight="1">
      <c r="A4" s="52" t="s">
        <v>2</v>
      </c>
      <c r="B4" s="52"/>
      <c r="C4" s="52"/>
      <c r="D4" s="52"/>
      <c r="E4" s="52"/>
      <c r="F4" s="52"/>
      <c r="G4" s="52"/>
      <c r="H4" s="4"/>
      <c r="I4" s="4"/>
    </row>
    <row r="5" spans="1:9" ht="12" customHeight="1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>
      <c r="A6" s="23" t="s">
        <v>3</v>
      </c>
      <c r="B6" s="23" t="s">
        <v>4</v>
      </c>
      <c r="C6" s="23" t="s">
        <v>5</v>
      </c>
      <c r="D6" s="23" t="s">
        <v>6</v>
      </c>
      <c r="E6" s="23" t="s">
        <v>7</v>
      </c>
      <c r="F6" s="23" t="s">
        <v>8</v>
      </c>
      <c r="G6" s="23" t="s">
        <v>9</v>
      </c>
    </row>
    <row r="7" spans="1:9" s="7" customFormat="1" ht="30.75" customHeight="1">
      <c r="A7" s="18" t="s">
        <v>10</v>
      </c>
      <c r="B7" s="19">
        <v>7</v>
      </c>
      <c r="C7" s="19">
        <v>23</v>
      </c>
      <c r="D7" s="19">
        <v>12</v>
      </c>
      <c r="E7" s="19">
        <v>16</v>
      </c>
      <c r="F7" s="19">
        <v>4</v>
      </c>
      <c r="G7" s="20">
        <f>SUM(B7:F7)</f>
        <v>62</v>
      </c>
    </row>
    <row r="8" spans="1:9" s="7" customFormat="1" ht="30.75" customHeight="1">
      <c r="A8" s="18" t="s">
        <v>11</v>
      </c>
      <c r="B8" s="19">
        <v>12</v>
      </c>
      <c r="C8" s="19">
        <v>49</v>
      </c>
      <c r="D8" s="19">
        <v>23</v>
      </c>
      <c r="E8" s="19">
        <v>54</v>
      </c>
      <c r="F8" s="19">
        <v>7</v>
      </c>
      <c r="G8" s="20">
        <f>SUM(B8:F8)</f>
        <v>145</v>
      </c>
      <c r="I8" s="7" t="s">
        <v>17</v>
      </c>
    </row>
    <row r="9" spans="1:9" s="7" customFormat="1" ht="30.75" customHeight="1">
      <c r="A9" s="18" t="s">
        <v>12</v>
      </c>
      <c r="B9" s="19">
        <v>23</v>
      </c>
      <c r="C9" s="19">
        <v>24</v>
      </c>
      <c r="D9" s="19">
        <v>13</v>
      </c>
      <c r="E9" s="19">
        <v>27</v>
      </c>
      <c r="F9" s="19">
        <v>10</v>
      </c>
      <c r="G9" s="20">
        <f>SUM(B9:F9)</f>
        <v>97</v>
      </c>
    </row>
    <row r="10" spans="1:9" s="7" customFormat="1" ht="30.75" customHeight="1">
      <c r="A10" s="26" t="s">
        <v>9</v>
      </c>
      <c r="B10" s="27">
        <f t="shared" ref="B10:G10" si="0">SUM(B7:B9)</f>
        <v>42</v>
      </c>
      <c r="C10" s="27">
        <f t="shared" si="0"/>
        <v>96</v>
      </c>
      <c r="D10" s="27">
        <f t="shared" si="0"/>
        <v>48</v>
      </c>
      <c r="E10" s="27">
        <f t="shared" si="0"/>
        <v>97</v>
      </c>
      <c r="F10" s="27">
        <f t="shared" si="0"/>
        <v>21</v>
      </c>
      <c r="G10" s="28">
        <f t="shared" si="0"/>
        <v>304</v>
      </c>
    </row>
    <row r="11" spans="1:9" ht="6" customHeight="1">
      <c r="A11" s="56"/>
      <c r="B11" s="56"/>
    </row>
    <row r="12" spans="1:9" ht="18" customHeight="1">
      <c r="A12" s="57"/>
      <c r="B12" s="57"/>
      <c r="C12" s="8"/>
      <c r="D12" s="8"/>
      <c r="E12" s="8"/>
      <c r="F12" s="8"/>
      <c r="G12" s="8"/>
      <c r="H12" s="8"/>
    </row>
    <row r="13" spans="1:9" ht="15" customHeight="1">
      <c r="A13" s="8"/>
      <c r="B13" s="8"/>
      <c r="C13" s="8"/>
      <c r="D13" s="8"/>
      <c r="E13" s="8"/>
      <c r="F13" s="8"/>
      <c r="G13" s="8"/>
      <c r="H13" s="8"/>
    </row>
    <row r="14" spans="1:9" ht="15" customHeight="1">
      <c r="A14" s="8"/>
      <c r="B14" s="8"/>
      <c r="C14" s="8"/>
      <c r="D14" s="8"/>
      <c r="E14" s="8"/>
      <c r="F14" s="8"/>
      <c r="G14" s="8"/>
      <c r="H14" s="8"/>
    </row>
    <row r="15" spans="1:9" ht="15" customHeight="1">
      <c r="A15" s="8"/>
      <c r="B15" s="8"/>
      <c r="C15" s="8"/>
      <c r="D15" s="8"/>
      <c r="E15" s="8"/>
      <c r="F15" s="8"/>
      <c r="G15" s="8"/>
      <c r="H15" s="8"/>
    </row>
    <row r="16" spans="1:9" ht="15" customHeight="1">
      <c r="A16" s="8"/>
      <c r="B16" s="8"/>
      <c r="C16" s="8"/>
      <c r="D16" s="8"/>
      <c r="E16" s="9"/>
      <c r="F16" s="10"/>
      <c r="G16" s="11">
        <f>F16/F23</f>
        <v>0</v>
      </c>
      <c r="H16" s="8"/>
    </row>
    <row r="17" spans="1:11" ht="15" customHeight="1">
      <c r="A17" s="8"/>
      <c r="B17" s="8"/>
      <c r="C17" s="8"/>
      <c r="D17" s="8"/>
      <c r="E17" s="9"/>
      <c r="F17" s="10"/>
      <c r="G17" s="11">
        <f>F17/F23</f>
        <v>0</v>
      </c>
      <c r="H17" s="8"/>
    </row>
    <row r="18" spans="1:11" ht="15" customHeight="1">
      <c r="A18" s="8"/>
      <c r="B18" s="8"/>
      <c r="C18" s="8"/>
      <c r="D18" s="8"/>
      <c r="E18" s="9"/>
      <c r="F18" s="10"/>
      <c r="G18" s="11">
        <f>F18/F23</f>
        <v>0</v>
      </c>
      <c r="H18" s="8"/>
    </row>
    <row r="19" spans="1:11">
      <c r="E19" s="12" t="str">
        <f>A7</f>
        <v>Julio</v>
      </c>
      <c r="F19" s="13">
        <f>G7</f>
        <v>62</v>
      </c>
      <c r="G19" s="25">
        <f>F19/F23</f>
        <v>0.20394736842105263</v>
      </c>
    </row>
    <row r="20" spans="1:11">
      <c r="E20" s="12" t="str">
        <f>A8</f>
        <v>Agosto</v>
      </c>
      <c r="F20" s="13">
        <f>G8</f>
        <v>145</v>
      </c>
      <c r="G20" s="25">
        <f>F20/F23</f>
        <v>0.47697368421052633</v>
      </c>
    </row>
    <row r="21" spans="1:11">
      <c r="E21" s="12" t="str">
        <f>A9</f>
        <v>Septiembre</v>
      </c>
      <c r="F21" s="13">
        <f>G9</f>
        <v>97</v>
      </c>
      <c r="G21" s="25">
        <f>F21/F23</f>
        <v>0.31907894736842107</v>
      </c>
    </row>
    <row r="23" spans="1:11" ht="18">
      <c r="F23" s="15">
        <f>SUM(F16:F21)</f>
        <v>304</v>
      </c>
      <c r="G23" s="14"/>
    </row>
    <row r="27" spans="1:11" ht="13.5" customHeight="1">
      <c r="A27" s="16"/>
      <c r="B27" s="16"/>
      <c r="C27" s="16"/>
      <c r="D27" s="16"/>
      <c r="E27" s="16"/>
      <c r="F27" s="16"/>
      <c r="G27" s="16"/>
      <c r="H27" s="16"/>
      <c r="I27" s="17"/>
      <c r="J27" s="17"/>
      <c r="K27" s="17"/>
    </row>
    <row r="28" spans="1:11" ht="13.5" customHeight="1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5" customHeight="1">
      <c r="A29" s="16"/>
      <c r="B29" s="16"/>
      <c r="C29" s="16"/>
      <c r="D29" s="16"/>
      <c r="E29" s="16"/>
      <c r="F29" s="16"/>
      <c r="G29" s="16"/>
      <c r="H29" s="16"/>
    </row>
    <row r="30" spans="1:11" ht="11.25" customHeight="1"/>
    <row r="32" spans="1:11" ht="63.75" customHeight="1">
      <c r="A32" s="49" t="s">
        <v>18</v>
      </c>
      <c r="B32" s="49"/>
      <c r="C32" s="49"/>
      <c r="D32" s="49"/>
      <c r="E32" s="49"/>
      <c r="F32" s="49"/>
      <c r="G32" s="49"/>
    </row>
    <row r="33" spans="1:7" ht="15" customHeight="1">
      <c r="A33" s="29"/>
      <c r="B33" s="29"/>
      <c r="C33" s="29"/>
      <c r="D33" s="29"/>
      <c r="E33" s="29"/>
      <c r="F33" s="29"/>
      <c r="G33" s="29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showGridLines="0" view="pageLayout" topLeftCell="A3" zoomScale="80" zoomScaleNormal="80" zoomScalePageLayoutView="80" workbookViewId="0">
      <selection activeCell="A5" sqref="A5"/>
    </sheetView>
  </sheetViews>
  <sheetFormatPr defaultColWidth="11.42578125" defaultRowHeight="14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>
      <c r="A1" s="50" t="s">
        <v>0</v>
      </c>
      <c r="B1" s="50"/>
      <c r="C1" s="50"/>
      <c r="D1" s="50"/>
      <c r="E1" s="50"/>
      <c r="F1" s="50"/>
      <c r="G1" s="50"/>
    </row>
    <row r="2" spans="1:9" ht="10.5" customHeight="1">
      <c r="A2" s="2"/>
      <c r="B2" s="2"/>
      <c r="C2" s="2"/>
      <c r="D2" s="2"/>
      <c r="E2" s="2"/>
      <c r="F2" s="2"/>
      <c r="G2" s="2"/>
    </row>
    <row r="3" spans="1:9" ht="43.5" customHeight="1">
      <c r="A3" s="51" t="s">
        <v>19</v>
      </c>
      <c r="B3" s="51"/>
      <c r="C3" s="51"/>
      <c r="D3" s="51"/>
      <c r="E3" s="51"/>
      <c r="F3" s="51"/>
      <c r="G3" s="51"/>
      <c r="H3" s="3"/>
      <c r="I3" s="3"/>
    </row>
    <row r="4" spans="1:9" ht="22.5" customHeight="1">
      <c r="A4" s="52" t="s">
        <v>2</v>
      </c>
      <c r="B4" s="52"/>
      <c r="C4" s="52"/>
      <c r="D4" s="52"/>
      <c r="E4" s="52"/>
      <c r="F4" s="52"/>
      <c r="G4" s="52"/>
      <c r="H4" s="4"/>
      <c r="I4" s="4"/>
    </row>
    <row r="5" spans="1:9" ht="6.75" customHeight="1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>
      <c r="A6" s="23" t="s">
        <v>3</v>
      </c>
      <c r="B6" s="23" t="s">
        <v>4</v>
      </c>
      <c r="C6" s="23" t="s">
        <v>5</v>
      </c>
      <c r="D6" s="23" t="s">
        <v>6</v>
      </c>
      <c r="E6" s="23" t="s">
        <v>7</v>
      </c>
      <c r="F6" s="23" t="s">
        <v>8</v>
      </c>
      <c r="G6" s="23" t="s">
        <v>9</v>
      </c>
    </row>
    <row r="7" spans="1:9" s="7" customFormat="1" ht="30.75" customHeight="1">
      <c r="A7" s="18" t="s">
        <v>10</v>
      </c>
      <c r="B7" s="30">
        <v>20</v>
      </c>
      <c r="C7" s="30">
        <v>112</v>
      </c>
      <c r="D7" s="30">
        <v>108</v>
      </c>
      <c r="E7" s="30">
        <v>383</v>
      </c>
      <c r="F7" s="30">
        <v>378</v>
      </c>
      <c r="G7" s="31">
        <f>SUM(B7:F7)</f>
        <v>1001</v>
      </c>
    </row>
    <row r="8" spans="1:9" s="7" customFormat="1" ht="30.75" customHeight="1">
      <c r="A8" s="18" t="s">
        <v>11</v>
      </c>
      <c r="B8" s="30">
        <v>32</v>
      </c>
      <c r="C8" s="30">
        <v>88</v>
      </c>
      <c r="D8" s="30">
        <v>152</v>
      </c>
      <c r="E8" s="30">
        <v>443</v>
      </c>
      <c r="F8" s="30">
        <v>287</v>
      </c>
      <c r="G8" s="31">
        <f>SUM(B8:F8)</f>
        <v>1002</v>
      </c>
    </row>
    <row r="9" spans="1:9" s="7" customFormat="1" ht="30.75" customHeight="1">
      <c r="A9" s="18" t="s">
        <v>12</v>
      </c>
      <c r="B9" s="30">
        <v>10</v>
      </c>
      <c r="C9" s="30">
        <v>55</v>
      </c>
      <c r="D9" s="30">
        <v>179</v>
      </c>
      <c r="E9" s="30">
        <v>512</v>
      </c>
      <c r="F9" s="30">
        <v>245</v>
      </c>
      <c r="G9" s="31">
        <f>SUM(B9:F9)</f>
        <v>1001</v>
      </c>
    </row>
    <row r="10" spans="1:9" s="7" customFormat="1" ht="30.75" customHeight="1">
      <c r="A10" s="26" t="s">
        <v>9</v>
      </c>
      <c r="B10" s="28">
        <f t="shared" ref="B10:G10" si="0">SUM(B7:B9)</f>
        <v>62</v>
      </c>
      <c r="C10" s="28">
        <f t="shared" si="0"/>
        <v>255</v>
      </c>
      <c r="D10" s="28">
        <f t="shared" si="0"/>
        <v>439</v>
      </c>
      <c r="E10" s="28">
        <f t="shared" si="0"/>
        <v>1338</v>
      </c>
      <c r="F10" s="28">
        <f t="shared" si="0"/>
        <v>910</v>
      </c>
      <c r="G10" s="28">
        <f t="shared" si="0"/>
        <v>3004</v>
      </c>
    </row>
    <row r="11" spans="1:9" ht="14.25" customHeight="1">
      <c r="A11" s="53"/>
      <c r="B11" s="53"/>
    </row>
    <row r="12" spans="1:9" ht="9" customHeight="1">
      <c r="A12" s="53"/>
      <c r="B12" s="53"/>
    </row>
    <row r="13" spans="1:9" ht="11.25" customHeight="1">
      <c r="A13" s="8"/>
      <c r="B13" s="8"/>
      <c r="C13" s="8"/>
      <c r="D13" s="8"/>
      <c r="E13" s="8"/>
      <c r="F13" s="8"/>
      <c r="G13" s="8"/>
      <c r="H13" s="8"/>
    </row>
    <row r="14" spans="1:9" ht="11.25" customHeight="1">
      <c r="A14" s="8"/>
      <c r="B14" s="8"/>
      <c r="C14" s="8"/>
      <c r="D14" s="8"/>
      <c r="E14" s="8"/>
      <c r="F14" s="8"/>
      <c r="G14" s="8"/>
      <c r="H14" s="8"/>
    </row>
    <row r="15" spans="1:9" ht="15" customHeight="1">
      <c r="A15" s="8"/>
      <c r="B15" s="8"/>
      <c r="C15" s="8"/>
      <c r="D15" s="8"/>
      <c r="E15" s="8"/>
      <c r="F15" s="8"/>
      <c r="G15" s="8"/>
      <c r="H15" s="8"/>
    </row>
    <row r="16" spans="1:9" ht="15" customHeight="1">
      <c r="A16" s="8"/>
      <c r="B16" s="8"/>
      <c r="C16" s="8"/>
      <c r="D16" s="8"/>
      <c r="E16" s="8"/>
      <c r="F16" s="8"/>
      <c r="G16" s="8"/>
      <c r="H16" s="8"/>
    </row>
    <row r="17" spans="1:11" ht="15" customHeight="1">
      <c r="A17" s="8"/>
      <c r="B17" s="8"/>
      <c r="C17" s="8"/>
      <c r="D17" s="8"/>
      <c r="E17" s="9"/>
      <c r="F17" s="10"/>
      <c r="G17" s="11">
        <f>F17/F24</f>
        <v>0</v>
      </c>
      <c r="H17" s="8"/>
    </row>
    <row r="18" spans="1:11" ht="15" customHeight="1">
      <c r="A18" s="8"/>
      <c r="B18" s="8"/>
      <c r="C18" s="8"/>
      <c r="D18" s="8"/>
      <c r="E18" s="9"/>
      <c r="F18" s="10"/>
      <c r="G18" s="11">
        <f>F18/F24</f>
        <v>0</v>
      </c>
      <c r="H18" s="8"/>
    </row>
    <row r="19" spans="1:11" ht="15" customHeight="1">
      <c r="A19" s="8"/>
      <c r="B19" s="8"/>
      <c r="C19" s="8"/>
      <c r="D19" s="8"/>
      <c r="E19" s="9"/>
      <c r="F19" s="10"/>
      <c r="G19" s="11">
        <f>F19/F24</f>
        <v>0</v>
      </c>
      <c r="H19" s="8"/>
    </row>
    <row r="20" spans="1:11">
      <c r="E20" s="12" t="str">
        <f>A7</f>
        <v>Julio</v>
      </c>
      <c r="F20" s="32">
        <f>G7</f>
        <v>1001</v>
      </c>
      <c r="G20" s="25">
        <f>F20/F24</f>
        <v>0.33322237017310252</v>
      </c>
    </row>
    <row r="21" spans="1:11">
      <c r="E21" s="12" t="str">
        <f>A8</f>
        <v>Agosto</v>
      </c>
      <c r="F21" s="32">
        <f>G8</f>
        <v>1002</v>
      </c>
      <c r="G21" s="25">
        <f>F21/F24</f>
        <v>0.33355525965379496</v>
      </c>
    </row>
    <row r="22" spans="1:11">
      <c r="E22" s="12" t="str">
        <f>A9</f>
        <v>Septiembre</v>
      </c>
      <c r="F22" s="32">
        <f>G9</f>
        <v>1001</v>
      </c>
      <c r="G22" s="25">
        <f>F22/F24</f>
        <v>0.33322237017310252</v>
      </c>
    </row>
    <row r="24" spans="1:11" ht="18">
      <c r="F24" s="15">
        <f>SUM(F17:F22)</f>
        <v>3004</v>
      </c>
      <c r="G24" s="14"/>
    </row>
    <row r="28" spans="1:11" ht="13.5" customHeight="1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>
      <c r="A30" s="16"/>
      <c r="B30" s="16"/>
      <c r="C30" s="16"/>
      <c r="D30" s="16"/>
      <c r="E30" s="16"/>
      <c r="F30" s="16"/>
      <c r="G30" s="16"/>
      <c r="H30" s="16"/>
    </row>
    <row r="31" spans="1:11" ht="11.25" customHeight="1"/>
    <row r="32" spans="1:11" ht="9.75" customHeight="1">
      <c r="A32" s="54"/>
      <c r="B32" s="55"/>
      <c r="C32" s="55"/>
      <c r="D32" s="55"/>
      <c r="E32" s="55"/>
      <c r="F32" s="55"/>
      <c r="G32" s="55"/>
    </row>
    <row r="33" spans="1:7" ht="63" customHeight="1">
      <c r="A33" s="49" t="s">
        <v>20</v>
      </c>
      <c r="B33" s="49"/>
      <c r="C33" s="49"/>
      <c r="D33" s="49"/>
      <c r="E33" s="49"/>
      <c r="F33" s="49"/>
      <c r="G33" s="49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showGridLines="0" view="pageLayout" topLeftCell="A7" zoomScale="80" zoomScaleNormal="80" zoomScalePageLayoutView="80" workbookViewId="0">
      <selection activeCell="C6" sqref="C6"/>
    </sheetView>
  </sheetViews>
  <sheetFormatPr defaultColWidth="11.42578125" defaultRowHeight="14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>
      <c r="A1" s="50" t="s">
        <v>0</v>
      </c>
      <c r="B1" s="50"/>
      <c r="C1" s="50"/>
      <c r="D1" s="50"/>
      <c r="E1" s="50"/>
      <c r="F1" s="50"/>
      <c r="G1" s="50"/>
    </row>
    <row r="2" spans="1:7" ht="15" customHeight="1"/>
    <row r="3" spans="1:7" ht="49.5" customHeight="1">
      <c r="A3" s="51" t="s">
        <v>21</v>
      </c>
      <c r="B3" s="51"/>
      <c r="C3" s="51"/>
      <c r="D3" s="51"/>
      <c r="E3" s="51"/>
      <c r="F3" s="51"/>
      <c r="G3" s="51"/>
    </row>
    <row r="4" spans="1:7" ht="25.5" customHeight="1">
      <c r="A4" s="52" t="s">
        <v>2</v>
      </c>
      <c r="B4" s="52"/>
      <c r="C4" s="52"/>
      <c r="D4" s="52"/>
      <c r="E4" s="52"/>
      <c r="F4" s="52"/>
      <c r="G4" s="52"/>
    </row>
    <row r="5" spans="1:7" ht="5.25" customHeight="1">
      <c r="A5" s="6"/>
      <c r="B5" s="6"/>
      <c r="C5" s="6"/>
      <c r="D5" s="6"/>
      <c r="E5" s="6"/>
      <c r="F5" s="6"/>
      <c r="G5" s="6"/>
    </row>
    <row r="6" spans="1:7" ht="17.25" customHeight="1">
      <c r="A6" s="35"/>
      <c r="B6" s="16"/>
      <c r="C6" s="36"/>
      <c r="D6" s="16"/>
      <c r="E6" s="16"/>
      <c r="F6" s="16"/>
      <c r="G6" s="37"/>
    </row>
    <row r="7" spans="1:7" s="7" customFormat="1" ht="42" customHeight="1">
      <c r="C7" s="23" t="s">
        <v>3</v>
      </c>
      <c r="D7" s="23" t="s">
        <v>22</v>
      </c>
      <c r="E7" s="23" t="s">
        <v>23</v>
      </c>
    </row>
    <row r="8" spans="1:7" s="7" customFormat="1" ht="31.5" customHeight="1">
      <c r="C8" s="18" t="s">
        <v>10</v>
      </c>
      <c r="D8" s="19">
        <f>229+45+50+9</f>
        <v>333</v>
      </c>
      <c r="E8" s="48">
        <f>D8/D11</f>
        <v>0.39130434782608697</v>
      </c>
    </row>
    <row r="9" spans="1:7" s="7" customFormat="1" ht="31.5" customHeight="1">
      <c r="C9" s="18" t="s">
        <v>11</v>
      </c>
      <c r="D9" s="19">
        <f>197+30+53+13</f>
        <v>293</v>
      </c>
      <c r="E9" s="48">
        <f>D9/D11</f>
        <v>0.34430082256169214</v>
      </c>
    </row>
    <row r="10" spans="1:7" s="7" customFormat="1" ht="31.5" customHeight="1">
      <c r="C10" s="18" t="s">
        <v>12</v>
      </c>
      <c r="D10" s="19">
        <f>158+29+31+7</f>
        <v>225</v>
      </c>
      <c r="E10" s="48">
        <f>D10/D11</f>
        <v>0.26439482961222094</v>
      </c>
    </row>
    <row r="11" spans="1:7" s="7" customFormat="1" ht="33" customHeight="1">
      <c r="C11" s="26" t="s">
        <v>9</v>
      </c>
      <c r="D11" s="38">
        <f>SUM(D8:D10)</f>
        <v>851</v>
      </c>
      <c r="E11" s="39">
        <f>SUM(E8:E10)</f>
        <v>1</v>
      </c>
    </row>
    <row r="12" spans="1:7" ht="16.5" customHeight="1">
      <c r="B12" s="40"/>
      <c r="C12" s="58"/>
      <c r="D12" s="58"/>
      <c r="E12" s="58"/>
    </row>
    <row r="13" spans="1:7" ht="18" customHeight="1">
      <c r="B13" s="40"/>
      <c r="E13" s="41"/>
    </row>
    <row r="14" spans="1:7" ht="10.5" customHeight="1">
      <c r="B14" s="8"/>
      <c r="C14" s="8"/>
      <c r="D14" s="8"/>
      <c r="E14" s="8"/>
      <c r="F14" s="8"/>
    </row>
    <row r="15" spans="1:7" ht="10.5" customHeight="1">
      <c r="B15" s="8"/>
      <c r="C15" s="8"/>
      <c r="D15" s="8"/>
      <c r="E15" s="8"/>
      <c r="F15" s="8"/>
    </row>
    <row r="16" spans="1:7" ht="11.25" customHeight="1">
      <c r="B16" s="8"/>
      <c r="C16" s="8"/>
      <c r="D16" s="8"/>
      <c r="E16" s="8"/>
      <c r="F16" s="8"/>
    </row>
    <row r="17" spans="1:9" ht="15" customHeight="1">
      <c r="B17" s="8"/>
      <c r="C17" s="8"/>
      <c r="D17" s="8"/>
      <c r="E17" s="8"/>
      <c r="F17" s="8"/>
    </row>
    <row r="18" spans="1:9" ht="15" customHeight="1">
      <c r="B18" s="8"/>
      <c r="C18" s="8"/>
      <c r="D18" s="8"/>
      <c r="E18" s="8"/>
      <c r="F18" s="8"/>
    </row>
    <row r="19" spans="1:9" ht="15" customHeight="1">
      <c r="B19" s="8"/>
      <c r="C19" s="8"/>
      <c r="D19" s="8"/>
      <c r="E19" s="8"/>
      <c r="F19" s="8"/>
    </row>
    <row r="20" spans="1:9" ht="15" customHeight="1">
      <c r="B20" s="8"/>
      <c r="C20" s="8"/>
      <c r="D20" s="8"/>
      <c r="E20" s="8"/>
      <c r="F20" s="8"/>
    </row>
    <row r="21" spans="1:9" ht="15" customHeight="1">
      <c r="B21" s="8"/>
      <c r="C21" s="8"/>
      <c r="D21" s="8"/>
      <c r="E21" s="8"/>
      <c r="F21" s="8"/>
    </row>
    <row r="30" spans="1:9" ht="13.5" customHeight="1">
      <c r="A30" s="17"/>
      <c r="B30" s="16"/>
      <c r="C30" s="16"/>
      <c r="D30" s="16"/>
      <c r="E30" s="16"/>
      <c r="F30" s="16"/>
      <c r="G30" s="17"/>
      <c r="H30" s="17"/>
      <c r="I30" s="17"/>
    </row>
    <row r="31" spans="1:9" ht="13.5" customHeight="1">
      <c r="A31" s="17"/>
      <c r="B31" s="16"/>
      <c r="C31" s="16"/>
      <c r="D31" s="16"/>
      <c r="E31" s="16"/>
      <c r="F31" s="16"/>
      <c r="G31" s="17"/>
      <c r="H31" s="17"/>
      <c r="I31" s="17"/>
    </row>
    <row r="32" spans="1:9" ht="15" customHeight="1">
      <c r="B32" s="16"/>
      <c r="C32" s="16"/>
      <c r="D32" s="16"/>
      <c r="E32" s="16"/>
      <c r="F32" s="16"/>
    </row>
    <row r="33" spans="1:7" ht="15" customHeight="1">
      <c r="B33" s="16"/>
      <c r="C33" s="16"/>
      <c r="D33" s="16"/>
      <c r="E33" s="16"/>
      <c r="F33" s="16"/>
    </row>
    <row r="37" spans="1:7">
      <c r="C37" s="59"/>
      <c r="D37" s="59"/>
      <c r="E37" s="59"/>
    </row>
    <row r="39" spans="1:7">
      <c r="C39" s="59"/>
      <c r="D39" s="59"/>
      <c r="E39" s="59"/>
    </row>
    <row r="40" spans="1:7" ht="12.75" customHeight="1"/>
    <row r="41" spans="1:7" ht="88.5" customHeight="1">
      <c r="A41" s="29"/>
      <c r="B41" s="49" t="s">
        <v>24</v>
      </c>
      <c r="C41" s="49"/>
      <c r="D41" s="49"/>
      <c r="E41" s="49"/>
      <c r="F41" s="49"/>
      <c r="G41" s="42"/>
    </row>
    <row r="42" spans="1:7" ht="11.25" customHeight="1"/>
    <row r="43" spans="1:7" ht="11.25" customHeight="1"/>
    <row r="44" spans="1:7" ht="11.25" customHeight="1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Frutuoso</dc:creator>
  <cp:keywords/>
  <dc:description/>
  <cp:lastModifiedBy>Emmanuel De Jesus Paredes Coste</cp:lastModifiedBy>
  <cp:revision/>
  <dcterms:created xsi:type="dcterms:W3CDTF">2018-04-09T14:11:31Z</dcterms:created>
  <dcterms:modified xsi:type="dcterms:W3CDTF">2025-10-10T13:51:59Z</dcterms:modified>
  <cp:category/>
  <cp:contentStatus/>
</cp:coreProperties>
</file>