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Boletin Estadistico Institucional Oct-Dic 2025/Formato Excel/"/>
    </mc:Choice>
  </mc:AlternateContent>
  <xr:revisionPtr revIDLastSave="334" documentId="11_32495FE5882F042C7C725C9E2D26BF4D6DFFD875" xr6:coauthVersionLast="47" xr6:coauthVersionMax="47" xr10:uidLastSave="{3732ABA5-6B92-45AD-A7D0-07C60799AD4B}"/>
  <bookViews>
    <workbookView xWindow="-120" yWindow="-120" windowWidth="29040" windowHeight="15840" activeTab="4" xr2:uid="{00000000-000D-0000-FFFF-FFFF00000000}"/>
  </bookViews>
  <sheets>
    <sheet name="COBA-Supervisiones" sheetId="4" r:id="rId1"/>
    <sheet name="COBA-Infracciones" sheetId="1" r:id="rId2"/>
    <sheet name="Cierres " sheetId="2" r:id="rId3"/>
    <sheet name="COBA-Inspecciones" sheetId="3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1">#REF!</definedName>
    <definedName name="gdfyhgj" localSheetId="3">#REF!</definedName>
    <definedName name="gdfyhgj" localSheetId="0">#REF!</definedName>
    <definedName name="gdfyhgj">#REF!</definedName>
    <definedName name="jjj" localSheetId="2">#REF!</definedName>
    <definedName name="jjj" localSheetId="4">#REF!</definedName>
    <definedName name="jjj" localSheetId="1">#REF!</definedName>
    <definedName name="jjj" localSheetId="3">#REF!</definedName>
    <definedName name="jjj" localSheetId="0">#REF!</definedName>
    <definedName name="jj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D11" i="5" s="1"/>
  <c r="D9" i="5"/>
  <c r="D8" i="5"/>
  <c r="G7" i="3"/>
  <c r="F10" i="3" l="1"/>
  <c r="E10" i="3"/>
  <c r="D10" i="3"/>
  <c r="C10" i="3"/>
  <c r="B10" i="3"/>
  <c r="F10" i="4" l="1"/>
  <c r="B20" i="4" s="1"/>
  <c r="E10" i="4"/>
  <c r="B19" i="4" s="1"/>
  <c r="D10" i="4"/>
  <c r="B18" i="4" s="1"/>
  <c r="C10" i="4"/>
  <c r="B17" i="4" s="1"/>
  <c r="B10" i="4"/>
  <c r="B16" i="4" s="1"/>
  <c r="B21" i="4" l="1"/>
  <c r="C20" i="4" s="1"/>
  <c r="G7" i="4"/>
  <c r="C19" i="4" l="1"/>
  <c r="C18" i="4"/>
  <c r="C17" i="4"/>
  <c r="C16" i="4"/>
  <c r="G8" i="1"/>
  <c r="C21" i="4" l="1"/>
  <c r="E8" i="5"/>
  <c r="E10" i="5" l="1"/>
  <c r="E9" i="5"/>
  <c r="E22" i="4"/>
  <c r="E21" i="4"/>
  <c r="E20" i="4"/>
  <c r="G9" i="4"/>
  <c r="F22" i="4" s="1"/>
  <c r="G8" i="4"/>
  <c r="F20" i="4"/>
  <c r="E11" i="5" l="1"/>
  <c r="F21" i="4"/>
  <c r="F24" i="4" s="1"/>
  <c r="G22" i="4" s="1"/>
  <c r="G10" i="4"/>
  <c r="G21" i="4" l="1"/>
  <c r="G20" i="4"/>
  <c r="E22" i="3"/>
  <c r="E21" i="3"/>
  <c r="E20" i="3"/>
  <c r="G9" i="3"/>
  <c r="F22" i="3" s="1"/>
  <c r="G8" i="3"/>
  <c r="F21" i="3" s="1"/>
  <c r="G10" i="3" l="1"/>
  <c r="F20" i="3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10" i="1" s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<sst xmlns="http://schemas.openxmlformats.org/spreadsheetml/2006/main" count="77" uniqueCount="25">
  <si>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DIRECCIÓN CONTROL EXPENDIO DE BEBIDAS ALCOHÓLICAS (COBA)</t>
  </si>
  <si>
    <t>CANTIDAD SUPERVISIONES A ESTABLECIMIENTOS DE 
EXPENDIO DE BEBIDAS ALCOHÓLICAS POR MES, SEGÚN REGIÓN</t>
  </si>
  <si>
    <t>MES</t>
  </si>
  <si>
    <t>DISTRITO NACIONAL</t>
  </si>
  <si>
    <t>SANTO DOMINGO</t>
  </si>
  <si>
    <t>REGIÓN 
ESTE</t>
  </si>
  <si>
    <t>REGIÓN 
NORTE</t>
  </si>
  <si>
    <t>REGIÓN 
SUR</t>
  </si>
  <si>
    <t>TOTAL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</si>
  <si>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</si>
  <si>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</si>
  <si>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</si>
  <si>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</si>
  <si>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</si>
  <si>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</si>
  <si>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</si>
  <si>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OCTUBRE-DICIEMBRE 2025</t>
  </si>
  <si>
    <t>Octubre</t>
  </si>
  <si>
    <t>Noviembre</t>
  </si>
  <si>
    <t>Diciembre</t>
  </si>
  <si>
    <t>Se observa que en el cuarto trimestre, la cantidad de supervisiones realizadas a establecimientos fue 70,708; el mayor porcentaje corresponde al mes de noviembre con 34.2%; La Región Norte y Santo Domingo reflejan las mayores cantidades con 25,578 y 15,045 respectivamente.</t>
  </si>
  <si>
    <t>Se observó que para el periodo se registraron 1,048 notificaciones impuestas a establecimientos por incumplimiento de la normativa establecida, el mayor porcentaje corresponde al mes de noviembre con 39.5%; la Región Norte con 30% y Santo Domingo 22% reflejan los mayores porcentajes.</t>
  </si>
  <si>
    <t>La información muestra con respecto al periodo analizado, que fueron impuestas 411 sanciones a establecimientos por incumplimiento de la normativa establecida, el mayor porcentaje corresponde al mes de noviembre con 46.47%; Santo Domingo con 117 y La Región Sur 108 reflejan la mayor cantidad de cierres.</t>
  </si>
  <si>
    <t>Se observa que en el trimestre octubre-diciembre del año 2025, la cantidad de inspecciones realizadas a establecimientos fue 2,504; La Región Norte con 1,687 y la Región Sur 383 reflejan las mayores cantidades.</t>
  </si>
  <si>
    <t>La información muestra con respecto al trimestre evaluado, que 813 ciudadanos recibieron charlas de concientización sobre el cumplimiento de la normativa que establece el horario de expendio de bebidas alcohólicas; Destacando noviembre como el mes con mayor porcentaje 38%.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</si>
</sst>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 indent="5"/>
    </xf>
    <xf numFmtId="0" fontId="8" fillId="0" borderId="0" xfId="1" applyFont="1" applyAlignment="1">
      <alignment horizontal="right" vertical="center" wrapText="1" indent="5"/>
    </xf>
    <xf numFmtId="0" fontId="18" fillId="3" borderId="0" xfId="1" applyFont="1" applyFill="1" applyAlignment="1">
      <alignment horizontal="right" vertical="center" wrapText="1" indent="5"/>
    </xf>
    <xf numFmtId="3" fontId="18" fillId="3" borderId="0" xfId="1" applyNumberFormat="1" applyFont="1" applyFill="1" applyAlignment="1">
      <alignment horizontal="right" vertical="center" wrapText="1" indent="5"/>
    </xf>
    <xf numFmtId="0" fontId="19" fillId="2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right" vertical="center" wrapText="1" indent="5"/>
    </xf>
    <xf numFmtId="3" fontId="8" fillId="3" borderId="0" xfId="1" applyNumberFormat="1" applyFont="1" applyFill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right" vertical="center" wrapText="1" indent="5"/>
    </xf>
    <xf numFmtId="3" fontId="8" fillId="0" borderId="0" xfId="1" applyNumberFormat="1" applyFont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Alignment="1">
      <alignment horizontal="right" vertical="center" wrapText="1" indent="5"/>
    </xf>
    <xf numFmtId="9" fontId="8" fillId="3" borderId="0" xfId="2" applyFont="1" applyFill="1" applyBorder="1" applyAlignment="1">
      <alignment horizontal="right" vertical="center" wrapText="1" indent="2"/>
    </xf>
    <xf numFmtId="0" fontId="21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0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16" fillId="0" borderId="0" xfId="1" applyFont="1" applyAlignment="1">
      <alignment horizontal="left" wrapText="1"/>
    </xf>
    <xf numFmtId="0" fontId="27" fillId="0" borderId="0" xfId="1" applyFont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26-40FC-8A77-97882E0C89AA}"/>
                </c:ext>
              </c:extLst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6-40FC-8A77-97882E0C89AA}"/>
                </c:ext>
              </c:extLst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6-40FC-8A77-97882E0C89AA}"/>
                </c:ext>
              </c:extLst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6-40FC-8A77-97882E0C89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'COBA-Supervisiones'!$C$16:$C$20</c:f>
              <c:numCache>
                <c:formatCode>0.00%</c:formatCode>
                <c:ptCount val="5"/>
                <c:pt idx="0">
                  <c:v>0.15112858516716637</c:v>
                </c:pt>
                <c:pt idx="1">
                  <c:v>0.21277648922328449</c:v>
                </c:pt>
                <c:pt idx="2">
                  <c:v>0.1262799117497313</c:v>
                </c:pt>
                <c:pt idx="3">
                  <c:v>0.36174124568648525</c:v>
                </c:pt>
                <c:pt idx="4">
                  <c:v>0.14807376817333259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6-40FC-8A77-97882E0C8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9205800237872E-2"/>
                  <c:y val="-2.40862957021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A-4A4D-932A-80595CB8DC9D}"/>
                </c:ext>
              </c:extLst>
            </c:dLbl>
            <c:dLbl>
              <c:idx val="1"/>
              <c:layout>
                <c:manualLayout>
                  <c:x val="3.1408062835910279E-2"/>
                  <c:y val="-2.752688544941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AA-4A4D-932A-80595CB8DC9D}"/>
                </c:ext>
              </c:extLst>
            </c:dLbl>
            <c:dLbl>
              <c:idx val="2"/>
              <c:layout>
                <c:manualLayout>
                  <c:x val="2.899205800237872E-2"/>
                  <c:y val="-2.0645164087059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AA-4A4D-932A-80595CB8DC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'COBA-Supervisiones'!$G$20:$G$22</c:f>
              <c:numCache>
                <c:formatCode>0.0%</c:formatCode>
                <c:ptCount val="3"/>
                <c:pt idx="0">
                  <c:v>0.33714714035186966</c:v>
                </c:pt>
                <c:pt idx="1">
                  <c:v>0.34213950330938508</c:v>
                </c:pt>
                <c:pt idx="2">
                  <c:v>0.32071335633874526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A-4A4D-932A-80595CB8DC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110912"/>
        <c:axId val="44804928"/>
        <c:axId val="0"/>
      </c:bar3DChart>
      <c:catAx>
        <c:axId val="2271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4928"/>
        <c:crosses val="autoZero"/>
        <c:auto val="1"/>
        <c:lblAlgn val="ctr"/>
        <c:lblOffset val="100"/>
        <c:noMultiLvlLbl val="0"/>
      </c:catAx>
      <c:valAx>
        <c:axId val="44804928"/>
        <c:scaling>
          <c:orientation val="minMax"/>
          <c:max val="0.3700000000000000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71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 2025</a:t>
            </a:r>
            <a:endParaRPr lang="en-US"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8983-4305-BE1A-9F72DF3D1874}"/>
              </c:ext>
            </c:extLst>
          </c:dPt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1-8983-4305-BE1A-9F72DF3D1874}"/>
              </c:ext>
            </c:extLst>
          </c:dPt>
          <c:dPt>
            <c:idx val="3"/>
            <c:bubble3D val="0"/>
            <c:explosion val="13"/>
            <c:extLst>
              <c:ext xmlns:c16="http://schemas.microsoft.com/office/drawing/2014/chart" uri="{C3380CC4-5D6E-409C-BE32-E72D297353CC}">
                <c16:uniqueId val="{00000002-8983-4305-BE1A-9F72DF3D1874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3-8983-4305-BE1A-9F72DF3D1874}"/>
              </c:ext>
            </c:extLst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3-4305-BE1A-9F72DF3D1874}"/>
                </c:ext>
              </c:extLst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305-BE1A-9F72DF3D1874}"/>
                </c:ext>
              </c:extLst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3-4305-BE1A-9F72DF3D1874}"/>
                </c:ext>
              </c:extLst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3-4305-BE1A-9F72DF3D1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'COBA-Infracciones'!$B$6:$F$6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'COBA-Infracciones'!$B$10:$F$10</c:f>
              <c:numCache>
                <c:formatCode>General</c:formatCode>
                <c:ptCount val="5"/>
                <c:pt idx="0">
                  <c:v>158</c:v>
                </c:pt>
                <c:pt idx="1">
                  <c:v>236</c:v>
                </c:pt>
                <c:pt idx="2">
                  <c:v>134</c:v>
                </c:pt>
                <c:pt idx="3">
                  <c:v>313</c:v>
                </c:pt>
                <c:pt idx="4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3-4305-BE1A-9F72DF3D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octubre-diciembre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2025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6-440A-83A6-484E5911BEA7}"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6-440A-83A6-484E5911BEA7}"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6-440A-83A6-484E5911B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0.35305343511450382</c:v>
                </c:pt>
                <c:pt idx="1">
                  <c:v>0.39503816793893132</c:v>
                </c:pt>
                <c:pt idx="2">
                  <c:v>0.25190839694656486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6-440A-83A6-484E5911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112960"/>
        <c:axId val="44807808"/>
        <c:axId val="0"/>
      </c:bar3DChart>
      <c:catAx>
        <c:axId val="2271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7808"/>
        <c:crosses val="autoZero"/>
        <c:auto val="1"/>
        <c:lblAlgn val="ctr"/>
        <c:lblOffset val="100"/>
        <c:noMultiLvlLbl val="0"/>
      </c:catAx>
      <c:valAx>
        <c:axId val="448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271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B-4AE0-83D5-9C3C4AA689D9}"/>
                </c:ext>
              </c:extLst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B-4AE0-83D5-9C3C4AA689D9}"/>
                </c:ext>
              </c:extLst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B-4AE0-83D5-9C3C4AA689D9}"/>
                </c:ext>
              </c:extLst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B-4AE0-83D5-9C3C4AA689D9}"/>
                </c:ext>
              </c:extLst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B-4AE0-83D5-9C3C4AA68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30</c:v>
                </c:pt>
                <c:pt idx="1">
                  <c:v>117</c:v>
                </c:pt>
                <c:pt idx="2">
                  <c:v>53</c:v>
                </c:pt>
                <c:pt idx="3">
                  <c:v>103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FB-4AE0-83D5-9C3C4AA6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6-41C9-94BF-BC2F559C895D}"/>
                </c:ext>
              </c:extLst>
            </c:dLbl>
            <c:dLbl>
              <c:idx val="1"/>
              <c:layout>
                <c:manualLayout>
                  <c:x val="3.0925416267871309E-2"/>
                  <c:y val="-1.14172300072872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256263300392"/>
                      <c:h val="7.6972883296103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26-41C9-94BF-BC2F559C895D}"/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26-41C9-94BF-BC2F559C89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0.37226277372262773</c:v>
                </c:pt>
                <c:pt idx="1">
                  <c:v>0.46472019464720193</c:v>
                </c:pt>
                <c:pt idx="2">
                  <c:v>0.16301703163017031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6-41C9-94BF-BC2F559C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7136"/>
        <c:axId val="155959872"/>
        <c:axId val="0"/>
      </c:bar3DChart>
      <c:catAx>
        <c:axId val="183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59872"/>
        <c:crosses val="autoZero"/>
        <c:auto val="1"/>
        <c:lblAlgn val="ctr"/>
        <c:lblOffset val="100"/>
        <c:noMultiLvlLbl val="0"/>
      </c:catAx>
      <c:valAx>
        <c:axId val="155959872"/>
        <c:scaling>
          <c:orientation val="minMax"/>
          <c:max val="0.5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7136"/>
        <c:crosses val="autoZero"/>
        <c:crossBetween val="between"/>
        <c:minorUnit val="7.0000000000000019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9.2107913610155467E-2"/>
                  <c:y val="1.1764705882352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9-424E-AD94-331419F6445B}"/>
                </c:ext>
              </c:extLst>
            </c:dLbl>
            <c:dLbl>
              <c:idx val="1"/>
              <c:layout>
                <c:manualLayout>
                  <c:x val="4.8783848753434847E-2"/>
                  <c:y val="2.3529102979774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9-424E-AD94-331419F6445B}"/>
                </c:ext>
              </c:extLst>
            </c:dLbl>
            <c:dLbl>
              <c:idx val="2"/>
              <c:layout>
                <c:manualLayout>
                  <c:x val="1.1884627937145925E-2"/>
                  <c:y val="0.16862745098039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9-424E-AD94-331419F6445B}"/>
                </c:ext>
              </c:extLst>
            </c:dLbl>
            <c:dLbl>
              <c:idx val="3"/>
              <c:layout>
                <c:manualLayout>
                  <c:x val="-1.2441906303772858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9-424E-AD94-331419F6445B}"/>
                </c:ext>
              </c:extLst>
            </c:dLbl>
            <c:dLbl>
              <c:idx val="4"/>
              <c:layout>
                <c:manualLayout>
                  <c:x val="-4.0832922939070197E-2"/>
                  <c:y val="0.101960784313725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39-424E-AD94-331419F64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35</c:v>
                </c:pt>
                <c:pt idx="1">
                  <c:v>242</c:v>
                </c:pt>
                <c:pt idx="2">
                  <c:v>157</c:v>
                </c:pt>
                <c:pt idx="3">
                  <c:v>1687</c:v>
                </c:pt>
                <c:pt idx="4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9-424E-AD94-331419F6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octubre-diciembre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87-4CFD-8486-F5AF23ECE18E}"/>
                </c:ext>
              </c:extLst>
            </c:dLbl>
            <c:dLbl>
              <c:idx val="1"/>
              <c:layout>
                <c:manualLayout>
                  <c:x val="3.5431757185046188E-2"/>
                  <c:y val="-2.293901497606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7-4CFD-8486-F5AF23ECE18E}"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87-4CFD-8486-F5AF23ECE1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0.33306709265175721</c:v>
                </c:pt>
                <c:pt idx="1">
                  <c:v>0.33346645367412142</c:v>
                </c:pt>
                <c:pt idx="2">
                  <c:v>0.33346645367412142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7-4CFD-8486-F5AF23E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9184"/>
        <c:axId val="155962752"/>
        <c:axId val="0"/>
      </c:bar3DChart>
      <c:catAx>
        <c:axId val="1830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2752"/>
        <c:crosses val="autoZero"/>
        <c:auto val="1"/>
        <c:lblAlgn val="ctr"/>
        <c:lblOffset val="100"/>
        <c:noMultiLvlLbl val="0"/>
      </c:catAx>
      <c:valAx>
        <c:axId val="155962752"/>
        <c:scaling>
          <c:orientation val="minMax"/>
          <c:max val="0.37000000000000005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octubre-diciembre 2025</a:t>
            </a:r>
            <a:endParaRPr lang="es-DO" sz="1050">
              <a:effectLst/>
            </a:endParaRPr>
          </a:p>
        </c:rich>
      </c:tx>
      <c:overlay val="0"/>
    </c:title>
    <c:autoTitleDeleted val="0"/>
    <c:view3D>
      <c:rotX val="10"/>
      <c:rotY val="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FC-4DF0-9235-D8C662EB4B07}"/>
              </c:ext>
            </c:extLst>
          </c:dPt>
          <c:dPt>
            <c:idx val="1"/>
            <c:invertIfNegative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DBFC-4DF0-9235-D8C662EB4B0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FC-4DF0-9235-D8C662EB4B07}"/>
              </c:ext>
            </c:extLst>
          </c:dPt>
          <c:dLbls>
            <c:dLbl>
              <c:idx val="0"/>
              <c:layout>
                <c:manualLayout>
                  <c:x val="2.2863880801315694E-2"/>
                  <c:y val="3.219201956741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C-4DF0-9235-D8C662EB4B07}"/>
                </c:ext>
              </c:extLst>
            </c:dLbl>
            <c:dLbl>
              <c:idx val="1"/>
              <c:layout>
                <c:manualLayout>
                  <c:x val="2.0510777775622796E-2"/>
                  <c:y val="1.015690337992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FC-4DF0-9235-D8C662EB4B07}"/>
                </c:ext>
              </c:extLst>
            </c:dLbl>
            <c:dLbl>
              <c:idx val="2"/>
              <c:layout>
                <c:manualLayout>
                  <c:x val="1.9417352854837547E-2"/>
                  <c:y val="-8.667814285595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C-4DF0-9235-D8C662EB4B07}"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C-4DF0-9235-D8C662EB4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0.33825338253382536</c:v>
                </c:pt>
                <c:pt idx="1">
                  <c:v>0.38007380073800739</c:v>
                </c:pt>
                <c:pt idx="2">
                  <c:v>0.2816728167281673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C-4DF0-9235-D8C662EB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3421312"/>
        <c:axId val="155964480"/>
        <c:axId val="0"/>
      </c:bar3DChart>
      <c:catAx>
        <c:axId val="193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4480"/>
        <c:crosses val="autoZero"/>
        <c:auto val="1"/>
        <c:lblAlgn val="ctr"/>
        <c:lblOffset val="100"/>
        <c:noMultiLvlLbl val="0"/>
      </c:catAx>
      <c:valAx>
        <c:axId val="1559644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9342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13</xdr:row>
      <xdr:rowOff>47624</xdr:rowOff>
    </xdr:from>
    <xdr:to>
      <xdr:col>3</xdr:col>
      <xdr:colOff>345283</xdr:colOff>
      <xdr:row>29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12</xdr:row>
      <xdr:rowOff>83347</xdr:rowOff>
    </xdr:from>
    <xdr:to>
      <xdr:col>7</xdr:col>
      <xdr:colOff>220269</xdr:colOff>
      <xdr:row>30</xdr:row>
      <xdr:rowOff>83347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12</xdr:row>
      <xdr:rowOff>107157</xdr:rowOff>
    </xdr:from>
    <xdr:to>
      <xdr:col>3</xdr:col>
      <xdr:colOff>119064</xdr:colOff>
      <xdr:row>30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196451</xdr:colOff>
      <xdr:row>12</xdr:row>
      <xdr:rowOff>107155</xdr:rowOff>
    </xdr:from>
    <xdr:to>
      <xdr:col>7</xdr:col>
      <xdr:colOff>35720</xdr:colOff>
      <xdr:row>30</xdr:row>
      <xdr:rowOff>107155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view="pageLayout" zoomScale="80" zoomScaleNormal="80" zoomScalePageLayoutView="80" workbookViewId="0">
      <selection activeCell="A6" sqref="A6"/>
    </sheetView>
  </sheetViews>
  <sheetFormatPr baseColWidth="10" defaultColWidth="11.42578125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0" t="s">
        <v>1</v>
      </c>
      <c r="B3" s="50"/>
      <c r="C3" s="50"/>
      <c r="D3" s="50"/>
      <c r="E3" s="50"/>
      <c r="F3" s="50"/>
      <c r="G3" s="50"/>
      <c r="H3" s="3"/>
      <c r="I3" s="3"/>
    </row>
    <row r="4" spans="1:9" ht="22.5" customHeight="1" x14ac:dyDescent="0.3">
      <c r="A4" s="51" t="s">
        <v>16</v>
      </c>
      <c r="B4" s="51"/>
      <c r="C4" s="51"/>
      <c r="D4" s="51"/>
      <c r="E4" s="51"/>
      <c r="F4" s="51"/>
      <c r="G4" s="51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3" t="s">
        <v>2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</row>
    <row r="7" spans="1:9" s="7" customFormat="1" ht="30" customHeight="1" x14ac:dyDescent="0.25">
      <c r="A7" s="18" t="s">
        <v>17</v>
      </c>
      <c r="B7" s="30">
        <v>3531</v>
      </c>
      <c r="C7" s="30">
        <v>4818</v>
      </c>
      <c r="D7" s="30">
        <v>3151</v>
      </c>
      <c r="E7" s="30">
        <v>8608</v>
      </c>
      <c r="F7" s="30">
        <v>3731</v>
      </c>
      <c r="G7" s="31">
        <f>SUM(B7:F7)</f>
        <v>23839</v>
      </c>
    </row>
    <row r="8" spans="1:9" s="7" customFormat="1" ht="30.75" customHeight="1" x14ac:dyDescent="0.25">
      <c r="A8" s="18" t="s">
        <v>18</v>
      </c>
      <c r="B8" s="30">
        <v>3570</v>
      </c>
      <c r="C8" s="30">
        <v>4860</v>
      </c>
      <c r="D8" s="30">
        <v>3152</v>
      </c>
      <c r="E8" s="30">
        <v>8870</v>
      </c>
      <c r="F8" s="30">
        <v>3740</v>
      </c>
      <c r="G8" s="31">
        <f>SUM(B8:F8)</f>
        <v>24192</v>
      </c>
    </row>
    <row r="9" spans="1:9" s="7" customFormat="1" ht="30.75" customHeight="1" x14ac:dyDescent="0.25">
      <c r="A9" s="18" t="s">
        <v>19</v>
      </c>
      <c r="B9" s="30">
        <v>3585</v>
      </c>
      <c r="C9" s="30">
        <v>5367</v>
      </c>
      <c r="D9" s="30">
        <v>2626</v>
      </c>
      <c r="E9" s="30">
        <v>8100</v>
      </c>
      <c r="F9" s="30">
        <v>2999</v>
      </c>
      <c r="G9" s="31">
        <f>SUM(B9:F9)</f>
        <v>22677</v>
      </c>
    </row>
    <row r="10" spans="1:9" s="7" customFormat="1" ht="30.75" customHeight="1" x14ac:dyDescent="0.25">
      <c r="A10" s="34" t="s">
        <v>8</v>
      </c>
      <c r="B10" s="28">
        <f t="shared" ref="B10:G10" si="0">SUM(B7:B9)</f>
        <v>10686</v>
      </c>
      <c r="C10" s="28">
        <f t="shared" si="0"/>
        <v>15045</v>
      </c>
      <c r="D10" s="28">
        <f t="shared" si="0"/>
        <v>8929</v>
      </c>
      <c r="E10" s="28">
        <f t="shared" si="0"/>
        <v>25578</v>
      </c>
      <c r="F10" s="28">
        <f t="shared" si="0"/>
        <v>10470</v>
      </c>
      <c r="G10" s="28">
        <f t="shared" si="0"/>
        <v>70708</v>
      </c>
    </row>
    <row r="11" spans="1:9" ht="14.25" customHeight="1" x14ac:dyDescent="0.25">
      <c r="A11" s="52"/>
      <c r="B11" s="52"/>
    </row>
    <row r="12" spans="1:9" ht="9" customHeight="1" x14ac:dyDescent="0.25">
      <c r="A12" s="43"/>
      <c r="B12" s="43"/>
    </row>
    <row r="13" spans="1:9" ht="11.2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7.25" customHeight="1" x14ac:dyDescent="0.25">
      <c r="A16" s="46" t="s">
        <v>3</v>
      </c>
      <c r="B16" s="28">
        <f>B10</f>
        <v>10686</v>
      </c>
      <c r="C16" s="25">
        <f>B16/B21</f>
        <v>0.15112858516716637</v>
      </c>
      <c r="D16" s="8"/>
      <c r="E16" s="8"/>
      <c r="F16" s="8"/>
      <c r="G16" s="8"/>
      <c r="H16" s="8"/>
    </row>
    <row r="17" spans="1:11" ht="19.5" customHeight="1" x14ac:dyDescent="0.25">
      <c r="A17" s="46" t="s">
        <v>4</v>
      </c>
      <c r="B17" s="28">
        <f>C10</f>
        <v>15045</v>
      </c>
      <c r="C17" s="25">
        <f>B17/B21</f>
        <v>0.21277648922328449</v>
      </c>
      <c r="D17" s="8"/>
      <c r="E17" s="9"/>
      <c r="F17" s="10"/>
      <c r="G17" s="11"/>
      <c r="H17" s="8"/>
    </row>
    <row r="18" spans="1:11" ht="25.5" customHeight="1" x14ac:dyDescent="0.25">
      <c r="A18" s="46" t="s">
        <v>5</v>
      </c>
      <c r="B18" s="28">
        <f>D10</f>
        <v>8929</v>
      </c>
      <c r="C18" s="25">
        <f>B18/B21</f>
        <v>0.1262799117497313</v>
      </c>
      <c r="D18" s="8"/>
      <c r="E18" s="9"/>
      <c r="F18" s="10"/>
      <c r="G18" s="11"/>
      <c r="H18" s="8"/>
    </row>
    <row r="19" spans="1:11" ht="24" customHeight="1" x14ac:dyDescent="0.25">
      <c r="A19" s="46" t="s">
        <v>6</v>
      </c>
      <c r="B19" s="28">
        <f>E10</f>
        <v>25578</v>
      </c>
      <c r="C19" s="25">
        <f>B19/B21</f>
        <v>0.36174124568648525</v>
      </c>
      <c r="D19" s="8"/>
      <c r="E19" s="9"/>
      <c r="F19" s="10"/>
      <c r="G19" s="11"/>
      <c r="H19" s="8"/>
    </row>
    <row r="20" spans="1:11" ht="22.5" x14ac:dyDescent="0.25">
      <c r="A20" s="46" t="s">
        <v>7</v>
      </c>
      <c r="B20" s="28">
        <f>F10</f>
        <v>10470</v>
      </c>
      <c r="C20" s="25">
        <f>B20/B21</f>
        <v>0.14807376817333259</v>
      </c>
      <c r="E20" s="12" t="str">
        <f>A7</f>
        <v>Octubre</v>
      </c>
      <c r="F20" s="32">
        <f>G7</f>
        <v>23839</v>
      </c>
      <c r="G20" s="47">
        <f>F20/F24</f>
        <v>0.33714714035186966</v>
      </c>
    </row>
    <row r="21" spans="1:11" ht="15" x14ac:dyDescent="0.25">
      <c r="B21" s="44">
        <f>SUM(B16:B20)</f>
        <v>70708</v>
      </c>
      <c r="C21" s="45">
        <f>SUM(C16:C20)</f>
        <v>1</v>
      </c>
      <c r="E21" s="12" t="str">
        <f>A8</f>
        <v>Noviembre</v>
      </c>
      <c r="F21" s="32">
        <f>G8</f>
        <v>24192</v>
      </c>
      <c r="G21" s="47">
        <f>F21/F24</f>
        <v>0.34213950330938508</v>
      </c>
    </row>
    <row r="22" spans="1:11" x14ac:dyDescent="0.25">
      <c r="E22" s="12" t="str">
        <f>A9</f>
        <v>Diciembre</v>
      </c>
      <c r="F22" s="32">
        <f>G9</f>
        <v>22677</v>
      </c>
      <c r="G22" s="47">
        <f>F22/F24</f>
        <v>0.32071335633874526</v>
      </c>
    </row>
    <row r="24" spans="1:11" ht="18" x14ac:dyDescent="0.25">
      <c r="F24" s="15">
        <f>SUM(F17:F22)</f>
        <v>70708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8" t="s">
        <v>20</v>
      </c>
      <c r="B33" s="48"/>
      <c r="C33" s="48"/>
      <c r="D33" s="48"/>
      <c r="E33" s="48"/>
      <c r="F33" s="48"/>
      <c r="G33" s="48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view="pageLayout" zoomScale="80" zoomScaleNormal="80" zoomScalePageLayoutView="80" workbookViewId="0">
      <selection activeCell="A6" sqref="A6"/>
    </sheetView>
  </sheetViews>
  <sheetFormatPr baseColWidth="10" defaultColWidth="11.42578125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50" t="s">
        <v>9</v>
      </c>
      <c r="B3" s="50"/>
      <c r="C3" s="50"/>
      <c r="D3" s="50"/>
      <c r="E3" s="50"/>
      <c r="F3" s="50"/>
      <c r="G3" s="50"/>
      <c r="H3" s="3"/>
      <c r="I3" s="3"/>
    </row>
    <row r="4" spans="1:9" ht="22.5" customHeight="1" x14ac:dyDescent="0.3">
      <c r="A4" s="51" t="s">
        <v>16</v>
      </c>
      <c r="B4" s="51"/>
      <c r="C4" s="51"/>
      <c r="D4" s="51"/>
      <c r="E4" s="51"/>
      <c r="F4" s="51"/>
      <c r="G4" s="51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61</v>
      </c>
      <c r="C7" s="19">
        <v>106</v>
      </c>
      <c r="D7" s="19">
        <v>52</v>
      </c>
      <c r="E7" s="19">
        <v>96</v>
      </c>
      <c r="F7" s="19">
        <v>55</v>
      </c>
      <c r="G7" s="20">
        <f>SUM(B7:F7)</f>
        <v>370</v>
      </c>
    </row>
    <row r="8" spans="1:9" s="7" customFormat="1" ht="30.75" customHeight="1" x14ac:dyDescent="0.25">
      <c r="A8" s="18" t="s">
        <v>18</v>
      </c>
      <c r="B8" s="19">
        <v>38</v>
      </c>
      <c r="C8" s="19">
        <v>83</v>
      </c>
      <c r="D8" s="19">
        <v>45</v>
      </c>
      <c r="E8" s="19">
        <v>123</v>
      </c>
      <c r="F8" s="19">
        <v>125</v>
      </c>
      <c r="G8" s="20">
        <f>SUM(B8:F8)</f>
        <v>414</v>
      </c>
    </row>
    <row r="9" spans="1:9" s="7" customFormat="1" ht="30.75" customHeight="1" x14ac:dyDescent="0.25">
      <c r="A9" s="18" t="s">
        <v>19</v>
      </c>
      <c r="B9" s="19">
        <v>59</v>
      </c>
      <c r="C9" s="19">
        <v>47</v>
      </c>
      <c r="D9" s="19">
        <v>37</v>
      </c>
      <c r="E9" s="19">
        <v>94</v>
      </c>
      <c r="F9" s="19">
        <v>27</v>
      </c>
      <c r="G9" s="20">
        <f>SUM(B9:F9)</f>
        <v>264</v>
      </c>
    </row>
    <row r="10" spans="1:9" s="7" customFormat="1" ht="30.75" customHeight="1" x14ac:dyDescent="0.25">
      <c r="A10" s="24" t="s">
        <v>8</v>
      </c>
      <c r="B10" s="21">
        <f t="shared" ref="B10:F10" si="0">SUM(B7:B9)</f>
        <v>158</v>
      </c>
      <c r="C10" s="21">
        <f t="shared" si="0"/>
        <v>236</v>
      </c>
      <c r="D10" s="21">
        <f t="shared" si="0"/>
        <v>134</v>
      </c>
      <c r="E10" s="21">
        <f t="shared" si="0"/>
        <v>313</v>
      </c>
      <c r="F10" s="21">
        <f t="shared" si="0"/>
        <v>207</v>
      </c>
      <c r="G10" s="22">
        <f>SUM(G7:G9)</f>
        <v>1048</v>
      </c>
    </row>
    <row r="11" spans="1:9" ht="6.75" customHeight="1" x14ac:dyDescent="0.25">
      <c r="A11" s="55"/>
      <c r="B11" s="55"/>
    </row>
    <row r="12" spans="1:9" ht="13.5" customHeight="1" x14ac:dyDescent="0.25">
      <c r="A12" s="52"/>
      <c r="B12" s="52"/>
    </row>
    <row r="13" spans="1:9" ht="10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Octubre</v>
      </c>
      <c r="F20" s="13">
        <f>G7</f>
        <v>370</v>
      </c>
      <c r="G20" s="47">
        <f>F20/F24</f>
        <v>0.35305343511450382</v>
      </c>
    </row>
    <row r="21" spans="1:11" x14ac:dyDescent="0.25">
      <c r="E21" s="12" t="str">
        <f>A8</f>
        <v>Noviembre</v>
      </c>
      <c r="F21" s="13">
        <f>G8</f>
        <v>414</v>
      </c>
      <c r="G21" s="47">
        <f>F21/F24</f>
        <v>0.39503816793893132</v>
      </c>
    </row>
    <row r="22" spans="1:11" x14ac:dyDescent="0.25">
      <c r="E22" s="12" t="str">
        <f>A9</f>
        <v>Diciembre</v>
      </c>
      <c r="F22" s="13">
        <f>G9</f>
        <v>264</v>
      </c>
      <c r="G22" s="47">
        <f>F22/F24</f>
        <v>0.25190839694656486</v>
      </c>
    </row>
    <row r="24" spans="1:11" ht="18" x14ac:dyDescent="0.25">
      <c r="F24" s="15">
        <f>SUM(F17:F22)</f>
        <v>1048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73.5" customHeight="1" x14ac:dyDescent="0.25">
      <c r="A32" s="48" t="s">
        <v>21</v>
      </c>
      <c r="B32" s="48"/>
      <c r="C32" s="48"/>
      <c r="D32" s="48"/>
      <c r="E32" s="48"/>
      <c r="F32" s="48"/>
      <c r="G32" s="48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view="pageLayout" topLeftCell="A3" zoomScale="80" zoomScaleNormal="80" zoomScalePageLayoutView="80" workbookViewId="0">
      <selection activeCell="A6" sqref="A6"/>
    </sheetView>
  </sheetViews>
  <sheetFormatPr baseColWidth="10" defaultColWidth="11.42578125" defaultRowHeight="14.25" x14ac:dyDescent="0.25"/>
  <cols>
    <col min="1" max="1" width="24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50" t="s">
        <v>10</v>
      </c>
      <c r="B3" s="50"/>
      <c r="C3" s="50"/>
      <c r="D3" s="50"/>
      <c r="E3" s="50"/>
      <c r="F3" s="50"/>
      <c r="G3" s="50"/>
      <c r="H3" s="3"/>
      <c r="I3" s="3"/>
    </row>
    <row r="4" spans="1:9" ht="22.5" customHeight="1" x14ac:dyDescent="0.3">
      <c r="A4" s="51" t="s">
        <v>16</v>
      </c>
      <c r="B4" s="51"/>
      <c r="C4" s="51"/>
      <c r="D4" s="51"/>
      <c r="E4" s="51"/>
      <c r="F4" s="51"/>
      <c r="G4" s="51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9</v>
      </c>
      <c r="C7" s="19">
        <v>46</v>
      </c>
      <c r="D7" s="19">
        <v>19</v>
      </c>
      <c r="E7" s="19">
        <v>46</v>
      </c>
      <c r="F7" s="19">
        <v>33</v>
      </c>
      <c r="G7" s="20">
        <f>SUM(B7:F7)</f>
        <v>153</v>
      </c>
    </row>
    <row r="8" spans="1:9" s="7" customFormat="1" ht="30.75" customHeight="1" x14ac:dyDescent="0.25">
      <c r="A8" s="18" t="s">
        <v>18</v>
      </c>
      <c r="B8" s="19">
        <v>12</v>
      </c>
      <c r="C8" s="19">
        <v>46</v>
      </c>
      <c r="D8" s="19">
        <v>26</v>
      </c>
      <c r="E8" s="19">
        <v>37</v>
      </c>
      <c r="F8" s="19">
        <v>70</v>
      </c>
      <c r="G8" s="20">
        <f>SUM(B8:F8)</f>
        <v>191</v>
      </c>
      <c r="I8" s="7" t="s">
        <v>11</v>
      </c>
    </row>
    <row r="9" spans="1:9" s="7" customFormat="1" ht="30.75" customHeight="1" x14ac:dyDescent="0.25">
      <c r="A9" s="18" t="s">
        <v>19</v>
      </c>
      <c r="B9" s="19">
        <v>9</v>
      </c>
      <c r="C9" s="19">
        <v>25</v>
      </c>
      <c r="D9" s="19">
        <v>8</v>
      </c>
      <c r="E9" s="19">
        <v>20</v>
      </c>
      <c r="F9" s="19">
        <v>5</v>
      </c>
      <c r="G9" s="20">
        <f>SUM(B9:F9)</f>
        <v>67</v>
      </c>
    </row>
    <row r="10" spans="1:9" s="7" customFormat="1" ht="30.75" customHeight="1" x14ac:dyDescent="0.25">
      <c r="A10" s="26" t="s">
        <v>8</v>
      </c>
      <c r="B10" s="27">
        <f t="shared" ref="B10:G10" si="0">SUM(B7:B9)</f>
        <v>30</v>
      </c>
      <c r="C10" s="27">
        <f t="shared" si="0"/>
        <v>117</v>
      </c>
      <c r="D10" s="27">
        <f t="shared" si="0"/>
        <v>53</v>
      </c>
      <c r="E10" s="27">
        <f t="shared" si="0"/>
        <v>103</v>
      </c>
      <c r="F10" s="27">
        <f t="shared" si="0"/>
        <v>108</v>
      </c>
      <c r="G10" s="28">
        <f t="shared" si="0"/>
        <v>411</v>
      </c>
    </row>
    <row r="11" spans="1:9" ht="6" customHeight="1" x14ac:dyDescent="0.25">
      <c r="A11" s="55"/>
      <c r="B11" s="55"/>
    </row>
    <row r="12" spans="1:9" ht="18" customHeight="1" x14ac:dyDescent="0.25">
      <c r="A12" s="56"/>
      <c r="B12" s="56"/>
      <c r="C12" s="8"/>
      <c r="D12" s="8"/>
      <c r="E12" s="8"/>
      <c r="F12" s="8"/>
      <c r="G12" s="8"/>
      <c r="H12" s="8"/>
    </row>
    <row r="13" spans="1:9" ht="1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9"/>
      <c r="F16" s="10"/>
      <c r="G16" s="11">
        <f>F16/F23</f>
        <v>0</v>
      </c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F17/F23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F18/F23</f>
        <v>0</v>
      </c>
      <c r="H18" s="8"/>
    </row>
    <row r="19" spans="1:11" x14ac:dyDescent="0.25">
      <c r="E19" s="12" t="str">
        <f>A7</f>
        <v>Octubre</v>
      </c>
      <c r="F19" s="13">
        <f>G7</f>
        <v>153</v>
      </c>
      <c r="G19" s="25">
        <f>F19/F23</f>
        <v>0.37226277372262773</v>
      </c>
    </row>
    <row r="20" spans="1:11" x14ac:dyDescent="0.25">
      <c r="E20" s="12" t="str">
        <f>A8</f>
        <v>Noviembre</v>
      </c>
      <c r="F20" s="13">
        <f>G8</f>
        <v>191</v>
      </c>
      <c r="G20" s="25">
        <f>F20/F23</f>
        <v>0.46472019464720193</v>
      </c>
    </row>
    <row r="21" spans="1:11" x14ac:dyDescent="0.25">
      <c r="E21" s="12" t="str">
        <f>A9</f>
        <v>Diciembre</v>
      </c>
      <c r="F21" s="13">
        <f>G9</f>
        <v>67</v>
      </c>
      <c r="G21" s="25">
        <f>F21/F23</f>
        <v>0.16301703163017031</v>
      </c>
    </row>
    <row r="23" spans="1:11" ht="18" x14ac:dyDescent="0.25">
      <c r="F23" s="15">
        <f>SUM(F16:F21)</f>
        <v>411</v>
      </c>
      <c r="G23" s="14"/>
    </row>
    <row r="27" spans="1:11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11" ht="11.25" customHeight="1" x14ac:dyDescent="0.25"/>
    <row r="32" spans="1:11" ht="63.75" customHeight="1" x14ac:dyDescent="0.25">
      <c r="A32" s="48" t="s">
        <v>22</v>
      </c>
      <c r="B32" s="48"/>
      <c r="C32" s="48"/>
      <c r="D32" s="48"/>
      <c r="E32" s="48"/>
      <c r="F32" s="48"/>
      <c r="G32" s="48"/>
    </row>
    <row r="33" spans="1:7" ht="15" customHeight="1" x14ac:dyDescent="0.25">
      <c r="A33" s="29"/>
      <c r="B33" s="29"/>
      <c r="C33" s="29"/>
      <c r="D33" s="29"/>
      <c r="E33" s="29"/>
      <c r="F33" s="29"/>
      <c r="G33" s="2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ColWidth="11.42578125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0" t="s">
        <v>12</v>
      </c>
      <c r="B3" s="50"/>
      <c r="C3" s="50"/>
      <c r="D3" s="50"/>
      <c r="E3" s="50"/>
      <c r="F3" s="50"/>
      <c r="G3" s="50"/>
      <c r="H3" s="3"/>
      <c r="I3" s="3"/>
    </row>
    <row r="4" spans="1:9" ht="22.5" customHeight="1" x14ac:dyDescent="0.3">
      <c r="A4" s="51" t="s">
        <v>16</v>
      </c>
      <c r="B4" s="51"/>
      <c r="C4" s="51"/>
      <c r="D4" s="51"/>
      <c r="E4" s="51"/>
      <c r="F4" s="51"/>
      <c r="G4" s="51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30">
        <v>25</v>
      </c>
      <c r="C7" s="30">
        <v>117</v>
      </c>
      <c r="D7" s="30">
        <v>1</v>
      </c>
      <c r="E7" s="30">
        <v>650</v>
      </c>
      <c r="F7" s="30">
        <v>41</v>
      </c>
      <c r="G7" s="31">
        <f>SUM(B7:F7)</f>
        <v>834</v>
      </c>
    </row>
    <row r="8" spans="1:9" s="7" customFormat="1" ht="30.75" customHeight="1" x14ac:dyDescent="0.25">
      <c r="A8" s="18" t="s">
        <v>18</v>
      </c>
      <c r="B8" s="30">
        <v>10</v>
      </c>
      <c r="C8" s="30">
        <v>56</v>
      </c>
      <c r="D8" s="30">
        <v>152</v>
      </c>
      <c r="E8" s="30">
        <v>532</v>
      </c>
      <c r="F8" s="30">
        <v>85</v>
      </c>
      <c r="G8" s="31">
        <f>SUM(B8:F8)</f>
        <v>835</v>
      </c>
    </row>
    <row r="9" spans="1:9" s="7" customFormat="1" ht="30.75" customHeight="1" x14ac:dyDescent="0.25">
      <c r="A9" s="18" t="s">
        <v>19</v>
      </c>
      <c r="B9" s="30">
        <v>0</v>
      </c>
      <c r="C9" s="30">
        <v>69</v>
      </c>
      <c r="D9" s="30">
        <v>4</v>
      </c>
      <c r="E9" s="30">
        <v>505</v>
      </c>
      <c r="F9" s="30">
        <v>257</v>
      </c>
      <c r="G9" s="31">
        <f>SUM(B9:F9)</f>
        <v>835</v>
      </c>
    </row>
    <row r="10" spans="1:9" s="7" customFormat="1" ht="30.75" customHeight="1" x14ac:dyDescent="0.25">
      <c r="A10" s="26" t="s">
        <v>8</v>
      </c>
      <c r="B10" s="28">
        <f t="shared" ref="B10:G10" si="0">SUM(B7:B9)</f>
        <v>35</v>
      </c>
      <c r="C10" s="28">
        <f t="shared" si="0"/>
        <v>242</v>
      </c>
      <c r="D10" s="28">
        <f t="shared" si="0"/>
        <v>157</v>
      </c>
      <c r="E10" s="28">
        <f t="shared" si="0"/>
        <v>1687</v>
      </c>
      <c r="F10" s="28">
        <f t="shared" si="0"/>
        <v>383</v>
      </c>
      <c r="G10" s="28">
        <f t="shared" si="0"/>
        <v>2504</v>
      </c>
    </row>
    <row r="11" spans="1:9" ht="14.25" customHeight="1" x14ac:dyDescent="0.25">
      <c r="A11" s="52"/>
      <c r="B11" s="52"/>
    </row>
    <row r="12" spans="1:9" ht="9" customHeight="1" x14ac:dyDescent="0.25">
      <c r="A12" s="52"/>
      <c r="B12" s="52"/>
    </row>
    <row r="13" spans="1:9" ht="11.2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Octubre</v>
      </c>
      <c r="F20" s="32">
        <f>G7</f>
        <v>834</v>
      </c>
      <c r="G20" s="25">
        <f>F20/F24</f>
        <v>0.33306709265175721</v>
      </c>
    </row>
    <row r="21" spans="1:11" x14ac:dyDescent="0.25">
      <c r="E21" s="12" t="str">
        <f>A8</f>
        <v>Noviembre</v>
      </c>
      <c r="F21" s="32">
        <f>G8</f>
        <v>835</v>
      </c>
      <c r="G21" s="25">
        <f>F21/F24</f>
        <v>0.33346645367412142</v>
      </c>
    </row>
    <row r="22" spans="1:11" x14ac:dyDescent="0.25">
      <c r="E22" s="12" t="str">
        <f>A9</f>
        <v>Diciembre</v>
      </c>
      <c r="F22" s="32">
        <f>G9</f>
        <v>835</v>
      </c>
      <c r="G22" s="25">
        <f>F22/F24</f>
        <v>0.33346645367412142</v>
      </c>
    </row>
    <row r="24" spans="1:11" ht="18" x14ac:dyDescent="0.25">
      <c r="F24" s="15">
        <f>SUM(F17:F22)</f>
        <v>2504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9.75" customHeight="1" x14ac:dyDescent="0.25">
      <c r="A32" s="53"/>
      <c r="B32" s="54"/>
      <c r="C32" s="54"/>
      <c r="D32" s="54"/>
      <c r="E32" s="54"/>
      <c r="F32" s="54"/>
      <c r="G32" s="54"/>
    </row>
    <row r="33" spans="1:7" ht="63" customHeight="1" x14ac:dyDescent="0.25">
      <c r="A33" s="48" t="s">
        <v>23</v>
      </c>
      <c r="B33" s="48"/>
      <c r="C33" s="48"/>
      <c r="D33" s="48"/>
      <c r="E33" s="48"/>
      <c r="F33" s="48"/>
      <c r="G33" s="48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ColWidth="11.42578125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25"/>
    <row r="3" spans="1:7" ht="49.5" customHeight="1" x14ac:dyDescent="0.2">
      <c r="A3" s="50" t="s">
        <v>13</v>
      </c>
      <c r="B3" s="50"/>
      <c r="C3" s="50"/>
      <c r="D3" s="50"/>
      <c r="E3" s="50"/>
      <c r="F3" s="50"/>
      <c r="G3" s="50"/>
    </row>
    <row r="4" spans="1:7" ht="25.5" customHeight="1" x14ac:dyDescent="0.2">
      <c r="A4" s="51" t="s">
        <v>16</v>
      </c>
      <c r="B4" s="51"/>
      <c r="C4" s="51"/>
      <c r="D4" s="51"/>
      <c r="E4" s="51"/>
      <c r="F4" s="51"/>
      <c r="G4" s="51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5"/>
      <c r="B6" s="16"/>
      <c r="C6" s="36"/>
      <c r="D6" s="16"/>
      <c r="E6" s="16"/>
      <c r="F6" s="16"/>
      <c r="G6" s="37"/>
    </row>
    <row r="7" spans="1:7" s="7" customFormat="1" ht="42" customHeight="1" x14ac:dyDescent="0.25">
      <c r="C7" s="23" t="s">
        <v>2</v>
      </c>
      <c r="D7" s="23" t="s">
        <v>14</v>
      </c>
      <c r="E7" s="23" t="s">
        <v>15</v>
      </c>
    </row>
    <row r="8" spans="1:7" s="7" customFormat="1" ht="31.5" customHeight="1" x14ac:dyDescent="0.25">
      <c r="C8" s="18" t="s">
        <v>17</v>
      </c>
      <c r="D8" s="19">
        <f>187+33+41+14</f>
        <v>275</v>
      </c>
      <c r="E8" s="59">
        <f>D8/D11</f>
        <v>0.33825338253382536</v>
      </c>
    </row>
    <row r="9" spans="1:7" s="7" customFormat="1" ht="31.5" customHeight="1" x14ac:dyDescent="0.25">
      <c r="C9" s="18" t="s">
        <v>18</v>
      </c>
      <c r="D9" s="19">
        <f>205+46+37+21</f>
        <v>309</v>
      </c>
      <c r="E9" s="59">
        <f>D9/D11</f>
        <v>0.38007380073800739</v>
      </c>
    </row>
    <row r="10" spans="1:7" s="7" customFormat="1" ht="31.5" customHeight="1" x14ac:dyDescent="0.25">
      <c r="C10" s="18" t="s">
        <v>19</v>
      </c>
      <c r="D10" s="19">
        <f>145+46+28+10</f>
        <v>229</v>
      </c>
      <c r="E10" s="59">
        <f>D10/D11</f>
        <v>0.2816728167281673</v>
      </c>
    </row>
    <row r="11" spans="1:7" s="7" customFormat="1" ht="33" customHeight="1" x14ac:dyDescent="0.25">
      <c r="C11" s="26" t="s">
        <v>8</v>
      </c>
      <c r="D11" s="38">
        <f>SUM(D8:D10)</f>
        <v>813</v>
      </c>
      <c r="E11" s="39">
        <f>SUM(E8:E10)</f>
        <v>1</v>
      </c>
    </row>
    <row r="12" spans="1:7" ht="16.5" customHeight="1" x14ac:dyDescent="0.2">
      <c r="B12" s="40"/>
      <c r="C12" s="57"/>
      <c r="D12" s="57"/>
      <c r="E12" s="57"/>
    </row>
    <row r="13" spans="1:7" ht="18" customHeight="1" x14ac:dyDescent="0.25">
      <c r="B13" s="40"/>
      <c r="E13" s="41"/>
    </row>
    <row r="14" spans="1:7" ht="10.5" customHeight="1" x14ac:dyDescent="0.25">
      <c r="B14" s="8"/>
      <c r="C14" s="8"/>
      <c r="D14" s="8"/>
      <c r="E14" s="8"/>
      <c r="F14" s="8"/>
    </row>
    <row r="15" spans="1:7" ht="10.5" customHeight="1" x14ac:dyDescent="0.25">
      <c r="B15" s="8"/>
      <c r="C15" s="8"/>
      <c r="D15" s="8"/>
      <c r="E15" s="8"/>
      <c r="F15" s="8"/>
    </row>
    <row r="16" spans="1:7" ht="11.25" customHeight="1" x14ac:dyDescent="0.25">
      <c r="B16" s="8"/>
      <c r="C16" s="8"/>
      <c r="D16" s="8"/>
      <c r="E16" s="8"/>
      <c r="F16" s="8"/>
    </row>
    <row r="17" spans="1:9" ht="15" customHeight="1" x14ac:dyDescent="0.25">
      <c r="B17" s="8"/>
      <c r="C17" s="8"/>
      <c r="D17" s="8"/>
      <c r="E17" s="8"/>
      <c r="F17" s="8"/>
    </row>
    <row r="18" spans="1:9" ht="15" customHeight="1" x14ac:dyDescent="0.25">
      <c r="B18" s="8"/>
      <c r="C18" s="8"/>
      <c r="D18" s="8"/>
      <c r="E18" s="8"/>
      <c r="F18" s="8"/>
    </row>
    <row r="19" spans="1:9" ht="15" customHeight="1" x14ac:dyDescent="0.25">
      <c r="B19" s="8"/>
      <c r="C19" s="8"/>
      <c r="D19" s="8"/>
      <c r="E19" s="8"/>
      <c r="F19" s="8"/>
    </row>
    <row r="20" spans="1:9" ht="15" customHeight="1" x14ac:dyDescent="0.25">
      <c r="B20" s="8"/>
      <c r="C20" s="8"/>
      <c r="D20" s="8"/>
      <c r="E20" s="8"/>
      <c r="F20" s="8"/>
    </row>
    <row r="21" spans="1:9" ht="15" customHeight="1" x14ac:dyDescent="0.25">
      <c r="B21" s="8"/>
      <c r="C21" s="8"/>
      <c r="D21" s="8"/>
      <c r="E21" s="8"/>
      <c r="F21" s="8"/>
    </row>
    <row r="30" spans="1:9" ht="13.5" customHeight="1" x14ac:dyDescent="0.3">
      <c r="A30" s="17"/>
      <c r="B30" s="16"/>
      <c r="C30" s="16"/>
      <c r="D30" s="16"/>
      <c r="E30" s="16"/>
      <c r="F30" s="16"/>
      <c r="G30" s="17"/>
      <c r="H30" s="17"/>
      <c r="I30" s="17"/>
    </row>
    <row r="31" spans="1:9" ht="13.5" customHeight="1" x14ac:dyDescent="0.3">
      <c r="A31" s="17"/>
      <c r="B31" s="16"/>
      <c r="C31" s="16"/>
      <c r="D31" s="16"/>
      <c r="E31" s="16"/>
      <c r="F31" s="16"/>
      <c r="G31" s="17"/>
      <c r="H31" s="17"/>
      <c r="I31" s="17"/>
    </row>
    <row r="32" spans="1:9" ht="15" customHeight="1" x14ac:dyDescent="0.3">
      <c r="B32" s="16"/>
      <c r="C32" s="16"/>
      <c r="D32" s="16"/>
      <c r="E32" s="16"/>
      <c r="F32" s="16"/>
    </row>
    <row r="33" spans="1:7" ht="15" customHeight="1" x14ac:dyDescent="0.3">
      <c r="B33" s="16"/>
      <c r="C33" s="16"/>
      <c r="D33" s="16"/>
      <c r="E33" s="16"/>
      <c r="F33" s="16"/>
    </row>
    <row r="37" spans="1:7" x14ac:dyDescent="0.25">
      <c r="C37" s="58"/>
      <c r="D37" s="58"/>
      <c r="E37" s="58"/>
    </row>
    <row r="39" spans="1:7" x14ac:dyDescent="0.25">
      <c r="C39" s="58"/>
      <c r="D39" s="58"/>
      <c r="E39" s="58"/>
    </row>
    <row r="40" spans="1:7" ht="12.75" customHeight="1" x14ac:dyDescent="0.25"/>
    <row r="41" spans="1:7" ht="88.5" customHeight="1" x14ac:dyDescent="0.25">
      <c r="A41" s="29"/>
      <c r="B41" s="48" t="s">
        <v>24</v>
      </c>
      <c r="C41" s="48"/>
      <c r="D41" s="48"/>
      <c r="E41" s="48"/>
      <c r="F41" s="48"/>
      <c r="G41" s="42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COBA-Supervisiones</vt:lpstr>
      <vt:lpstr>COBA-Infracciones</vt:lpstr>
      <vt:lpstr>Cierres </vt:lpstr>
      <vt:lpstr>COBA-Inspecciones</vt:lpstr>
      <vt:lpstr>COBA-Charlas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Frutuoso</dc:creator>
  <cp:keywords/>
  <dc:description/>
  <cp:lastModifiedBy>Cristian Manuel Frutuoso Feliz</cp:lastModifiedBy>
  <cp:revision/>
  <dcterms:created xsi:type="dcterms:W3CDTF">2018-04-09T14:11:31Z</dcterms:created>
  <dcterms:modified xsi:type="dcterms:W3CDTF">2026-01-08T13:35:46Z</dcterms:modified>
  <cp:category/>
  <cp:contentStatus/>
</cp:coreProperties>
</file>