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360" windowHeight="7920"/>
  </bookViews>
  <sheets>
    <sheet name="OAI" sheetId="2" r:id="rId1"/>
    <sheet name="Hoja3" sheetId="4" r:id="rId2"/>
    <sheet name="Hoja1" sheetId="5" r:id="rId3"/>
    <sheet name="Hoja2" sheetId="6" r:id="rId4"/>
    <sheet name="Hoja4" sheetId="7" r:id="rId5"/>
    <sheet name="Hoja5" sheetId="8" r:id="rId6"/>
  </sheets>
  <definedNames>
    <definedName name="_xlnm._FilterDatabase" localSheetId="1" hidden="1">Hoja3!$B$1:$O$289</definedName>
    <definedName name="_xlnm.Print_Area" localSheetId="0">OAI!$A$1:$V$589</definedName>
  </definedNames>
  <calcPr calcId="145621"/>
</workbook>
</file>

<file path=xl/calcChain.xml><?xml version="1.0" encoding="utf-8"?>
<calcChain xmlns="http://schemas.openxmlformats.org/spreadsheetml/2006/main">
  <c r="J566" i="2" l="1"/>
  <c r="I566" i="2"/>
  <c r="H566" i="2"/>
  <c r="R566" i="2"/>
  <c r="T243" i="2"/>
  <c r="T545" i="2"/>
  <c r="T244" i="2"/>
  <c r="T245" i="2"/>
  <c r="T52" i="2"/>
  <c r="T7" i="2"/>
  <c r="T247" i="2"/>
  <c r="T8" i="2"/>
  <c r="T248" i="2"/>
  <c r="T53" i="2"/>
  <c r="T249" i="2"/>
  <c r="T250" i="2"/>
  <c r="T251" i="2"/>
  <c r="T252" i="2"/>
  <c r="T9" i="2"/>
  <c r="T253" i="2"/>
  <c r="T54" i="2"/>
  <c r="T55" i="2"/>
  <c r="T56" i="2"/>
  <c r="T57" i="2"/>
  <c r="T58" i="2"/>
  <c r="T59" i="2"/>
  <c r="T60" i="2"/>
  <c r="T61" i="2"/>
  <c r="T254" i="2"/>
  <c r="T255" i="2"/>
  <c r="T256" i="2"/>
  <c r="T62" i="2"/>
  <c r="T257" i="2"/>
  <c r="T258" i="2"/>
  <c r="T259" i="2"/>
  <c r="T260" i="2"/>
  <c r="T261" i="2"/>
  <c r="T63" i="2"/>
  <c r="T64" i="2"/>
  <c r="T65" i="2"/>
  <c r="T262" i="2"/>
  <c r="T263" i="2"/>
  <c r="T66" i="2"/>
  <c r="T67" i="2"/>
  <c r="T264" i="2"/>
  <c r="T68" i="2"/>
  <c r="T69" i="2"/>
  <c r="T265" i="2"/>
  <c r="T266" i="2"/>
  <c r="T70" i="2"/>
  <c r="T267" i="2"/>
  <c r="T268" i="2"/>
  <c r="T269" i="2"/>
  <c r="T270" i="2"/>
  <c r="T556" i="2"/>
  <c r="T10" i="2"/>
  <c r="T271" i="2"/>
  <c r="T71" i="2"/>
  <c r="T11" i="2"/>
  <c r="T12" i="2"/>
  <c r="T272" i="2"/>
  <c r="T273" i="2"/>
  <c r="T72" i="2"/>
  <c r="T73" i="2"/>
  <c r="T274" i="2"/>
  <c r="T13" i="2"/>
  <c r="T275" i="2"/>
  <c r="T14" i="2"/>
  <c r="T276" i="2"/>
  <c r="T74" i="2"/>
  <c r="T277" i="2"/>
  <c r="T75" i="2"/>
  <c r="T76" i="2"/>
  <c r="T77" i="2"/>
  <c r="T278" i="2"/>
  <c r="T279" i="2"/>
  <c r="T78" i="2"/>
  <c r="T79" i="2"/>
  <c r="T280" i="2"/>
  <c r="T557" i="2"/>
  <c r="T80" i="2"/>
  <c r="T281" i="2"/>
  <c r="T282" i="2"/>
  <c r="T283" i="2"/>
  <c r="T284" i="2"/>
  <c r="T81" i="2"/>
  <c r="T15" i="2"/>
  <c r="T546" i="2"/>
  <c r="T82" i="2"/>
  <c r="T83" i="2"/>
  <c r="T285" i="2"/>
  <c r="T84" i="2"/>
  <c r="T558" i="2"/>
  <c r="T286" i="2"/>
  <c r="T559" i="2"/>
  <c r="T287" i="2"/>
  <c r="T85" i="2"/>
  <c r="T16" i="2"/>
  <c r="T288" i="2"/>
  <c r="T86" i="2"/>
  <c r="T87" i="2"/>
  <c r="T88" i="2"/>
  <c r="T289" i="2"/>
  <c r="T89" i="2"/>
  <c r="T90" i="2"/>
  <c r="T91" i="2"/>
  <c r="T290" i="2"/>
  <c r="T291" i="2"/>
  <c r="T92" i="2"/>
  <c r="T292" i="2"/>
  <c r="T93" i="2"/>
  <c r="T94" i="2"/>
  <c r="T293" i="2"/>
  <c r="T294" i="2"/>
  <c r="T295" i="2"/>
  <c r="T95" i="2"/>
  <c r="T296" i="2"/>
  <c r="T297" i="2"/>
  <c r="T298" i="2"/>
  <c r="T96" i="2"/>
  <c r="T299" i="2"/>
  <c r="T97" i="2"/>
  <c r="T98" i="2"/>
  <c r="T300" i="2"/>
  <c r="T301" i="2"/>
  <c r="T302" i="2"/>
  <c r="T99" i="2"/>
  <c r="T303" i="2"/>
  <c r="T100" i="2"/>
  <c r="T101" i="2"/>
  <c r="T304" i="2"/>
  <c r="T305" i="2"/>
  <c r="T306" i="2"/>
  <c r="T102" i="2"/>
  <c r="T307" i="2"/>
  <c r="T17" i="2"/>
  <c r="T103" i="2"/>
  <c r="T308" i="2"/>
  <c r="T104" i="2"/>
  <c r="T309" i="2"/>
  <c r="T310" i="2"/>
  <c r="T105" i="2"/>
  <c r="T311" i="2"/>
  <c r="T106" i="2"/>
  <c r="T107" i="2"/>
  <c r="T108" i="2"/>
  <c r="T109" i="2"/>
  <c r="T312" i="2"/>
  <c r="T313" i="2"/>
  <c r="T314" i="2"/>
  <c r="T110" i="2"/>
  <c r="T315" i="2"/>
  <c r="T316" i="2"/>
  <c r="T317" i="2"/>
  <c r="T111" i="2"/>
  <c r="T112" i="2"/>
  <c r="T113" i="2"/>
  <c r="T18" i="2"/>
  <c r="T114" i="2"/>
  <c r="T318" i="2"/>
  <c r="T319" i="2"/>
  <c r="T19" i="2"/>
  <c r="T320" i="2"/>
  <c r="T321" i="2"/>
  <c r="T322" i="2"/>
  <c r="T115" i="2"/>
  <c r="T116" i="2"/>
  <c r="T117" i="2"/>
  <c r="T560" i="2"/>
  <c r="T323" i="2"/>
  <c r="T324" i="2"/>
  <c r="T118" i="2"/>
  <c r="T119" i="2"/>
  <c r="T120" i="2"/>
  <c r="T121" i="2"/>
  <c r="T325" i="2"/>
  <c r="T326" i="2"/>
  <c r="T327" i="2"/>
  <c r="T122" i="2"/>
  <c r="T123" i="2"/>
  <c r="T328" i="2"/>
  <c r="T329" i="2"/>
  <c r="T124" i="2"/>
  <c r="T330" i="2"/>
  <c r="T331" i="2"/>
  <c r="T332" i="2"/>
  <c r="T333" i="2"/>
  <c r="T334" i="2"/>
  <c r="T20" i="2"/>
  <c r="T21" i="2"/>
  <c r="T335" i="2"/>
  <c r="T336" i="2"/>
  <c r="T337" i="2"/>
  <c r="T22" i="2"/>
  <c r="T338" i="2"/>
  <c r="T125" i="2"/>
  <c r="T339" i="2"/>
  <c r="T547" i="2"/>
  <c r="T340" i="2"/>
  <c r="T126" i="2"/>
  <c r="T23" i="2"/>
  <c r="T341" i="2"/>
  <c r="T127" i="2"/>
  <c r="T561" i="2"/>
  <c r="T342" i="2"/>
  <c r="T128" i="2"/>
  <c r="T343" i="2"/>
  <c r="T129" i="2"/>
  <c r="T130" i="2"/>
  <c r="T344" i="2"/>
  <c r="T345" i="2"/>
  <c r="T346" i="2"/>
  <c r="T347" i="2"/>
  <c r="T348" i="2"/>
  <c r="T349" i="2"/>
  <c r="T350" i="2"/>
  <c r="T351" i="2"/>
  <c r="T131" i="2"/>
  <c r="T132" i="2"/>
  <c r="T24" i="2"/>
  <c r="T352" i="2"/>
  <c r="T353" i="2"/>
  <c r="T354" i="2"/>
  <c r="T133" i="2"/>
  <c r="T134" i="2"/>
  <c r="T135" i="2"/>
  <c r="T355" i="2"/>
  <c r="T356" i="2"/>
  <c r="T357" i="2"/>
  <c r="T358" i="2"/>
  <c r="T359" i="2"/>
  <c r="T360" i="2"/>
  <c r="T136" i="2"/>
  <c r="T361" i="2"/>
  <c r="T362" i="2"/>
  <c r="T363" i="2"/>
  <c r="T364" i="2"/>
  <c r="T365" i="2"/>
  <c r="T137" i="2"/>
  <c r="T366" i="2"/>
  <c r="T367" i="2"/>
  <c r="T138" i="2"/>
  <c r="T368" i="2"/>
  <c r="T369" i="2"/>
  <c r="T370" i="2"/>
  <c r="T371" i="2"/>
  <c r="T372" i="2"/>
  <c r="T139" i="2"/>
  <c r="T140" i="2"/>
  <c r="T141" i="2"/>
  <c r="T142" i="2"/>
  <c r="T143" i="2"/>
  <c r="T144" i="2"/>
  <c r="T145" i="2"/>
  <c r="T373" i="2"/>
  <c r="T374" i="2"/>
  <c r="T375" i="2"/>
  <c r="T376" i="2"/>
  <c r="T25" i="2"/>
  <c r="T377" i="2"/>
  <c r="T378" i="2"/>
  <c r="T379" i="2"/>
  <c r="T380" i="2"/>
  <c r="T146" i="2"/>
  <c r="T381" i="2"/>
  <c r="T382" i="2"/>
  <c r="T383" i="2"/>
  <c r="T384" i="2"/>
  <c r="T385" i="2"/>
  <c r="T147" i="2"/>
  <c r="T386" i="2"/>
  <c r="T387" i="2"/>
  <c r="T388" i="2"/>
  <c r="T148" i="2"/>
  <c r="T389" i="2"/>
  <c r="T390" i="2"/>
  <c r="T26" i="2"/>
  <c r="T149" i="2"/>
  <c r="T391" i="2"/>
  <c r="T392" i="2"/>
  <c r="T150" i="2"/>
  <c r="T393" i="2"/>
  <c r="T394" i="2"/>
  <c r="T395" i="2"/>
  <c r="T151" i="2"/>
  <c r="T152" i="2"/>
  <c r="T27" i="2"/>
  <c r="T28" i="2"/>
  <c r="T396" i="2"/>
  <c r="T397" i="2"/>
  <c r="T153" i="2"/>
  <c r="T154" i="2"/>
  <c r="T155" i="2"/>
  <c r="T398" i="2"/>
  <c r="T399" i="2"/>
  <c r="T400" i="2"/>
  <c r="T401" i="2"/>
  <c r="T402" i="2"/>
  <c r="T403" i="2"/>
  <c r="T404" i="2"/>
  <c r="T156" i="2"/>
  <c r="T157" i="2"/>
  <c r="T405" i="2"/>
  <c r="T158" i="2"/>
  <c r="T159" i="2"/>
  <c r="T406" i="2"/>
  <c r="T407" i="2"/>
  <c r="T29" i="2"/>
  <c r="T408" i="2"/>
  <c r="T409" i="2"/>
  <c r="T160" i="2"/>
  <c r="T410" i="2"/>
  <c r="T411" i="2"/>
  <c r="T30" i="2"/>
  <c r="T412" i="2"/>
  <c r="T31" i="2"/>
  <c r="T413" i="2"/>
  <c r="T161" i="2"/>
  <c r="T414" i="2"/>
  <c r="T162" i="2"/>
  <c r="T32" i="2"/>
  <c r="T415" i="2"/>
  <c r="T33" i="2"/>
  <c r="T34" i="2"/>
  <c r="T416" i="2"/>
  <c r="T163" i="2"/>
  <c r="T164" i="2"/>
  <c r="T165" i="2"/>
  <c r="T417" i="2"/>
  <c r="T418" i="2"/>
  <c r="T419" i="2"/>
  <c r="T166" i="2"/>
  <c r="T167" i="2"/>
  <c r="T420" i="2"/>
  <c r="T421" i="2"/>
  <c r="T422" i="2"/>
  <c r="T35" i="2"/>
  <c r="T168" i="2"/>
  <c r="T36" i="2"/>
  <c r="T169" i="2"/>
  <c r="T423" i="2"/>
  <c r="T424" i="2"/>
  <c r="T170" i="2"/>
  <c r="T425" i="2"/>
  <c r="T37" i="2"/>
  <c r="T426" i="2"/>
  <c r="T427" i="2"/>
  <c r="T171" i="2"/>
  <c r="T172" i="2"/>
  <c r="T173" i="2"/>
  <c r="T174" i="2"/>
  <c r="T548" i="2"/>
  <c r="T428" i="2"/>
  <c r="T38" i="2"/>
  <c r="T429" i="2"/>
  <c r="T175" i="2"/>
  <c r="T176" i="2"/>
  <c r="T177" i="2"/>
  <c r="T178" i="2"/>
  <c r="T549" i="2"/>
  <c r="T39" i="2"/>
  <c r="T430" i="2"/>
  <c r="T431" i="2"/>
  <c r="T179" i="2"/>
  <c r="T180" i="2"/>
  <c r="T432" i="2"/>
  <c r="T181" i="2"/>
  <c r="T433" i="2"/>
  <c r="T562" i="2"/>
  <c r="T182" i="2"/>
  <c r="T183" i="2"/>
  <c r="T184" i="2"/>
  <c r="T434" i="2"/>
  <c r="T435" i="2"/>
  <c r="T185" i="2"/>
  <c r="T186" i="2"/>
  <c r="T187" i="2"/>
  <c r="T188" i="2"/>
  <c r="T189" i="2"/>
  <c r="T436" i="2"/>
  <c r="T190" i="2"/>
  <c r="T437" i="2"/>
  <c r="T438" i="2"/>
  <c r="T191" i="2"/>
  <c r="T439" i="2"/>
  <c r="T192" i="2"/>
  <c r="T193" i="2"/>
  <c r="T194" i="2"/>
  <c r="T195" i="2"/>
  <c r="T440" i="2"/>
  <c r="T441" i="2"/>
  <c r="T196" i="2"/>
  <c r="T442" i="2"/>
  <c r="T443" i="2"/>
  <c r="T444" i="2"/>
  <c r="T445" i="2"/>
  <c r="T446" i="2"/>
  <c r="T447" i="2"/>
  <c r="T448" i="2"/>
  <c r="T197" i="2"/>
  <c r="T449" i="2"/>
  <c r="T450" i="2"/>
  <c r="T451" i="2"/>
  <c r="T452" i="2"/>
  <c r="T198" i="2"/>
  <c r="T199" i="2"/>
  <c r="T453" i="2"/>
  <c r="T200" i="2"/>
  <c r="T201" i="2"/>
  <c r="T202" i="2"/>
  <c r="T454" i="2"/>
  <c r="T203" i="2"/>
  <c r="T455" i="2"/>
  <c r="T456" i="2"/>
  <c r="T457" i="2"/>
  <c r="T204" i="2"/>
  <c r="T205" i="2"/>
  <c r="T458" i="2"/>
  <c r="T459" i="2"/>
  <c r="T206" i="2"/>
  <c r="T460" i="2"/>
  <c r="T461" i="2"/>
  <c r="T462" i="2"/>
  <c r="T463" i="2"/>
  <c r="T207" i="2"/>
  <c r="T208" i="2"/>
  <c r="T209" i="2"/>
  <c r="T550" i="2"/>
  <c r="T210" i="2"/>
  <c r="T551" i="2"/>
  <c r="T40" i="2"/>
  <c r="T464" i="2"/>
  <c r="T465" i="2"/>
  <c r="T466" i="2"/>
  <c r="T211" i="2"/>
  <c r="T467" i="2"/>
  <c r="T468" i="2"/>
  <c r="T469" i="2"/>
  <c r="T212" i="2"/>
  <c r="T470" i="2"/>
  <c r="T471" i="2"/>
  <c r="T472" i="2"/>
  <c r="T473" i="2"/>
  <c r="T474" i="2"/>
  <c r="T475" i="2"/>
  <c r="T213" i="2"/>
  <c r="T476" i="2"/>
  <c r="T477" i="2"/>
  <c r="T478" i="2"/>
  <c r="T41" i="2"/>
  <c r="T479" i="2"/>
  <c r="T214" i="2"/>
  <c r="T480" i="2"/>
  <c r="T42" i="2"/>
  <c r="T481" i="2"/>
  <c r="T43" i="2"/>
  <c r="T482" i="2"/>
  <c r="T483" i="2"/>
  <c r="T484" i="2"/>
  <c r="T215" i="2"/>
  <c r="T485" i="2"/>
  <c r="T486" i="2"/>
  <c r="T216" i="2"/>
  <c r="T44" i="2"/>
  <c r="T552" i="2"/>
  <c r="T487" i="2"/>
  <c r="T488" i="2"/>
  <c r="T489" i="2"/>
  <c r="T217" i="2"/>
  <c r="T490" i="2"/>
  <c r="T491" i="2"/>
  <c r="T218" i="2"/>
  <c r="T219" i="2"/>
  <c r="T492" i="2"/>
  <c r="T220" i="2"/>
  <c r="T493" i="2"/>
  <c r="T494" i="2"/>
  <c r="T221" i="2"/>
  <c r="T495" i="2"/>
  <c r="T496" i="2"/>
  <c r="T497" i="2"/>
  <c r="T498" i="2"/>
  <c r="T499" i="2"/>
  <c r="T500" i="2"/>
  <c r="T501" i="2"/>
  <c r="T222" i="2"/>
  <c r="T223" i="2"/>
  <c r="T224" i="2"/>
  <c r="T225" i="2"/>
  <c r="T502" i="2"/>
  <c r="T503" i="2"/>
  <c r="T504" i="2"/>
  <c r="T553" i="2"/>
  <c r="T505" i="2"/>
  <c r="T506" i="2"/>
  <c r="T226" i="2"/>
  <c r="T507" i="2"/>
  <c r="T508" i="2"/>
  <c r="T227" i="2"/>
  <c r="T45" i="2"/>
  <c r="T228" i="2"/>
  <c r="T229" i="2"/>
  <c r="T230" i="2"/>
  <c r="T563" i="2"/>
  <c r="T509" i="2"/>
  <c r="T231" i="2"/>
  <c r="T232" i="2"/>
  <c r="T46" i="2"/>
  <c r="T233" i="2"/>
  <c r="T510" i="2"/>
  <c r="T511" i="2"/>
  <c r="T512" i="2"/>
  <c r="T513" i="2"/>
  <c r="T47" i="2"/>
  <c r="T514" i="2"/>
  <c r="T515" i="2"/>
  <c r="T234" i="2"/>
  <c r="T516" i="2"/>
  <c r="T517" i="2"/>
  <c r="T518" i="2"/>
  <c r="T519" i="2"/>
  <c r="T520" i="2"/>
  <c r="T521" i="2"/>
  <c r="T522" i="2"/>
  <c r="T48" i="2"/>
  <c r="T523" i="2"/>
  <c r="T524" i="2"/>
  <c r="T554" i="2"/>
  <c r="T555" i="2"/>
  <c r="T525" i="2"/>
  <c r="T526" i="2"/>
  <c r="T527" i="2"/>
  <c r="T235" i="2"/>
  <c r="T528" i="2"/>
  <c r="T529" i="2"/>
  <c r="T530" i="2"/>
  <c r="T531" i="2"/>
  <c r="T532" i="2"/>
  <c r="T236" i="2"/>
  <c r="T533" i="2"/>
  <c r="T534" i="2"/>
  <c r="T535" i="2"/>
  <c r="T237" i="2"/>
  <c r="T536" i="2"/>
  <c r="T238" i="2"/>
  <c r="T537" i="2"/>
  <c r="T538" i="2"/>
  <c r="T49" i="2"/>
  <c r="T564" i="2"/>
  <c r="T539" i="2"/>
  <c r="T540" i="2"/>
  <c r="T239" i="2"/>
  <c r="T565" i="2"/>
  <c r="T240" i="2"/>
  <c r="T541" i="2"/>
  <c r="T241" i="2"/>
  <c r="T542" i="2"/>
  <c r="T242" i="2"/>
  <c r="T543" i="2"/>
  <c r="T544" i="2"/>
  <c r="T51" i="2"/>
  <c r="T246" i="2"/>
  <c r="T50" i="2"/>
  <c r="O542" i="2"/>
  <c r="O242" i="2"/>
  <c r="N242" i="2"/>
  <c r="N542" i="2"/>
  <c r="L542" i="2"/>
  <c r="M542" i="2"/>
  <c r="L242" i="2"/>
  <c r="M242" i="2"/>
  <c r="K242" i="2"/>
  <c r="K542" i="2"/>
  <c r="K537" i="2"/>
  <c r="L537" i="2"/>
  <c r="M537" i="2"/>
  <c r="N537" i="2"/>
  <c r="O537" i="2"/>
  <c r="O237" i="2"/>
  <c r="L237" i="2"/>
  <c r="M237" i="2"/>
  <c r="K536" i="2"/>
  <c r="L536" i="2"/>
  <c r="M536" i="2"/>
  <c r="N536" i="2"/>
  <c r="O536" i="2"/>
  <c r="N534" i="2"/>
  <c r="O534" i="2"/>
  <c r="K534" i="2"/>
  <c r="L534" i="2"/>
  <c r="M534" i="2"/>
  <c r="O527" i="2"/>
  <c r="L527" i="2"/>
  <c r="M527" i="2"/>
  <c r="O555" i="2"/>
  <c r="M555" i="2"/>
  <c r="L555" i="2"/>
  <c r="O516" i="2"/>
  <c r="L516" i="2"/>
  <c r="M516" i="2"/>
  <c r="O234" i="2"/>
  <c r="L234" i="2"/>
  <c r="M234" i="2"/>
  <c r="O510" i="2"/>
  <c r="N510" i="2"/>
  <c r="L510" i="2"/>
  <c r="M510" i="2"/>
  <c r="T566" i="2" l="1"/>
  <c r="Q536" i="2"/>
  <c r="S237" i="2"/>
  <c r="Q542" i="2"/>
  <c r="Q555" i="2"/>
  <c r="S542" i="2"/>
  <c r="Q537" i="2"/>
  <c r="S242" i="2"/>
  <c r="Q535" i="2"/>
  <c r="Q242" i="2"/>
  <c r="S536" i="2"/>
  <c r="S537" i="2"/>
  <c r="S534" i="2"/>
  <c r="Q510" i="2"/>
  <c r="S527" i="2"/>
  <c r="S516" i="2"/>
  <c r="S555" i="2"/>
  <c r="Q534" i="2"/>
  <c r="Q527" i="2"/>
  <c r="S510" i="2"/>
  <c r="Q234" i="2"/>
  <c r="S234" i="2"/>
  <c r="Q516" i="2"/>
  <c r="O496" i="2"/>
  <c r="L496" i="2"/>
  <c r="M496" i="2"/>
  <c r="O482" i="2"/>
  <c r="M482" i="2"/>
  <c r="L482" i="2"/>
  <c r="O43" i="2"/>
  <c r="L43" i="2"/>
  <c r="M43" i="2"/>
  <c r="K478" i="2"/>
  <c r="L478" i="2"/>
  <c r="M478" i="2"/>
  <c r="N478" i="2"/>
  <c r="O478" i="2"/>
  <c r="K468" i="2"/>
  <c r="L468" i="2"/>
  <c r="M468" i="2"/>
  <c r="N468" i="2"/>
  <c r="O468" i="2"/>
  <c r="O460" i="2"/>
  <c r="L460" i="2"/>
  <c r="M460" i="2"/>
  <c r="O456" i="2"/>
  <c r="M456" i="2"/>
  <c r="L456" i="2"/>
  <c r="N454" i="2"/>
  <c r="K454" i="2"/>
  <c r="O454" i="2"/>
  <c r="L454" i="2"/>
  <c r="M454" i="2"/>
  <c r="M193" i="2"/>
  <c r="L193" i="2"/>
  <c r="K195" i="2"/>
  <c r="K194" i="2"/>
  <c r="M195" i="2"/>
  <c r="N195" i="2"/>
  <c r="O195" i="2"/>
  <c r="L195" i="2"/>
  <c r="O430" i="2"/>
  <c r="N430" i="2"/>
  <c r="L430" i="2"/>
  <c r="M430" i="2"/>
  <c r="O168" i="2"/>
  <c r="N168" i="2"/>
  <c r="L168" i="2"/>
  <c r="M168" i="2"/>
  <c r="O422" i="2"/>
  <c r="N422" i="2"/>
  <c r="M422" i="2"/>
  <c r="L422" i="2"/>
  <c r="O406" i="2"/>
  <c r="M406" i="2"/>
  <c r="L406" i="2"/>
  <c r="O403" i="2"/>
  <c r="O404" i="2"/>
  <c r="M403" i="2"/>
  <c r="M404" i="2"/>
  <c r="L403" i="2"/>
  <c r="L404" i="2"/>
  <c r="O381" i="2"/>
  <c r="M381" i="2"/>
  <c r="L381" i="2"/>
  <c r="O370" i="2"/>
  <c r="M370" i="2"/>
  <c r="L370" i="2"/>
  <c r="O134" i="2"/>
  <c r="M134" i="2"/>
  <c r="L134" i="2"/>
  <c r="O341" i="2"/>
  <c r="M341" i="2"/>
  <c r="L341" i="2"/>
  <c r="O335" i="2"/>
  <c r="M335" i="2"/>
  <c r="L335" i="2"/>
  <c r="O326" i="2"/>
  <c r="N326" i="2"/>
  <c r="M326" i="2"/>
  <c r="L326" i="2"/>
  <c r="O114" i="2"/>
  <c r="O18" i="2"/>
  <c r="N114" i="2"/>
  <c r="M114" i="2"/>
  <c r="L114" i="2"/>
  <c r="K114" i="2"/>
  <c r="O107" i="2"/>
  <c r="M107" i="2"/>
  <c r="L107" i="2"/>
  <c r="O103" i="2"/>
  <c r="N103" i="2"/>
  <c r="M103" i="2"/>
  <c r="L103" i="2"/>
  <c r="K103" i="2"/>
  <c r="L102" i="2"/>
  <c r="K102" i="2"/>
  <c r="M102" i="2"/>
  <c r="N102" i="2"/>
  <c r="O102" i="2"/>
  <c r="O98" i="2"/>
  <c r="N98" i="2"/>
  <c r="M98" i="2"/>
  <c r="L98" i="2"/>
  <c r="K98" i="2"/>
  <c r="O288" i="2"/>
  <c r="N288" i="2"/>
  <c r="M288" i="2"/>
  <c r="L288" i="2"/>
  <c r="K288" i="2"/>
  <c r="O262" i="2"/>
  <c r="N262" i="2"/>
  <c r="M262" i="2"/>
  <c r="L262" i="2"/>
  <c r="K262" i="2"/>
  <c r="K255" i="2"/>
  <c r="L255" i="2"/>
  <c r="M255" i="2"/>
  <c r="N255" i="2"/>
  <c r="O255" i="2"/>
  <c r="R2" i="5"/>
  <c r="J2" i="5"/>
  <c r="I2" i="5"/>
  <c r="H2" i="5"/>
  <c r="S478" i="2" l="1"/>
  <c r="Q456" i="2"/>
  <c r="Q482" i="2"/>
  <c r="Q454" i="2"/>
  <c r="S456" i="2"/>
  <c r="S43" i="2"/>
  <c r="S482" i="2"/>
  <c r="Q195" i="2"/>
  <c r="S468" i="2"/>
  <c r="Q468" i="2"/>
  <c r="Q478" i="2"/>
  <c r="Q43" i="2"/>
  <c r="S496" i="2"/>
  <c r="Q430" i="2"/>
  <c r="Q460" i="2"/>
  <c r="S430" i="2"/>
  <c r="S454" i="2"/>
  <c r="Q496" i="2"/>
  <c r="Q403" i="2"/>
  <c r="Q406" i="2"/>
  <c r="S195" i="2"/>
  <c r="S460" i="2"/>
  <c r="S335" i="2"/>
  <c r="S341" i="2"/>
  <c r="S134" i="2"/>
  <c r="S370" i="2"/>
  <c r="S381" i="2"/>
  <c r="S404" i="2"/>
  <c r="S107" i="2"/>
  <c r="Q326" i="2"/>
  <c r="Q422" i="2"/>
  <c r="Q341" i="2"/>
  <c r="Q370" i="2"/>
  <c r="Q288" i="2"/>
  <c r="S103" i="2"/>
  <c r="Q404" i="2"/>
  <c r="S168" i="2"/>
  <c r="S326" i="2"/>
  <c r="Q381" i="2"/>
  <c r="S422" i="2"/>
  <c r="Q98" i="2"/>
  <c r="Q335" i="2"/>
  <c r="Q134" i="2"/>
  <c r="S403" i="2"/>
  <c r="S406" i="2"/>
  <c r="Q168" i="2"/>
  <c r="S98" i="2"/>
  <c r="Q114" i="2"/>
  <c r="Q107" i="2"/>
  <c r="Q102" i="2"/>
  <c r="Q103" i="2"/>
  <c r="S288" i="2"/>
  <c r="S114" i="2"/>
  <c r="Q255" i="2"/>
  <c r="S255" i="2"/>
  <c r="S262" i="2"/>
  <c r="Q262" i="2"/>
  <c r="O140" i="2"/>
  <c r="O447" i="2"/>
  <c r="N140" i="2"/>
  <c r="N447" i="2"/>
  <c r="M140" i="2"/>
  <c r="M447" i="2"/>
  <c r="L140" i="2"/>
  <c r="L447" i="2"/>
  <c r="K140" i="2"/>
  <c r="K447" i="2"/>
  <c r="O45" i="2"/>
  <c r="O22" i="2"/>
  <c r="O65" i="2"/>
  <c r="O50" i="2"/>
  <c r="O274" i="2"/>
  <c r="O502" i="2"/>
  <c r="O311" i="2"/>
  <c r="O329" i="2"/>
  <c r="O491" i="2"/>
  <c r="O375" i="2"/>
  <c r="O427" i="2"/>
  <c r="O305" i="2"/>
  <c r="O259" i="2"/>
  <c r="O547" i="2"/>
  <c r="O245" i="2"/>
  <c r="N45" i="2"/>
  <c r="N18" i="2"/>
  <c r="N22" i="2"/>
  <c r="N65" i="2"/>
  <c r="N50" i="2"/>
  <c r="N274" i="2"/>
  <c r="N502" i="2"/>
  <c r="N311" i="2"/>
  <c r="N329" i="2"/>
  <c r="N491" i="2"/>
  <c r="N375" i="2"/>
  <c r="N427" i="2"/>
  <c r="N305" i="2"/>
  <c r="N259" i="2"/>
  <c r="N547" i="2"/>
  <c r="M45" i="2"/>
  <c r="M18" i="2"/>
  <c r="M22" i="2"/>
  <c r="M65" i="2"/>
  <c r="M50" i="2"/>
  <c r="M274" i="2"/>
  <c r="M502" i="2"/>
  <c r="M311" i="2"/>
  <c r="M329" i="2"/>
  <c r="M491" i="2"/>
  <c r="M375" i="2"/>
  <c r="M427" i="2"/>
  <c r="M305" i="2"/>
  <c r="M259" i="2"/>
  <c r="M547" i="2"/>
  <c r="L45" i="2"/>
  <c r="L18" i="2"/>
  <c r="L22" i="2"/>
  <c r="L65" i="2"/>
  <c r="L50" i="2"/>
  <c r="L274" i="2"/>
  <c r="L502" i="2"/>
  <c r="L311" i="2"/>
  <c r="L329" i="2"/>
  <c r="L491" i="2"/>
  <c r="L375" i="2"/>
  <c r="L427" i="2"/>
  <c r="L305" i="2"/>
  <c r="L259" i="2"/>
  <c r="L547" i="2"/>
  <c r="K245" i="2"/>
  <c r="K244" i="2"/>
  <c r="K45" i="2"/>
  <c r="K18" i="2"/>
  <c r="K22" i="2"/>
  <c r="K65" i="2"/>
  <c r="K50" i="2"/>
  <c r="K274" i="2"/>
  <c r="K502" i="2"/>
  <c r="K311" i="2"/>
  <c r="K329" i="2"/>
  <c r="K491" i="2"/>
  <c r="K375" i="2"/>
  <c r="K427" i="2"/>
  <c r="K305" i="2"/>
  <c r="K259" i="2"/>
  <c r="K547" i="2"/>
  <c r="T2" i="5" l="1"/>
  <c r="S311" i="2"/>
  <c r="S65" i="2"/>
  <c r="S259" i="2"/>
  <c r="S491" i="2"/>
  <c r="S274" i="2"/>
  <c r="S18" i="2"/>
  <c r="S447" i="2"/>
  <c r="Q140" i="2"/>
  <c r="S140" i="2"/>
  <c r="Q491" i="2"/>
  <c r="Q18" i="2"/>
  <c r="Q427" i="2"/>
  <c r="Q329" i="2"/>
  <c r="S547" i="2"/>
  <c r="S375" i="2"/>
  <c r="S502" i="2"/>
  <c r="S22" i="2"/>
  <c r="Q447" i="2"/>
  <c r="Q259" i="2"/>
  <c r="Q274" i="2"/>
  <c r="Q305" i="2"/>
  <c r="Q547" i="2"/>
  <c r="Q375" i="2"/>
  <c r="Q502" i="2"/>
  <c r="S305" i="2"/>
  <c r="S329" i="2"/>
  <c r="S50" i="2"/>
  <c r="S45" i="2"/>
  <c r="Q45" i="2"/>
  <c r="Q311" i="2"/>
  <c r="Q22" i="2"/>
  <c r="S427" i="2"/>
  <c r="Q50" i="2"/>
  <c r="Q65" i="2"/>
  <c r="O51" i="2" l="1"/>
  <c r="O52" i="2"/>
  <c r="O7" i="2"/>
  <c r="O247" i="2"/>
  <c r="O8" i="2"/>
  <c r="O248" i="2"/>
  <c r="O53" i="2"/>
  <c r="O249" i="2"/>
  <c r="O250" i="2"/>
  <c r="O251" i="2"/>
  <c r="O252" i="2"/>
  <c r="O9" i="2"/>
  <c r="O253" i="2"/>
  <c r="O54" i="2"/>
  <c r="O55" i="2"/>
  <c r="O56" i="2"/>
  <c r="O57" i="2"/>
  <c r="O58" i="2"/>
  <c r="O59" i="2"/>
  <c r="O60" i="2"/>
  <c r="O61" i="2"/>
  <c r="O254" i="2"/>
  <c r="O256" i="2"/>
  <c r="O62" i="2"/>
  <c r="O257" i="2"/>
  <c r="O258" i="2"/>
  <c r="O260" i="2"/>
  <c r="O261" i="2"/>
  <c r="O63" i="2"/>
  <c r="O64" i="2"/>
  <c r="O263" i="2"/>
  <c r="O66" i="2"/>
  <c r="O67" i="2"/>
  <c r="O264" i="2"/>
  <c r="O68" i="2"/>
  <c r="O69" i="2"/>
  <c r="O265" i="2"/>
  <c r="O266" i="2"/>
  <c r="O70" i="2"/>
  <c r="O267" i="2"/>
  <c r="O268" i="2"/>
  <c r="O269" i="2"/>
  <c r="O270" i="2"/>
  <c r="O556" i="2"/>
  <c r="O10" i="2"/>
  <c r="O271" i="2"/>
  <c r="O71" i="2"/>
  <c r="O11" i="2"/>
  <c r="O12" i="2"/>
  <c r="O272" i="2"/>
  <c r="O273" i="2"/>
  <c r="O72" i="2"/>
  <c r="O73" i="2"/>
  <c r="O13" i="2"/>
  <c r="O275" i="2"/>
  <c r="O14" i="2"/>
  <c r="O276" i="2"/>
  <c r="O74" i="2"/>
  <c r="O277" i="2"/>
  <c r="O75" i="2"/>
  <c r="O76" i="2"/>
  <c r="O77" i="2"/>
  <c r="O278" i="2"/>
  <c r="O279" i="2"/>
  <c r="O78" i="2"/>
  <c r="O79" i="2"/>
  <c r="O280" i="2"/>
  <c r="O557" i="2"/>
  <c r="O80" i="2"/>
  <c r="O281" i="2"/>
  <c r="O282" i="2"/>
  <c r="O283" i="2"/>
  <c r="O284" i="2"/>
  <c r="O81" i="2"/>
  <c r="O15" i="2"/>
  <c r="O546" i="2"/>
  <c r="O82" i="2"/>
  <c r="O83" i="2"/>
  <c r="O285" i="2"/>
  <c r="O84" i="2"/>
  <c r="O558" i="2"/>
  <c r="O286" i="2"/>
  <c r="O559" i="2"/>
  <c r="O287" i="2"/>
  <c r="O85" i="2"/>
  <c r="O16" i="2"/>
  <c r="O86" i="2"/>
  <c r="O87" i="2"/>
  <c r="O88" i="2"/>
  <c r="O289" i="2"/>
  <c r="O89" i="2"/>
  <c r="O90" i="2"/>
  <c r="O91" i="2"/>
  <c r="O290" i="2"/>
  <c r="O291" i="2"/>
  <c r="O92" i="2"/>
  <c r="O292" i="2"/>
  <c r="O93" i="2"/>
  <c r="O94" i="2"/>
  <c r="O293" i="2"/>
  <c r="O294" i="2"/>
  <c r="O295" i="2"/>
  <c r="O95" i="2"/>
  <c r="O296" i="2"/>
  <c r="O297" i="2"/>
  <c r="O298" i="2"/>
  <c r="O96" i="2"/>
  <c r="O299" i="2"/>
  <c r="O97" i="2"/>
  <c r="O300" i="2"/>
  <c r="O301" i="2"/>
  <c r="O302" i="2"/>
  <c r="O99" i="2"/>
  <c r="O303" i="2"/>
  <c r="O100" i="2"/>
  <c r="O101" i="2"/>
  <c r="O304" i="2"/>
  <c r="O306" i="2"/>
  <c r="O307" i="2"/>
  <c r="O17" i="2"/>
  <c r="O308" i="2"/>
  <c r="O104" i="2"/>
  <c r="O309" i="2"/>
  <c r="O310" i="2"/>
  <c r="O105" i="2"/>
  <c r="O106" i="2"/>
  <c r="O108" i="2"/>
  <c r="O109" i="2"/>
  <c r="O312" i="2"/>
  <c r="O313" i="2"/>
  <c r="O314" i="2"/>
  <c r="O110" i="2"/>
  <c r="O315" i="2"/>
  <c r="O316" i="2"/>
  <c r="O317" i="2"/>
  <c r="O111" i="2"/>
  <c r="O112" i="2"/>
  <c r="O113" i="2"/>
  <c r="O318" i="2"/>
  <c r="O319" i="2"/>
  <c r="O19" i="2"/>
  <c r="O320" i="2"/>
  <c r="O321" i="2"/>
  <c r="O322" i="2"/>
  <c r="O115" i="2"/>
  <c r="O116" i="2"/>
  <c r="O117" i="2"/>
  <c r="O560" i="2"/>
  <c r="O323" i="2"/>
  <c r="O324" i="2"/>
  <c r="O118" i="2"/>
  <c r="O119" i="2"/>
  <c r="O120" i="2"/>
  <c r="O121" i="2"/>
  <c r="O325" i="2"/>
  <c r="O327" i="2"/>
  <c r="O122" i="2"/>
  <c r="O123" i="2"/>
  <c r="O328" i="2"/>
  <c r="O124" i="2"/>
  <c r="O330" i="2"/>
  <c r="O331" i="2"/>
  <c r="O332" i="2"/>
  <c r="O333" i="2"/>
  <c r="O334" i="2"/>
  <c r="O20" i="2"/>
  <c r="O21" i="2"/>
  <c r="O336" i="2"/>
  <c r="O337" i="2"/>
  <c r="O338" i="2"/>
  <c r="O125" i="2"/>
  <c r="O339" i="2"/>
  <c r="O340" i="2"/>
  <c r="O126" i="2"/>
  <c r="O23" i="2"/>
  <c r="O127" i="2"/>
  <c r="O561" i="2"/>
  <c r="O342" i="2"/>
  <c r="O128" i="2"/>
  <c r="O343" i="2"/>
  <c r="O129" i="2"/>
  <c r="O130" i="2"/>
  <c r="O344" i="2"/>
  <c r="O345" i="2"/>
  <c r="O346" i="2"/>
  <c r="O347" i="2"/>
  <c r="O348" i="2"/>
  <c r="O349" i="2"/>
  <c r="O350" i="2"/>
  <c r="O351" i="2"/>
  <c r="O131" i="2"/>
  <c r="O132" i="2"/>
  <c r="O24" i="2"/>
  <c r="O352" i="2"/>
  <c r="O353" i="2"/>
  <c r="O354" i="2"/>
  <c r="O133" i="2"/>
  <c r="O135" i="2"/>
  <c r="O355" i="2"/>
  <c r="O356" i="2"/>
  <c r="O357" i="2"/>
  <c r="O358" i="2"/>
  <c r="O359" i="2"/>
  <c r="O360" i="2"/>
  <c r="O136" i="2"/>
  <c r="O361" i="2"/>
  <c r="O362" i="2"/>
  <c r="O363" i="2"/>
  <c r="O364" i="2"/>
  <c r="O365" i="2"/>
  <c r="O137" i="2"/>
  <c r="O366" i="2"/>
  <c r="O367" i="2"/>
  <c r="O138" i="2"/>
  <c r="O368" i="2"/>
  <c r="O369" i="2"/>
  <c r="O371" i="2"/>
  <c r="O372" i="2"/>
  <c r="O139" i="2"/>
  <c r="O141" i="2"/>
  <c r="O142" i="2"/>
  <c r="O143" i="2"/>
  <c r="O144" i="2"/>
  <c r="O145" i="2"/>
  <c r="O373" i="2"/>
  <c r="O374" i="2"/>
  <c r="O376" i="2"/>
  <c r="O25" i="2"/>
  <c r="O377" i="2"/>
  <c r="O378" i="2"/>
  <c r="O379" i="2"/>
  <c r="O380" i="2"/>
  <c r="O146" i="2"/>
  <c r="O382" i="2"/>
  <c r="O383" i="2"/>
  <c r="O384" i="2"/>
  <c r="O385" i="2"/>
  <c r="O147" i="2"/>
  <c r="O386" i="2"/>
  <c r="O387" i="2"/>
  <c r="O388" i="2"/>
  <c r="O148" i="2"/>
  <c r="O389" i="2"/>
  <c r="O390" i="2"/>
  <c r="O26" i="2"/>
  <c r="O149" i="2"/>
  <c r="O391" i="2"/>
  <c r="O392" i="2"/>
  <c r="O150" i="2"/>
  <c r="O393" i="2"/>
  <c r="O394" i="2"/>
  <c r="O395" i="2"/>
  <c r="O151" i="2"/>
  <c r="O152" i="2"/>
  <c r="O27" i="2"/>
  <c r="O28" i="2"/>
  <c r="O396" i="2"/>
  <c r="O397" i="2"/>
  <c r="O153" i="2"/>
  <c r="O154" i="2"/>
  <c r="O155" i="2"/>
  <c r="O398" i="2"/>
  <c r="O399" i="2"/>
  <c r="O400" i="2"/>
  <c r="O401" i="2"/>
  <c r="O402" i="2"/>
  <c r="O156" i="2"/>
  <c r="O157" i="2"/>
  <c r="O405" i="2"/>
  <c r="O158" i="2"/>
  <c r="O159" i="2"/>
  <c r="O407" i="2"/>
  <c r="O29" i="2"/>
  <c r="O408" i="2"/>
  <c r="O409" i="2"/>
  <c r="O160" i="2"/>
  <c r="O410" i="2"/>
  <c r="O411" i="2"/>
  <c r="O30" i="2"/>
  <c r="O412" i="2"/>
  <c r="O31" i="2"/>
  <c r="O413" i="2"/>
  <c r="O161" i="2"/>
  <c r="O414" i="2"/>
  <c r="O162" i="2"/>
  <c r="O32" i="2"/>
  <c r="O415" i="2"/>
  <c r="O33" i="2"/>
  <c r="O34" i="2"/>
  <c r="O416" i="2"/>
  <c r="O163" i="2"/>
  <c r="O164" i="2"/>
  <c r="O165" i="2"/>
  <c r="O417" i="2"/>
  <c r="O418" i="2"/>
  <c r="O419" i="2"/>
  <c r="O166" i="2"/>
  <c r="O167" i="2"/>
  <c r="O420" i="2"/>
  <c r="O421" i="2"/>
  <c r="O35" i="2"/>
  <c r="O36" i="2"/>
  <c r="O169" i="2"/>
  <c r="O423" i="2"/>
  <c r="O424" i="2"/>
  <c r="O170" i="2"/>
  <c r="O425" i="2"/>
  <c r="O37" i="2"/>
  <c r="O426" i="2"/>
  <c r="O171" i="2"/>
  <c r="O172" i="2"/>
  <c r="O173" i="2"/>
  <c r="O174" i="2"/>
  <c r="O548" i="2"/>
  <c r="O428" i="2"/>
  <c r="O38" i="2"/>
  <c r="O429" i="2"/>
  <c r="O175" i="2"/>
  <c r="O176" i="2"/>
  <c r="O177" i="2"/>
  <c r="O178" i="2"/>
  <c r="O549" i="2"/>
  <c r="O39" i="2"/>
  <c r="O431" i="2"/>
  <c r="O179" i="2"/>
  <c r="O180" i="2"/>
  <c r="O432" i="2"/>
  <c r="O181" i="2"/>
  <c r="O433" i="2"/>
  <c r="O562" i="2"/>
  <c r="O182" i="2"/>
  <c r="O183" i="2"/>
  <c r="O184" i="2"/>
  <c r="O434" i="2"/>
  <c r="O435" i="2"/>
  <c r="O185" i="2"/>
  <c r="O186" i="2"/>
  <c r="O187" i="2"/>
  <c r="O188" i="2"/>
  <c r="O189" i="2"/>
  <c r="O436" i="2"/>
  <c r="O190" i="2"/>
  <c r="O437" i="2"/>
  <c r="O438" i="2"/>
  <c r="O191" i="2"/>
  <c r="O439" i="2"/>
  <c r="O192" i="2"/>
  <c r="O193" i="2"/>
  <c r="O194" i="2"/>
  <c r="O440" i="2"/>
  <c r="O441" i="2"/>
  <c r="O196" i="2"/>
  <c r="O442" i="2"/>
  <c r="O443" i="2"/>
  <c r="O444" i="2"/>
  <c r="O445" i="2"/>
  <c r="O446" i="2"/>
  <c r="O448" i="2"/>
  <c r="O197" i="2"/>
  <c r="O449" i="2"/>
  <c r="O450" i="2"/>
  <c r="O451" i="2"/>
  <c r="O452" i="2"/>
  <c r="O198" i="2"/>
  <c r="O199" i="2"/>
  <c r="O453" i="2"/>
  <c r="O200" i="2"/>
  <c r="O201" i="2"/>
  <c r="O202" i="2"/>
  <c r="O203" i="2"/>
  <c r="O455" i="2"/>
  <c r="O457" i="2"/>
  <c r="O204" i="2"/>
  <c r="O205" i="2"/>
  <c r="O458" i="2"/>
  <c r="O459" i="2"/>
  <c r="O206" i="2"/>
  <c r="O461" i="2"/>
  <c r="O462" i="2"/>
  <c r="O463" i="2"/>
  <c r="O207" i="2"/>
  <c r="O208" i="2"/>
  <c r="O209" i="2"/>
  <c r="O550" i="2"/>
  <c r="O210" i="2"/>
  <c r="O551" i="2"/>
  <c r="O40" i="2"/>
  <c r="O464" i="2"/>
  <c r="O465" i="2"/>
  <c r="O466" i="2"/>
  <c r="O211" i="2"/>
  <c r="O467" i="2"/>
  <c r="O469" i="2"/>
  <c r="O212" i="2"/>
  <c r="O470" i="2"/>
  <c r="O471" i="2"/>
  <c r="O472" i="2"/>
  <c r="O473" i="2"/>
  <c r="O474" i="2"/>
  <c r="O475" i="2"/>
  <c r="O213" i="2"/>
  <c r="O476" i="2"/>
  <c r="O477" i="2"/>
  <c r="O41" i="2"/>
  <c r="O479" i="2"/>
  <c r="O214" i="2"/>
  <c r="O480" i="2"/>
  <c r="O42" i="2"/>
  <c r="O481" i="2"/>
  <c r="O483" i="2"/>
  <c r="O484" i="2"/>
  <c r="O215" i="2"/>
  <c r="O485" i="2"/>
  <c r="O486" i="2"/>
  <c r="O216" i="2"/>
  <c r="O44" i="2"/>
  <c r="O552" i="2"/>
  <c r="O487" i="2"/>
  <c r="O488" i="2"/>
  <c r="O489" i="2"/>
  <c r="O217" i="2"/>
  <c r="O490" i="2"/>
  <c r="O218" i="2"/>
  <c r="O219" i="2"/>
  <c r="O492" i="2"/>
  <c r="O220" i="2"/>
  <c r="O493" i="2"/>
  <c r="O494" i="2"/>
  <c r="O221" i="2"/>
  <c r="O495" i="2"/>
  <c r="O497" i="2"/>
  <c r="O498" i="2"/>
  <c r="O499" i="2"/>
  <c r="O500" i="2"/>
  <c r="O501" i="2"/>
  <c r="O222" i="2"/>
  <c r="O223" i="2"/>
  <c r="O224" i="2"/>
  <c r="O225" i="2"/>
  <c r="O503" i="2"/>
  <c r="O504" i="2"/>
  <c r="O553" i="2"/>
  <c r="O505" i="2"/>
  <c r="O506" i="2"/>
  <c r="O226" i="2"/>
  <c r="O507" i="2"/>
  <c r="O508" i="2"/>
  <c r="O227" i="2"/>
  <c r="O228" i="2"/>
  <c r="O229" i="2"/>
  <c r="O230" i="2"/>
  <c r="O563" i="2"/>
  <c r="O509" i="2"/>
  <c r="O231" i="2"/>
  <c r="O232" i="2"/>
  <c r="O46" i="2"/>
  <c r="O233" i="2"/>
  <c r="O511" i="2"/>
  <c r="O512" i="2"/>
  <c r="O513" i="2"/>
  <c r="O47" i="2"/>
  <c r="O514" i="2"/>
  <c r="O515" i="2"/>
  <c r="O517" i="2"/>
  <c r="O518" i="2"/>
  <c r="O519" i="2"/>
  <c r="O520" i="2"/>
  <c r="O521" i="2"/>
  <c r="O522" i="2"/>
  <c r="O48" i="2"/>
  <c r="O523" i="2"/>
  <c r="O524" i="2"/>
  <c r="O554" i="2"/>
  <c r="O525" i="2"/>
  <c r="O526" i="2"/>
  <c r="O235" i="2"/>
  <c r="O528" i="2"/>
  <c r="O529" i="2"/>
  <c r="O530" i="2"/>
  <c r="O531" i="2"/>
  <c r="O532" i="2"/>
  <c r="O236" i="2"/>
  <c r="O533" i="2"/>
  <c r="O535" i="2"/>
  <c r="O238" i="2"/>
  <c r="O538" i="2"/>
  <c r="O49" i="2"/>
  <c r="O564" i="2"/>
  <c r="O539" i="2"/>
  <c r="O540" i="2"/>
  <c r="O239" i="2"/>
  <c r="O565" i="2"/>
  <c r="O240" i="2"/>
  <c r="O541" i="2"/>
  <c r="O241" i="2"/>
  <c r="O543" i="2"/>
  <c r="O544" i="2"/>
  <c r="O243" i="2"/>
  <c r="O545" i="2"/>
  <c r="O244" i="2"/>
  <c r="O246" i="2"/>
  <c r="N51" i="2"/>
  <c r="N52" i="2"/>
  <c r="N7" i="2"/>
  <c r="N247" i="2"/>
  <c r="N8" i="2"/>
  <c r="N248" i="2"/>
  <c r="N53" i="2"/>
  <c r="N249" i="2"/>
  <c r="N250" i="2"/>
  <c r="N251" i="2"/>
  <c r="N252" i="2"/>
  <c r="N9" i="2"/>
  <c r="N253" i="2"/>
  <c r="N54" i="2"/>
  <c r="N55" i="2"/>
  <c r="N56" i="2"/>
  <c r="N57" i="2"/>
  <c r="N58" i="2"/>
  <c r="N59" i="2"/>
  <c r="N60" i="2"/>
  <c r="N61" i="2"/>
  <c r="N254" i="2"/>
  <c r="N256" i="2"/>
  <c r="N62" i="2"/>
  <c r="N257" i="2"/>
  <c r="N258" i="2"/>
  <c r="N260" i="2"/>
  <c r="N261" i="2"/>
  <c r="N63" i="2"/>
  <c r="N64" i="2"/>
  <c r="N263" i="2"/>
  <c r="N66" i="2"/>
  <c r="N67" i="2"/>
  <c r="N264" i="2"/>
  <c r="N68" i="2"/>
  <c r="N69" i="2"/>
  <c r="N265" i="2"/>
  <c r="N266" i="2"/>
  <c r="N70" i="2"/>
  <c r="N267" i="2"/>
  <c r="N268" i="2"/>
  <c r="N269" i="2"/>
  <c r="N270" i="2"/>
  <c r="N556" i="2"/>
  <c r="N10" i="2"/>
  <c r="N271" i="2"/>
  <c r="N71" i="2"/>
  <c r="N11" i="2"/>
  <c r="N12" i="2"/>
  <c r="N272" i="2"/>
  <c r="N273" i="2"/>
  <c r="N72" i="2"/>
  <c r="N73" i="2"/>
  <c r="N13" i="2"/>
  <c r="N275" i="2"/>
  <c r="N14" i="2"/>
  <c r="N276" i="2"/>
  <c r="N74" i="2"/>
  <c r="N277" i="2"/>
  <c r="N75" i="2"/>
  <c r="N76" i="2"/>
  <c r="N77" i="2"/>
  <c r="N278" i="2"/>
  <c r="N279" i="2"/>
  <c r="N78" i="2"/>
  <c r="N79" i="2"/>
  <c r="N280" i="2"/>
  <c r="N557" i="2"/>
  <c r="N80" i="2"/>
  <c r="N281" i="2"/>
  <c r="N282" i="2"/>
  <c r="N283" i="2"/>
  <c r="N284" i="2"/>
  <c r="N81" i="2"/>
  <c r="N15" i="2"/>
  <c r="N546" i="2"/>
  <c r="N82" i="2"/>
  <c r="N83" i="2"/>
  <c r="N285" i="2"/>
  <c r="N84" i="2"/>
  <c r="N558" i="2"/>
  <c r="N286" i="2"/>
  <c r="N559" i="2"/>
  <c r="N287" i="2"/>
  <c r="N85" i="2"/>
  <c r="N16" i="2"/>
  <c r="N86" i="2"/>
  <c r="N87" i="2"/>
  <c r="N88" i="2"/>
  <c r="N289" i="2"/>
  <c r="N89" i="2"/>
  <c r="N90" i="2"/>
  <c r="N91" i="2"/>
  <c r="N290" i="2"/>
  <c r="N291" i="2"/>
  <c r="N92" i="2"/>
  <c r="N292" i="2"/>
  <c r="N93" i="2"/>
  <c r="N94" i="2"/>
  <c r="N293" i="2"/>
  <c r="N294" i="2"/>
  <c r="N295" i="2"/>
  <c r="N95" i="2"/>
  <c r="N296" i="2"/>
  <c r="N297" i="2"/>
  <c r="N298" i="2"/>
  <c r="N96" i="2"/>
  <c r="N299" i="2"/>
  <c r="N97" i="2"/>
  <c r="N300" i="2"/>
  <c r="N301" i="2"/>
  <c r="N302" i="2"/>
  <c r="N99" i="2"/>
  <c r="N303" i="2"/>
  <c r="N100" i="2"/>
  <c r="N101" i="2"/>
  <c r="N304" i="2"/>
  <c r="N306" i="2"/>
  <c r="N307" i="2"/>
  <c r="N17" i="2"/>
  <c r="N308" i="2"/>
  <c r="N104" i="2"/>
  <c r="N309" i="2"/>
  <c r="N310" i="2"/>
  <c r="N105" i="2"/>
  <c r="N106" i="2"/>
  <c r="N108" i="2"/>
  <c r="N109" i="2"/>
  <c r="N312" i="2"/>
  <c r="N313" i="2"/>
  <c r="N314" i="2"/>
  <c r="N110" i="2"/>
  <c r="N315" i="2"/>
  <c r="N316" i="2"/>
  <c r="N317" i="2"/>
  <c r="N111" i="2"/>
  <c r="N112" i="2"/>
  <c r="N113" i="2"/>
  <c r="N318" i="2"/>
  <c r="N319" i="2"/>
  <c r="N19" i="2"/>
  <c r="N320" i="2"/>
  <c r="N321" i="2"/>
  <c r="N322" i="2"/>
  <c r="N115" i="2"/>
  <c r="N116" i="2"/>
  <c r="N117" i="2"/>
  <c r="N560" i="2"/>
  <c r="N323" i="2"/>
  <c r="N324" i="2"/>
  <c r="N118" i="2"/>
  <c r="N119" i="2"/>
  <c r="N120" i="2"/>
  <c r="N121" i="2"/>
  <c r="N325" i="2"/>
  <c r="N327" i="2"/>
  <c r="N122" i="2"/>
  <c r="N123" i="2"/>
  <c r="N328" i="2"/>
  <c r="N124" i="2"/>
  <c r="N330" i="2"/>
  <c r="N331" i="2"/>
  <c r="N332" i="2"/>
  <c r="N333" i="2"/>
  <c r="N334" i="2"/>
  <c r="N20" i="2"/>
  <c r="N21" i="2"/>
  <c r="N336" i="2"/>
  <c r="N337" i="2"/>
  <c r="N338" i="2"/>
  <c r="N125" i="2"/>
  <c r="N339" i="2"/>
  <c r="N340" i="2"/>
  <c r="N126" i="2"/>
  <c r="N23" i="2"/>
  <c r="N127" i="2"/>
  <c r="N561" i="2"/>
  <c r="N342" i="2"/>
  <c r="N128" i="2"/>
  <c r="N343" i="2"/>
  <c r="N129" i="2"/>
  <c r="N130" i="2"/>
  <c r="N344" i="2"/>
  <c r="N345" i="2"/>
  <c r="N346" i="2"/>
  <c r="N347" i="2"/>
  <c r="N348" i="2"/>
  <c r="N349" i="2"/>
  <c r="N350" i="2"/>
  <c r="N351" i="2"/>
  <c r="N131" i="2"/>
  <c r="N132" i="2"/>
  <c r="N24" i="2"/>
  <c r="N352" i="2"/>
  <c r="N353" i="2"/>
  <c r="N354" i="2"/>
  <c r="N133" i="2"/>
  <c r="N135" i="2"/>
  <c r="N355" i="2"/>
  <c r="N356" i="2"/>
  <c r="N357" i="2"/>
  <c r="N358" i="2"/>
  <c r="N359" i="2"/>
  <c r="N360" i="2"/>
  <c r="N136" i="2"/>
  <c r="N361" i="2"/>
  <c r="N362" i="2"/>
  <c r="N363" i="2"/>
  <c r="N364" i="2"/>
  <c r="N365" i="2"/>
  <c r="N137" i="2"/>
  <c r="N366" i="2"/>
  <c r="N367" i="2"/>
  <c r="N138" i="2"/>
  <c r="N368" i="2"/>
  <c r="N369" i="2"/>
  <c r="N371" i="2"/>
  <c r="N372" i="2"/>
  <c r="N139" i="2"/>
  <c r="N141" i="2"/>
  <c r="N142" i="2"/>
  <c r="N143" i="2"/>
  <c r="N144" i="2"/>
  <c r="N145" i="2"/>
  <c r="N373" i="2"/>
  <c r="N374" i="2"/>
  <c r="N376" i="2"/>
  <c r="N25" i="2"/>
  <c r="N377" i="2"/>
  <c r="N378" i="2"/>
  <c r="N379" i="2"/>
  <c r="N380" i="2"/>
  <c r="N146" i="2"/>
  <c r="N382" i="2"/>
  <c r="N383" i="2"/>
  <c r="N384" i="2"/>
  <c r="N385" i="2"/>
  <c r="N147" i="2"/>
  <c r="N386" i="2"/>
  <c r="N387" i="2"/>
  <c r="N388" i="2"/>
  <c r="N148" i="2"/>
  <c r="N389" i="2"/>
  <c r="N390" i="2"/>
  <c r="N26" i="2"/>
  <c r="N149" i="2"/>
  <c r="N391" i="2"/>
  <c r="N392" i="2"/>
  <c r="N150" i="2"/>
  <c r="N393" i="2"/>
  <c r="N394" i="2"/>
  <c r="N395" i="2"/>
  <c r="N151" i="2"/>
  <c r="N152" i="2"/>
  <c r="N27" i="2"/>
  <c r="N28" i="2"/>
  <c r="N396" i="2"/>
  <c r="N397" i="2"/>
  <c r="N153" i="2"/>
  <c r="N154" i="2"/>
  <c r="N155" i="2"/>
  <c r="N398" i="2"/>
  <c r="N399" i="2"/>
  <c r="N400" i="2"/>
  <c r="N401" i="2"/>
  <c r="N402" i="2"/>
  <c r="N156" i="2"/>
  <c r="N157" i="2"/>
  <c r="N405" i="2"/>
  <c r="N158" i="2"/>
  <c r="N159" i="2"/>
  <c r="N407" i="2"/>
  <c r="N29" i="2"/>
  <c r="N408" i="2"/>
  <c r="N409" i="2"/>
  <c r="N160" i="2"/>
  <c r="N410" i="2"/>
  <c r="N411" i="2"/>
  <c r="N30" i="2"/>
  <c r="N412" i="2"/>
  <c r="N31" i="2"/>
  <c r="N413" i="2"/>
  <c r="N161" i="2"/>
  <c r="N414" i="2"/>
  <c r="N162" i="2"/>
  <c r="N32" i="2"/>
  <c r="N415" i="2"/>
  <c r="N33" i="2"/>
  <c r="N34" i="2"/>
  <c r="N416" i="2"/>
  <c r="N163" i="2"/>
  <c r="N164" i="2"/>
  <c r="N165" i="2"/>
  <c r="N417" i="2"/>
  <c r="N418" i="2"/>
  <c r="N419" i="2"/>
  <c r="N166" i="2"/>
  <c r="N167" i="2"/>
  <c r="N420" i="2"/>
  <c r="N421" i="2"/>
  <c r="N35" i="2"/>
  <c r="N36" i="2"/>
  <c r="N169" i="2"/>
  <c r="N423" i="2"/>
  <c r="N424" i="2"/>
  <c r="N170" i="2"/>
  <c r="N425" i="2"/>
  <c r="N37" i="2"/>
  <c r="N426" i="2"/>
  <c r="N171" i="2"/>
  <c r="N172" i="2"/>
  <c r="N173" i="2"/>
  <c r="N174" i="2"/>
  <c r="N548" i="2"/>
  <c r="N428" i="2"/>
  <c r="N38" i="2"/>
  <c r="N429" i="2"/>
  <c r="N175" i="2"/>
  <c r="N176" i="2"/>
  <c r="N177" i="2"/>
  <c r="N178" i="2"/>
  <c r="N549" i="2"/>
  <c r="N39" i="2"/>
  <c r="N431" i="2"/>
  <c r="N179" i="2"/>
  <c r="N180" i="2"/>
  <c r="N432" i="2"/>
  <c r="N181" i="2"/>
  <c r="N433" i="2"/>
  <c r="N562" i="2"/>
  <c r="N182" i="2"/>
  <c r="N183" i="2"/>
  <c r="N184" i="2"/>
  <c r="N434" i="2"/>
  <c r="N435" i="2"/>
  <c r="N185" i="2"/>
  <c r="N186" i="2"/>
  <c r="N187" i="2"/>
  <c r="N188" i="2"/>
  <c r="N189" i="2"/>
  <c r="N436" i="2"/>
  <c r="N190" i="2"/>
  <c r="N437" i="2"/>
  <c r="N438" i="2"/>
  <c r="N191" i="2"/>
  <c r="N439" i="2"/>
  <c r="N192" i="2"/>
  <c r="N193" i="2"/>
  <c r="N194" i="2"/>
  <c r="N440" i="2"/>
  <c r="N441" i="2"/>
  <c r="N196" i="2"/>
  <c r="N442" i="2"/>
  <c r="N443" i="2"/>
  <c r="N444" i="2"/>
  <c r="N445" i="2"/>
  <c r="N446" i="2"/>
  <c r="N448" i="2"/>
  <c r="N197" i="2"/>
  <c r="N449" i="2"/>
  <c r="N450" i="2"/>
  <c r="N451" i="2"/>
  <c r="N452" i="2"/>
  <c r="N198" i="2"/>
  <c r="N199" i="2"/>
  <c r="N453" i="2"/>
  <c r="N200" i="2"/>
  <c r="N201" i="2"/>
  <c r="N202" i="2"/>
  <c r="N203" i="2"/>
  <c r="N455" i="2"/>
  <c r="N457" i="2"/>
  <c r="N204" i="2"/>
  <c r="N205" i="2"/>
  <c r="N458" i="2"/>
  <c r="N459" i="2"/>
  <c r="N206" i="2"/>
  <c r="N461" i="2"/>
  <c r="N462" i="2"/>
  <c r="N463" i="2"/>
  <c r="N207" i="2"/>
  <c r="N208" i="2"/>
  <c r="N209" i="2"/>
  <c r="N550" i="2"/>
  <c r="N210" i="2"/>
  <c r="N551" i="2"/>
  <c r="N40" i="2"/>
  <c r="N464" i="2"/>
  <c r="N465" i="2"/>
  <c r="N466" i="2"/>
  <c r="N211" i="2"/>
  <c r="N467" i="2"/>
  <c r="N469" i="2"/>
  <c r="N212" i="2"/>
  <c r="N470" i="2"/>
  <c r="N471" i="2"/>
  <c r="N472" i="2"/>
  <c r="N473" i="2"/>
  <c r="N474" i="2"/>
  <c r="N475" i="2"/>
  <c r="N213" i="2"/>
  <c r="N476" i="2"/>
  <c r="N477" i="2"/>
  <c r="N41" i="2"/>
  <c r="N479" i="2"/>
  <c r="N214" i="2"/>
  <c r="N480" i="2"/>
  <c r="N42" i="2"/>
  <c r="N481" i="2"/>
  <c r="N483" i="2"/>
  <c r="N484" i="2"/>
  <c r="N215" i="2"/>
  <c r="N485" i="2"/>
  <c r="N486" i="2"/>
  <c r="N216" i="2"/>
  <c r="N44" i="2"/>
  <c r="N552" i="2"/>
  <c r="N487" i="2"/>
  <c r="N488" i="2"/>
  <c r="N489" i="2"/>
  <c r="N217" i="2"/>
  <c r="N490" i="2"/>
  <c r="N218" i="2"/>
  <c r="N219" i="2"/>
  <c r="N492" i="2"/>
  <c r="N220" i="2"/>
  <c r="N493" i="2"/>
  <c r="N494" i="2"/>
  <c r="N221" i="2"/>
  <c r="N495" i="2"/>
  <c r="N497" i="2"/>
  <c r="N498" i="2"/>
  <c r="N499" i="2"/>
  <c r="N500" i="2"/>
  <c r="N501" i="2"/>
  <c r="N222" i="2"/>
  <c r="N223" i="2"/>
  <c r="N224" i="2"/>
  <c r="N225" i="2"/>
  <c r="N503" i="2"/>
  <c r="N504" i="2"/>
  <c r="N553" i="2"/>
  <c r="N505" i="2"/>
  <c r="N506" i="2"/>
  <c r="N226" i="2"/>
  <c r="N507" i="2"/>
  <c r="N508" i="2"/>
  <c r="N227" i="2"/>
  <c r="N228" i="2"/>
  <c r="N229" i="2"/>
  <c r="N230" i="2"/>
  <c r="N563" i="2"/>
  <c r="N509" i="2"/>
  <c r="N231" i="2"/>
  <c r="N232" i="2"/>
  <c r="N46" i="2"/>
  <c r="N233" i="2"/>
  <c r="N511" i="2"/>
  <c r="N512" i="2"/>
  <c r="N513" i="2"/>
  <c r="N47" i="2"/>
  <c r="N514" i="2"/>
  <c r="N515" i="2"/>
  <c r="N517" i="2"/>
  <c r="N518" i="2"/>
  <c r="N519" i="2"/>
  <c r="N520" i="2"/>
  <c r="N521" i="2"/>
  <c r="N522" i="2"/>
  <c r="N48" i="2"/>
  <c r="N523" i="2"/>
  <c r="N524" i="2"/>
  <c r="N554" i="2"/>
  <c r="N525" i="2"/>
  <c r="N526" i="2"/>
  <c r="N235" i="2"/>
  <c r="N528" i="2"/>
  <c r="N529" i="2"/>
  <c r="N530" i="2"/>
  <c r="N531" i="2"/>
  <c r="N532" i="2"/>
  <c r="N236" i="2"/>
  <c r="N533" i="2"/>
  <c r="N535" i="2"/>
  <c r="N238" i="2"/>
  <c r="N538" i="2"/>
  <c r="N49" i="2"/>
  <c r="N564" i="2"/>
  <c r="N539" i="2"/>
  <c r="N540" i="2"/>
  <c r="N239" i="2"/>
  <c r="N565" i="2"/>
  <c r="N240" i="2"/>
  <c r="N541" i="2"/>
  <c r="N241" i="2"/>
  <c r="N543" i="2"/>
  <c r="N544" i="2"/>
  <c r="N243" i="2"/>
  <c r="N545" i="2"/>
  <c r="N244" i="2"/>
  <c r="N245" i="2"/>
  <c r="N246" i="2"/>
  <c r="M51" i="2"/>
  <c r="M52" i="2"/>
  <c r="M7" i="2"/>
  <c r="M247" i="2"/>
  <c r="M8" i="2"/>
  <c r="M248" i="2"/>
  <c r="M53" i="2"/>
  <c r="M249" i="2"/>
  <c r="M250" i="2"/>
  <c r="M251" i="2"/>
  <c r="M252" i="2"/>
  <c r="M9" i="2"/>
  <c r="M253" i="2"/>
  <c r="M54" i="2"/>
  <c r="M55" i="2"/>
  <c r="M56" i="2"/>
  <c r="M57" i="2"/>
  <c r="M58" i="2"/>
  <c r="M59" i="2"/>
  <c r="M60" i="2"/>
  <c r="M61" i="2"/>
  <c r="M254" i="2"/>
  <c r="M256" i="2"/>
  <c r="M62" i="2"/>
  <c r="M257" i="2"/>
  <c r="M258" i="2"/>
  <c r="M260" i="2"/>
  <c r="M261" i="2"/>
  <c r="M63" i="2"/>
  <c r="M64" i="2"/>
  <c r="M263" i="2"/>
  <c r="M66" i="2"/>
  <c r="M67" i="2"/>
  <c r="M264" i="2"/>
  <c r="M68" i="2"/>
  <c r="M69" i="2"/>
  <c r="M265" i="2"/>
  <c r="M266" i="2"/>
  <c r="M70" i="2"/>
  <c r="M267" i="2"/>
  <c r="M268" i="2"/>
  <c r="M269" i="2"/>
  <c r="M270" i="2"/>
  <c r="M556" i="2"/>
  <c r="M10" i="2"/>
  <c r="M271" i="2"/>
  <c r="M71" i="2"/>
  <c r="M11" i="2"/>
  <c r="M12" i="2"/>
  <c r="M272" i="2"/>
  <c r="M273" i="2"/>
  <c r="M72" i="2"/>
  <c r="M73" i="2"/>
  <c r="M13" i="2"/>
  <c r="M275" i="2"/>
  <c r="M14" i="2"/>
  <c r="M276" i="2"/>
  <c r="M74" i="2"/>
  <c r="M277" i="2"/>
  <c r="M75" i="2"/>
  <c r="M76" i="2"/>
  <c r="M77" i="2"/>
  <c r="M278" i="2"/>
  <c r="M279" i="2"/>
  <c r="M78" i="2"/>
  <c r="M79" i="2"/>
  <c r="M280" i="2"/>
  <c r="M557" i="2"/>
  <c r="M80" i="2"/>
  <c r="M281" i="2"/>
  <c r="M282" i="2"/>
  <c r="M283" i="2"/>
  <c r="M284" i="2"/>
  <c r="M81" i="2"/>
  <c r="M15" i="2"/>
  <c r="M546" i="2"/>
  <c r="M82" i="2"/>
  <c r="M83" i="2"/>
  <c r="M285" i="2"/>
  <c r="M84" i="2"/>
  <c r="M558" i="2"/>
  <c r="M286" i="2"/>
  <c r="M559" i="2"/>
  <c r="M287" i="2"/>
  <c r="M85" i="2"/>
  <c r="M16" i="2"/>
  <c r="M86" i="2"/>
  <c r="M87" i="2"/>
  <c r="M88" i="2"/>
  <c r="M289" i="2"/>
  <c r="M89" i="2"/>
  <c r="M90" i="2"/>
  <c r="M91" i="2"/>
  <c r="M290" i="2"/>
  <c r="M291" i="2"/>
  <c r="M92" i="2"/>
  <c r="M292" i="2"/>
  <c r="M93" i="2"/>
  <c r="M94" i="2"/>
  <c r="M293" i="2"/>
  <c r="M294" i="2"/>
  <c r="M295" i="2"/>
  <c r="M95" i="2"/>
  <c r="M296" i="2"/>
  <c r="M297" i="2"/>
  <c r="M298" i="2"/>
  <c r="M96" i="2"/>
  <c r="M299" i="2"/>
  <c r="M97" i="2"/>
  <c r="M300" i="2"/>
  <c r="M301" i="2"/>
  <c r="M302" i="2"/>
  <c r="M99" i="2"/>
  <c r="M303" i="2"/>
  <c r="M100" i="2"/>
  <c r="M101" i="2"/>
  <c r="M304" i="2"/>
  <c r="M306" i="2"/>
  <c r="M307" i="2"/>
  <c r="M17" i="2"/>
  <c r="M308" i="2"/>
  <c r="M104" i="2"/>
  <c r="M309" i="2"/>
  <c r="M310" i="2"/>
  <c r="M105" i="2"/>
  <c r="M106" i="2"/>
  <c r="M108" i="2"/>
  <c r="M109" i="2"/>
  <c r="M312" i="2"/>
  <c r="M313" i="2"/>
  <c r="M314" i="2"/>
  <c r="M110" i="2"/>
  <c r="M315" i="2"/>
  <c r="M316" i="2"/>
  <c r="M317" i="2"/>
  <c r="M111" i="2"/>
  <c r="M112" i="2"/>
  <c r="M113" i="2"/>
  <c r="M318" i="2"/>
  <c r="M319" i="2"/>
  <c r="M19" i="2"/>
  <c r="M320" i="2"/>
  <c r="M321" i="2"/>
  <c r="M322" i="2"/>
  <c r="M115" i="2"/>
  <c r="M116" i="2"/>
  <c r="M117" i="2"/>
  <c r="M560" i="2"/>
  <c r="M323" i="2"/>
  <c r="M324" i="2"/>
  <c r="M118" i="2"/>
  <c r="M119" i="2"/>
  <c r="M120" i="2"/>
  <c r="M121" i="2"/>
  <c r="M325" i="2"/>
  <c r="M327" i="2"/>
  <c r="M122" i="2"/>
  <c r="M123" i="2"/>
  <c r="M328" i="2"/>
  <c r="M124" i="2"/>
  <c r="M330" i="2"/>
  <c r="M331" i="2"/>
  <c r="M332" i="2"/>
  <c r="M333" i="2"/>
  <c r="M334" i="2"/>
  <c r="M20" i="2"/>
  <c r="M21" i="2"/>
  <c r="M336" i="2"/>
  <c r="M337" i="2"/>
  <c r="M338" i="2"/>
  <c r="M125" i="2"/>
  <c r="M339" i="2"/>
  <c r="M340" i="2"/>
  <c r="M126" i="2"/>
  <c r="M23" i="2"/>
  <c r="M127" i="2"/>
  <c r="M561" i="2"/>
  <c r="M342" i="2"/>
  <c r="M128" i="2"/>
  <c r="M343" i="2"/>
  <c r="M129" i="2"/>
  <c r="M130" i="2"/>
  <c r="M344" i="2"/>
  <c r="M345" i="2"/>
  <c r="M346" i="2"/>
  <c r="M347" i="2"/>
  <c r="M348" i="2"/>
  <c r="M349" i="2"/>
  <c r="M350" i="2"/>
  <c r="M351" i="2"/>
  <c r="M131" i="2"/>
  <c r="M132" i="2"/>
  <c r="M24" i="2"/>
  <c r="M352" i="2"/>
  <c r="M353" i="2"/>
  <c r="M354" i="2"/>
  <c r="M133" i="2"/>
  <c r="M135" i="2"/>
  <c r="M355" i="2"/>
  <c r="M356" i="2"/>
  <c r="M357" i="2"/>
  <c r="M358" i="2"/>
  <c r="M359" i="2"/>
  <c r="M360" i="2"/>
  <c r="M136" i="2"/>
  <c r="M361" i="2"/>
  <c r="M362" i="2"/>
  <c r="M363" i="2"/>
  <c r="M364" i="2"/>
  <c r="M365" i="2"/>
  <c r="M137" i="2"/>
  <c r="M366" i="2"/>
  <c r="M367" i="2"/>
  <c r="M138" i="2"/>
  <c r="M368" i="2"/>
  <c r="M369" i="2"/>
  <c r="M371" i="2"/>
  <c r="M372" i="2"/>
  <c r="M139" i="2"/>
  <c r="M141" i="2"/>
  <c r="M142" i="2"/>
  <c r="M143" i="2"/>
  <c r="M144" i="2"/>
  <c r="M145" i="2"/>
  <c r="M373" i="2"/>
  <c r="M374" i="2"/>
  <c r="M376" i="2"/>
  <c r="M25" i="2"/>
  <c r="M377" i="2"/>
  <c r="M378" i="2"/>
  <c r="M379" i="2"/>
  <c r="M380" i="2"/>
  <c r="M146" i="2"/>
  <c r="M382" i="2"/>
  <c r="M383" i="2"/>
  <c r="M384" i="2"/>
  <c r="M385" i="2"/>
  <c r="M147" i="2"/>
  <c r="M386" i="2"/>
  <c r="M387" i="2"/>
  <c r="M388" i="2"/>
  <c r="M148" i="2"/>
  <c r="M389" i="2"/>
  <c r="M390" i="2"/>
  <c r="M26" i="2"/>
  <c r="M149" i="2"/>
  <c r="M391" i="2"/>
  <c r="M392" i="2"/>
  <c r="M150" i="2"/>
  <c r="M393" i="2"/>
  <c r="M394" i="2"/>
  <c r="M395" i="2"/>
  <c r="M151" i="2"/>
  <c r="M152" i="2"/>
  <c r="M27" i="2"/>
  <c r="M28" i="2"/>
  <c r="M396" i="2"/>
  <c r="M397" i="2"/>
  <c r="M153" i="2"/>
  <c r="M154" i="2"/>
  <c r="M155" i="2"/>
  <c r="M398" i="2"/>
  <c r="M399" i="2"/>
  <c r="M400" i="2"/>
  <c r="M401" i="2"/>
  <c r="M402" i="2"/>
  <c r="M156" i="2"/>
  <c r="M157" i="2"/>
  <c r="M405" i="2"/>
  <c r="M158" i="2"/>
  <c r="M159" i="2"/>
  <c r="M407" i="2"/>
  <c r="M29" i="2"/>
  <c r="M408" i="2"/>
  <c r="M409" i="2"/>
  <c r="M160" i="2"/>
  <c r="M410" i="2"/>
  <c r="M411" i="2"/>
  <c r="M30" i="2"/>
  <c r="M412" i="2"/>
  <c r="M31" i="2"/>
  <c r="M413" i="2"/>
  <c r="M161" i="2"/>
  <c r="M414" i="2"/>
  <c r="M162" i="2"/>
  <c r="M32" i="2"/>
  <c r="M415" i="2"/>
  <c r="M33" i="2"/>
  <c r="M34" i="2"/>
  <c r="M416" i="2"/>
  <c r="M163" i="2"/>
  <c r="M164" i="2"/>
  <c r="M165" i="2"/>
  <c r="M417" i="2"/>
  <c r="M418" i="2"/>
  <c r="M419" i="2"/>
  <c r="M166" i="2"/>
  <c r="M167" i="2"/>
  <c r="M420" i="2"/>
  <c r="M421" i="2"/>
  <c r="M35" i="2"/>
  <c r="M36" i="2"/>
  <c r="M169" i="2"/>
  <c r="M423" i="2"/>
  <c r="M424" i="2"/>
  <c r="M170" i="2"/>
  <c r="M425" i="2"/>
  <c r="M37" i="2"/>
  <c r="M426" i="2"/>
  <c r="M171" i="2"/>
  <c r="M172" i="2"/>
  <c r="M173" i="2"/>
  <c r="M174" i="2"/>
  <c r="M548" i="2"/>
  <c r="M428" i="2"/>
  <c r="M38" i="2"/>
  <c r="M429" i="2"/>
  <c r="M175" i="2"/>
  <c r="M176" i="2"/>
  <c r="M177" i="2"/>
  <c r="M178" i="2"/>
  <c r="M549" i="2"/>
  <c r="M39" i="2"/>
  <c r="M431" i="2"/>
  <c r="M179" i="2"/>
  <c r="M180" i="2"/>
  <c r="M432" i="2"/>
  <c r="M181" i="2"/>
  <c r="M433" i="2"/>
  <c r="M562" i="2"/>
  <c r="M182" i="2"/>
  <c r="M183" i="2"/>
  <c r="M184" i="2"/>
  <c r="M434" i="2"/>
  <c r="M435" i="2"/>
  <c r="M185" i="2"/>
  <c r="M186" i="2"/>
  <c r="M187" i="2"/>
  <c r="M188" i="2"/>
  <c r="M189" i="2"/>
  <c r="M436" i="2"/>
  <c r="M190" i="2"/>
  <c r="M437" i="2"/>
  <c r="M438" i="2"/>
  <c r="M191" i="2"/>
  <c r="M439" i="2"/>
  <c r="M192" i="2"/>
  <c r="M194" i="2"/>
  <c r="M440" i="2"/>
  <c r="M441" i="2"/>
  <c r="M196" i="2"/>
  <c r="M442" i="2"/>
  <c r="M443" i="2"/>
  <c r="M444" i="2"/>
  <c r="M445" i="2"/>
  <c r="M446" i="2"/>
  <c r="M448" i="2"/>
  <c r="M197" i="2"/>
  <c r="M449" i="2"/>
  <c r="M450" i="2"/>
  <c r="M451" i="2"/>
  <c r="M452" i="2"/>
  <c r="M198" i="2"/>
  <c r="M199" i="2"/>
  <c r="M453" i="2"/>
  <c r="M200" i="2"/>
  <c r="M201" i="2"/>
  <c r="M202" i="2"/>
  <c r="M203" i="2"/>
  <c r="M455" i="2"/>
  <c r="M457" i="2"/>
  <c r="M204" i="2"/>
  <c r="M205" i="2"/>
  <c r="M458" i="2"/>
  <c r="M459" i="2"/>
  <c r="M206" i="2"/>
  <c r="M461" i="2"/>
  <c r="M462" i="2"/>
  <c r="M463" i="2"/>
  <c r="M207" i="2"/>
  <c r="M208" i="2"/>
  <c r="M209" i="2"/>
  <c r="M550" i="2"/>
  <c r="M210" i="2"/>
  <c r="M551" i="2"/>
  <c r="M40" i="2"/>
  <c r="M464" i="2"/>
  <c r="M465" i="2"/>
  <c r="M466" i="2"/>
  <c r="M211" i="2"/>
  <c r="M467" i="2"/>
  <c r="M469" i="2"/>
  <c r="M212" i="2"/>
  <c r="M470" i="2"/>
  <c r="M471" i="2"/>
  <c r="M472" i="2"/>
  <c r="M473" i="2"/>
  <c r="M474" i="2"/>
  <c r="M475" i="2"/>
  <c r="M213" i="2"/>
  <c r="M476" i="2"/>
  <c r="M477" i="2"/>
  <c r="M41" i="2"/>
  <c r="M479" i="2"/>
  <c r="M214" i="2"/>
  <c r="M480" i="2"/>
  <c r="M42" i="2"/>
  <c r="M481" i="2"/>
  <c r="M483" i="2"/>
  <c r="M484" i="2"/>
  <c r="M215" i="2"/>
  <c r="M485" i="2"/>
  <c r="M486" i="2"/>
  <c r="M216" i="2"/>
  <c r="M44" i="2"/>
  <c r="M552" i="2"/>
  <c r="M487" i="2"/>
  <c r="M488" i="2"/>
  <c r="M489" i="2"/>
  <c r="M217" i="2"/>
  <c r="M490" i="2"/>
  <c r="M218" i="2"/>
  <c r="M219" i="2"/>
  <c r="M492" i="2"/>
  <c r="M220" i="2"/>
  <c r="M493" i="2"/>
  <c r="M494" i="2"/>
  <c r="M221" i="2"/>
  <c r="M495" i="2"/>
  <c r="M497" i="2"/>
  <c r="M498" i="2"/>
  <c r="M499" i="2"/>
  <c r="M500" i="2"/>
  <c r="M501" i="2"/>
  <c r="M222" i="2"/>
  <c r="M223" i="2"/>
  <c r="M224" i="2"/>
  <c r="M225" i="2"/>
  <c r="M503" i="2"/>
  <c r="M504" i="2"/>
  <c r="M553" i="2"/>
  <c r="M505" i="2"/>
  <c r="M506" i="2"/>
  <c r="M226" i="2"/>
  <c r="M507" i="2"/>
  <c r="M508" i="2"/>
  <c r="M227" i="2"/>
  <c r="M228" i="2"/>
  <c r="M229" i="2"/>
  <c r="M230" i="2"/>
  <c r="M563" i="2"/>
  <c r="M509" i="2"/>
  <c r="M231" i="2"/>
  <c r="M232" i="2"/>
  <c r="M46" i="2"/>
  <c r="M233" i="2"/>
  <c r="M511" i="2"/>
  <c r="M512" i="2"/>
  <c r="M513" i="2"/>
  <c r="M47" i="2"/>
  <c r="M514" i="2"/>
  <c r="M515" i="2"/>
  <c r="M517" i="2"/>
  <c r="M518" i="2"/>
  <c r="M519" i="2"/>
  <c r="M520" i="2"/>
  <c r="M521" i="2"/>
  <c r="M522" i="2"/>
  <c r="M48" i="2"/>
  <c r="M523" i="2"/>
  <c r="M524" i="2"/>
  <c r="M554" i="2"/>
  <c r="M525" i="2"/>
  <c r="M526" i="2"/>
  <c r="M235" i="2"/>
  <c r="M528" i="2"/>
  <c r="M529" i="2"/>
  <c r="M530" i="2"/>
  <c r="M531" i="2"/>
  <c r="M532" i="2"/>
  <c r="M236" i="2"/>
  <c r="M533" i="2"/>
  <c r="M535" i="2"/>
  <c r="M238" i="2"/>
  <c r="M538" i="2"/>
  <c r="M49" i="2"/>
  <c r="M564" i="2"/>
  <c r="M539" i="2"/>
  <c r="M540" i="2"/>
  <c r="M239" i="2"/>
  <c r="M565" i="2"/>
  <c r="M240" i="2"/>
  <c r="M541" i="2"/>
  <c r="M241" i="2"/>
  <c r="M543" i="2"/>
  <c r="M544" i="2"/>
  <c r="M243" i="2"/>
  <c r="M545" i="2"/>
  <c r="M244" i="2"/>
  <c r="M245" i="2"/>
  <c r="M246" i="2"/>
  <c r="L51" i="2"/>
  <c r="L246" i="2"/>
  <c r="L52" i="2"/>
  <c r="L7" i="2"/>
  <c r="L247" i="2"/>
  <c r="L8" i="2"/>
  <c r="L248" i="2"/>
  <c r="L53" i="2"/>
  <c r="L249" i="2"/>
  <c r="L250" i="2"/>
  <c r="L251" i="2"/>
  <c r="L252" i="2"/>
  <c r="L9" i="2"/>
  <c r="L253" i="2"/>
  <c r="L54" i="2"/>
  <c r="L55" i="2"/>
  <c r="L56" i="2"/>
  <c r="L57" i="2"/>
  <c r="L58" i="2"/>
  <c r="L59" i="2"/>
  <c r="L60" i="2"/>
  <c r="L61" i="2"/>
  <c r="L254" i="2"/>
  <c r="L256" i="2"/>
  <c r="L62" i="2"/>
  <c r="L257" i="2"/>
  <c r="L258" i="2"/>
  <c r="L260" i="2"/>
  <c r="L261" i="2"/>
  <c r="L63" i="2"/>
  <c r="L64" i="2"/>
  <c r="L263" i="2"/>
  <c r="L66" i="2"/>
  <c r="L67" i="2"/>
  <c r="L264" i="2"/>
  <c r="L68" i="2"/>
  <c r="L69" i="2"/>
  <c r="L265" i="2"/>
  <c r="L266" i="2"/>
  <c r="L70" i="2"/>
  <c r="L267" i="2"/>
  <c r="L268" i="2"/>
  <c r="L269" i="2"/>
  <c r="L270" i="2"/>
  <c r="L556" i="2"/>
  <c r="L10" i="2"/>
  <c r="L271" i="2"/>
  <c r="L71" i="2"/>
  <c r="L11" i="2"/>
  <c r="L12" i="2"/>
  <c r="L272" i="2"/>
  <c r="L273" i="2"/>
  <c r="L72" i="2"/>
  <c r="L73" i="2"/>
  <c r="L13" i="2"/>
  <c r="L275" i="2"/>
  <c r="L14" i="2"/>
  <c r="L276" i="2"/>
  <c r="L74" i="2"/>
  <c r="L277" i="2"/>
  <c r="L75" i="2"/>
  <c r="L76" i="2"/>
  <c r="L77" i="2"/>
  <c r="L278" i="2"/>
  <c r="L279" i="2"/>
  <c r="L78" i="2"/>
  <c r="L79" i="2"/>
  <c r="L280" i="2"/>
  <c r="L557" i="2"/>
  <c r="L80" i="2"/>
  <c r="L281" i="2"/>
  <c r="L282" i="2"/>
  <c r="L283" i="2"/>
  <c r="L284" i="2"/>
  <c r="L81" i="2"/>
  <c r="L15" i="2"/>
  <c r="L546" i="2"/>
  <c r="L82" i="2"/>
  <c r="L83" i="2"/>
  <c r="L285" i="2"/>
  <c r="L84" i="2"/>
  <c r="L558" i="2"/>
  <c r="L286" i="2"/>
  <c r="L559" i="2"/>
  <c r="L287" i="2"/>
  <c r="L85" i="2"/>
  <c r="L16" i="2"/>
  <c r="L86" i="2"/>
  <c r="L87" i="2"/>
  <c r="L88" i="2"/>
  <c r="L289" i="2"/>
  <c r="L89" i="2"/>
  <c r="L90" i="2"/>
  <c r="L91" i="2"/>
  <c r="L290" i="2"/>
  <c r="L291" i="2"/>
  <c r="L92" i="2"/>
  <c r="L292" i="2"/>
  <c r="L93" i="2"/>
  <c r="L94" i="2"/>
  <c r="L293" i="2"/>
  <c r="L294" i="2"/>
  <c r="L295" i="2"/>
  <c r="L95" i="2"/>
  <c r="L296" i="2"/>
  <c r="L297" i="2"/>
  <c r="L298" i="2"/>
  <c r="L96" i="2"/>
  <c r="L299" i="2"/>
  <c r="L97" i="2"/>
  <c r="L300" i="2"/>
  <c r="L301" i="2"/>
  <c r="L302" i="2"/>
  <c r="L99" i="2"/>
  <c r="L303" i="2"/>
  <c r="L100" i="2"/>
  <c r="L101" i="2"/>
  <c r="L304" i="2"/>
  <c r="L306" i="2"/>
  <c r="L307" i="2"/>
  <c r="L17" i="2"/>
  <c r="L308" i="2"/>
  <c r="L104" i="2"/>
  <c r="L309" i="2"/>
  <c r="L310" i="2"/>
  <c r="L105" i="2"/>
  <c r="L106" i="2"/>
  <c r="L108" i="2"/>
  <c r="L109" i="2"/>
  <c r="L312" i="2"/>
  <c r="L313" i="2"/>
  <c r="L314" i="2"/>
  <c r="L110" i="2"/>
  <c r="L315" i="2"/>
  <c r="L316" i="2"/>
  <c r="L317" i="2"/>
  <c r="L111" i="2"/>
  <c r="L112" i="2"/>
  <c r="L113" i="2"/>
  <c r="L318" i="2"/>
  <c r="L319" i="2"/>
  <c r="L19" i="2"/>
  <c r="L320" i="2"/>
  <c r="L321" i="2"/>
  <c r="L322" i="2"/>
  <c r="L115" i="2"/>
  <c r="L116" i="2"/>
  <c r="L117" i="2"/>
  <c r="L560" i="2"/>
  <c r="L323" i="2"/>
  <c r="L324" i="2"/>
  <c r="L118" i="2"/>
  <c r="L119" i="2"/>
  <c r="L120" i="2"/>
  <c r="L121" i="2"/>
  <c r="L325" i="2"/>
  <c r="L327" i="2"/>
  <c r="L122" i="2"/>
  <c r="L123" i="2"/>
  <c r="L328" i="2"/>
  <c r="L124" i="2"/>
  <c r="L330" i="2"/>
  <c r="L331" i="2"/>
  <c r="L332" i="2"/>
  <c r="L333" i="2"/>
  <c r="L334" i="2"/>
  <c r="L20" i="2"/>
  <c r="L21" i="2"/>
  <c r="L336" i="2"/>
  <c r="L337" i="2"/>
  <c r="L338" i="2"/>
  <c r="L125" i="2"/>
  <c r="L339" i="2"/>
  <c r="L340" i="2"/>
  <c r="L126" i="2"/>
  <c r="L23" i="2"/>
  <c r="L127" i="2"/>
  <c r="L561" i="2"/>
  <c r="L342" i="2"/>
  <c r="L128" i="2"/>
  <c r="L343" i="2"/>
  <c r="L129" i="2"/>
  <c r="L130" i="2"/>
  <c r="L344" i="2"/>
  <c r="L345" i="2"/>
  <c r="L346" i="2"/>
  <c r="L347" i="2"/>
  <c r="L348" i="2"/>
  <c r="L349" i="2"/>
  <c r="L350" i="2"/>
  <c r="L351" i="2"/>
  <c r="L131" i="2"/>
  <c r="L132" i="2"/>
  <c r="L24" i="2"/>
  <c r="L352" i="2"/>
  <c r="L353" i="2"/>
  <c r="L354" i="2"/>
  <c r="L133" i="2"/>
  <c r="L135" i="2"/>
  <c r="L355" i="2"/>
  <c r="L356" i="2"/>
  <c r="L357" i="2"/>
  <c r="L358" i="2"/>
  <c r="L359" i="2"/>
  <c r="L360" i="2"/>
  <c r="L136" i="2"/>
  <c r="L361" i="2"/>
  <c r="L362" i="2"/>
  <c r="L363" i="2"/>
  <c r="L364" i="2"/>
  <c r="L365" i="2"/>
  <c r="L137" i="2"/>
  <c r="L366" i="2"/>
  <c r="L367" i="2"/>
  <c r="L138" i="2"/>
  <c r="L368" i="2"/>
  <c r="L369" i="2"/>
  <c r="L371" i="2"/>
  <c r="L372" i="2"/>
  <c r="L139" i="2"/>
  <c r="L141" i="2"/>
  <c r="L142" i="2"/>
  <c r="L143" i="2"/>
  <c r="L144" i="2"/>
  <c r="L145" i="2"/>
  <c r="L373" i="2"/>
  <c r="L374" i="2"/>
  <c r="L376" i="2"/>
  <c r="L25" i="2"/>
  <c r="L377" i="2"/>
  <c r="L378" i="2"/>
  <c r="L379" i="2"/>
  <c r="L380" i="2"/>
  <c r="L146" i="2"/>
  <c r="L382" i="2"/>
  <c r="L383" i="2"/>
  <c r="L384" i="2"/>
  <c r="L385" i="2"/>
  <c r="L147" i="2"/>
  <c r="L386" i="2"/>
  <c r="L387" i="2"/>
  <c r="L388" i="2"/>
  <c r="L148" i="2"/>
  <c r="L389" i="2"/>
  <c r="L390" i="2"/>
  <c r="L26" i="2"/>
  <c r="L149" i="2"/>
  <c r="L391" i="2"/>
  <c r="L392" i="2"/>
  <c r="L150" i="2"/>
  <c r="L393" i="2"/>
  <c r="L394" i="2"/>
  <c r="L395" i="2"/>
  <c r="L151" i="2"/>
  <c r="L152" i="2"/>
  <c r="L27" i="2"/>
  <c r="L28" i="2"/>
  <c r="L396" i="2"/>
  <c r="L397" i="2"/>
  <c r="L153" i="2"/>
  <c r="L154" i="2"/>
  <c r="L155" i="2"/>
  <c r="L398" i="2"/>
  <c r="L399" i="2"/>
  <c r="L400" i="2"/>
  <c r="L401" i="2"/>
  <c r="L402" i="2"/>
  <c r="L156" i="2"/>
  <c r="L157" i="2"/>
  <c r="L405" i="2"/>
  <c r="L158" i="2"/>
  <c r="L159" i="2"/>
  <c r="L407" i="2"/>
  <c r="L29" i="2"/>
  <c r="L408" i="2"/>
  <c r="L409" i="2"/>
  <c r="L160" i="2"/>
  <c r="L410" i="2"/>
  <c r="L411" i="2"/>
  <c r="L30" i="2"/>
  <c r="L412" i="2"/>
  <c r="L31" i="2"/>
  <c r="L413" i="2"/>
  <c r="L161" i="2"/>
  <c r="L414" i="2"/>
  <c r="L162" i="2"/>
  <c r="L32" i="2"/>
  <c r="L415" i="2"/>
  <c r="L33" i="2"/>
  <c r="L34" i="2"/>
  <c r="L416" i="2"/>
  <c r="L163" i="2"/>
  <c r="L164" i="2"/>
  <c r="L165" i="2"/>
  <c r="L417" i="2"/>
  <c r="L418" i="2"/>
  <c r="L419" i="2"/>
  <c r="L166" i="2"/>
  <c r="L167" i="2"/>
  <c r="L420" i="2"/>
  <c r="L421" i="2"/>
  <c r="L35" i="2"/>
  <c r="L36" i="2"/>
  <c r="L169" i="2"/>
  <c r="L423" i="2"/>
  <c r="L424" i="2"/>
  <c r="L170" i="2"/>
  <c r="L425" i="2"/>
  <c r="L37" i="2"/>
  <c r="L426" i="2"/>
  <c r="L171" i="2"/>
  <c r="L172" i="2"/>
  <c r="L173" i="2"/>
  <c r="L174" i="2"/>
  <c r="L548" i="2"/>
  <c r="L428" i="2"/>
  <c r="L38" i="2"/>
  <c r="L429" i="2"/>
  <c r="L175" i="2"/>
  <c r="L176" i="2"/>
  <c r="L177" i="2"/>
  <c r="L178" i="2"/>
  <c r="L549" i="2"/>
  <c r="L39" i="2"/>
  <c r="L431" i="2"/>
  <c r="L179" i="2"/>
  <c r="L180" i="2"/>
  <c r="L432" i="2"/>
  <c r="L181" i="2"/>
  <c r="L433" i="2"/>
  <c r="L562" i="2"/>
  <c r="L182" i="2"/>
  <c r="L183" i="2"/>
  <c r="L184" i="2"/>
  <c r="L434" i="2"/>
  <c r="L435" i="2"/>
  <c r="L185" i="2"/>
  <c r="L186" i="2"/>
  <c r="L187" i="2"/>
  <c r="L188" i="2"/>
  <c r="L189" i="2"/>
  <c r="L436" i="2"/>
  <c r="L190" i="2"/>
  <c r="L437" i="2"/>
  <c r="L438" i="2"/>
  <c r="L191" i="2"/>
  <c r="L439" i="2"/>
  <c r="L192" i="2"/>
  <c r="L194" i="2"/>
  <c r="L440" i="2"/>
  <c r="L441" i="2"/>
  <c r="L196" i="2"/>
  <c r="L442" i="2"/>
  <c r="L443" i="2"/>
  <c r="L444" i="2"/>
  <c r="L445" i="2"/>
  <c r="L446" i="2"/>
  <c r="L448" i="2"/>
  <c r="L197" i="2"/>
  <c r="L449" i="2"/>
  <c r="L450" i="2"/>
  <c r="L451" i="2"/>
  <c r="L452" i="2"/>
  <c r="L198" i="2"/>
  <c r="L199" i="2"/>
  <c r="L453" i="2"/>
  <c r="L200" i="2"/>
  <c r="L201" i="2"/>
  <c r="L202" i="2"/>
  <c r="L203" i="2"/>
  <c r="L455" i="2"/>
  <c r="L457" i="2"/>
  <c r="L204" i="2"/>
  <c r="L205" i="2"/>
  <c r="L458" i="2"/>
  <c r="L459" i="2"/>
  <c r="L206" i="2"/>
  <c r="L461" i="2"/>
  <c r="L462" i="2"/>
  <c r="L463" i="2"/>
  <c r="L207" i="2"/>
  <c r="L208" i="2"/>
  <c r="L209" i="2"/>
  <c r="L550" i="2"/>
  <c r="L210" i="2"/>
  <c r="L551" i="2"/>
  <c r="L40" i="2"/>
  <c r="L464" i="2"/>
  <c r="L465" i="2"/>
  <c r="L466" i="2"/>
  <c r="L211" i="2"/>
  <c r="L467" i="2"/>
  <c r="L469" i="2"/>
  <c r="L212" i="2"/>
  <c r="L470" i="2"/>
  <c r="L471" i="2"/>
  <c r="L472" i="2"/>
  <c r="L473" i="2"/>
  <c r="L474" i="2"/>
  <c r="L475" i="2"/>
  <c r="L213" i="2"/>
  <c r="L476" i="2"/>
  <c r="L477" i="2"/>
  <c r="L41" i="2"/>
  <c r="L479" i="2"/>
  <c r="L214" i="2"/>
  <c r="L480" i="2"/>
  <c r="L42" i="2"/>
  <c r="L481" i="2"/>
  <c r="L483" i="2"/>
  <c r="L484" i="2"/>
  <c r="L215" i="2"/>
  <c r="L485" i="2"/>
  <c r="L486" i="2"/>
  <c r="L216" i="2"/>
  <c r="L44" i="2"/>
  <c r="L552" i="2"/>
  <c r="L487" i="2"/>
  <c r="L488" i="2"/>
  <c r="L489" i="2"/>
  <c r="L217" i="2"/>
  <c r="L490" i="2"/>
  <c r="L218" i="2"/>
  <c r="L219" i="2"/>
  <c r="L492" i="2"/>
  <c r="L220" i="2"/>
  <c r="L493" i="2"/>
  <c r="L494" i="2"/>
  <c r="L221" i="2"/>
  <c r="L495" i="2"/>
  <c r="L497" i="2"/>
  <c r="L498" i="2"/>
  <c r="L499" i="2"/>
  <c r="L500" i="2"/>
  <c r="L501" i="2"/>
  <c r="L222" i="2"/>
  <c r="L223" i="2"/>
  <c r="L224" i="2"/>
  <c r="L225" i="2"/>
  <c r="L503" i="2"/>
  <c r="L504" i="2"/>
  <c r="L553" i="2"/>
  <c r="L505" i="2"/>
  <c r="L506" i="2"/>
  <c r="L226" i="2"/>
  <c r="L507" i="2"/>
  <c r="L508" i="2"/>
  <c r="L227" i="2"/>
  <c r="L228" i="2"/>
  <c r="L229" i="2"/>
  <c r="L230" i="2"/>
  <c r="L563" i="2"/>
  <c r="L509" i="2"/>
  <c r="L231" i="2"/>
  <c r="L232" i="2"/>
  <c r="L46" i="2"/>
  <c r="L233" i="2"/>
  <c r="L511" i="2"/>
  <c r="L512" i="2"/>
  <c r="L513" i="2"/>
  <c r="L47" i="2"/>
  <c r="L514" i="2"/>
  <c r="L515" i="2"/>
  <c r="L517" i="2"/>
  <c r="L518" i="2"/>
  <c r="L519" i="2"/>
  <c r="L520" i="2"/>
  <c r="L521" i="2"/>
  <c r="L522" i="2"/>
  <c r="L48" i="2"/>
  <c r="L523" i="2"/>
  <c r="L524" i="2"/>
  <c r="L554" i="2"/>
  <c r="L525" i="2"/>
  <c r="L526" i="2"/>
  <c r="L235" i="2"/>
  <c r="L528" i="2"/>
  <c r="L529" i="2"/>
  <c r="L530" i="2"/>
  <c r="L531" i="2"/>
  <c r="L532" i="2"/>
  <c r="L236" i="2"/>
  <c r="L533" i="2"/>
  <c r="L535" i="2"/>
  <c r="L238" i="2"/>
  <c r="L538" i="2"/>
  <c r="L49" i="2"/>
  <c r="L564" i="2"/>
  <c r="L539" i="2"/>
  <c r="L540" i="2"/>
  <c r="L239" i="2"/>
  <c r="L565" i="2"/>
  <c r="L240" i="2"/>
  <c r="L541" i="2"/>
  <c r="L241" i="2"/>
  <c r="L543" i="2"/>
  <c r="L544" i="2"/>
  <c r="L243" i="2"/>
  <c r="L545" i="2"/>
  <c r="L244" i="2"/>
  <c r="L245" i="2"/>
  <c r="K51" i="2"/>
  <c r="K52" i="2"/>
  <c r="K7" i="2"/>
  <c r="K247" i="2"/>
  <c r="K8" i="2"/>
  <c r="K248" i="2"/>
  <c r="K53" i="2"/>
  <c r="K249" i="2"/>
  <c r="K250" i="2"/>
  <c r="K251" i="2"/>
  <c r="K252" i="2"/>
  <c r="K9" i="2"/>
  <c r="K253" i="2"/>
  <c r="K54" i="2"/>
  <c r="K55" i="2"/>
  <c r="K56" i="2"/>
  <c r="K57" i="2"/>
  <c r="K58" i="2"/>
  <c r="K59" i="2"/>
  <c r="K60" i="2"/>
  <c r="K61" i="2"/>
  <c r="K254" i="2"/>
  <c r="K256" i="2"/>
  <c r="K62" i="2"/>
  <c r="K257" i="2"/>
  <c r="K258" i="2"/>
  <c r="K260" i="2"/>
  <c r="K261" i="2"/>
  <c r="K63" i="2"/>
  <c r="K64" i="2"/>
  <c r="K263" i="2"/>
  <c r="K66" i="2"/>
  <c r="K67" i="2"/>
  <c r="K264" i="2"/>
  <c r="K68" i="2"/>
  <c r="K69" i="2"/>
  <c r="K265" i="2"/>
  <c r="K266" i="2"/>
  <c r="K70" i="2"/>
  <c r="K267" i="2"/>
  <c r="K268" i="2"/>
  <c r="K269" i="2"/>
  <c r="K270" i="2"/>
  <c r="K556" i="2"/>
  <c r="K10" i="2"/>
  <c r="K271" i="2"/>
  <c r="K71" i="2"/>
  <c r="K11" i="2"/>
  <c r="K12" i="2"/>
  <c r="K272" i="2"/>
  <c r="K273" i="2"/>
  <c r="K72" i="2"/>
  <c r="K73" i="2"/>
  <c r="K13" i="2"/>
  <c r="K275" i="2"/>
  <c r="K14" i="2"/>
  <c r="K276" i="2"/>
  <c r="K74" i="2"/>
  <c r="K277" i="2"/>
  <c r="K75" i="2"/>
  <c r="K76" i="2"/>
  <c r="K77" i="2"/>
  <c r="K278" i="2"/>
  <c r="K279" i="2"/>
  <c r="K78" i="2"/>
  <c r="K79" i="2"/>
  <c r="K280" i="2"/>
  <c r="K557" i="2"/>
  <c r="K80" i="2"/>
  <c r="K281" i="2"/>
  <c r="K282" i="2"/>
  <c r="K283" i="2"/>
  <c r="K284" i="2"/>
  <c r="K81" i="2"/>
  <c r="K15" i="2"/>
  <c r="K546" i="2"/>
  <c r="K82" i="2"/>
  <c r="K83" i="2"/>
  <c r="K285" i="2"/>
  <c r="K84" i="2"/>
  <c r="K558" i="2"/>
  <c r="K286" i="2"/>
  <c r="K559" i="2"/>
  <c r="K287" i="2"/>
  <c r="K85" i="2"/>
  <c r="K16" i="2"/>
  <c r="K86" i="2"/>
  <c r="K87" i="2"/>
  <c r="K88" i="2"/>
  <c r="K289" i="2"/>
  <c r="K89" i="2"/>
  <c r="K90" i="2"/>
  <c r="K91" i="2"/>
  <c r="K290" i="2"/>
  <c r="K291" i="2"/>
  <c r="K92" i="2"/>
  <c r="K292" i="2"/>
  <c r="K93" i="2"/>
  <c r="K94" i="2"/>
  <c r="K293" i="2"/>
  <c r="K294" i="2"/>
  <c r="K295" i="2"/>
  <c r="K95" i="2"/>
  <c r="K296" i="2"/>
  <c r="K297" i="2"/>
  <c r="K298" i="2"/>
  <c r="K96" i="2"/>
  <c r="K299" i="2"/>
  <c r="K97" i="2"/>
  <c r="K300" i="2"/>
  <c r="K301" i="2"/>
  <c r="K302" i="2"/>
  <c r="K99" i="2"/>
  <c r="K303" i="2"/>
  <c r="K100" i="2"/>
  <c r="K101" i="2"/>
  <c r="K304" i="2"/>
  <c r="K306" i="2"/>
  <c r="K307" i="2"/>
  <c r="K17" i="2"/>
  <c r="K308" i="2"/>
  <c r="K104" i="2"/>
  <c r="K309" i="2"/>
  <c r="K310" i="2"/>
  <c r="K105" i="2"/>
  <c r="K106" i="2"/>
  <c r="K108" i="2"/>
  <c r="K109" i="2"/>
  <c r="K312" i="2"/>
  <c r="K313" i="2"/>
  <c r="K314" i="2"/>
  <c r="K110" i="2"/>
  <c r="K315" i="2"/>
  <c r="K316" i="2"/>
  <c r="K317" i="2"/>
  <c r="K111" i="2"/>
  <c r="K112" i="2"/>
  <c r="K113" i="2"/>
  <c r="K318" i="2"/>
  <c r="K319" i="2"/>
  <c r="K19" i="2"/>
  <c r="K320" i="2"/>
  <c r="K321" i="2"/>
  <c r="K322" i="2"/>
  <c r="K115" i="2"/>
  <c r="K116" i="2"/>
  <c r="K117" i="2"/>
  <c r="K560" i="2"/>
  <c r="K323" i="2"/>
  <c r="K324" i="2"/>
  <c r="K118" i="2"/>
  <c r="K119" i="2"/>
  <c r="K120" i="2"/>
  <c r="K121" i="2"/>
  <c r="K325" i="2"/>
  <c r="K327" i="2"/>
  <c r="K122" i="2"/>
  <c r="K123" i="2"/>
  <c r="K328" i="2"/>
  <c r="K124" i="2"/>
  <c r="K330" i="2"/>
  <c r="K331" i="2"/>
  <c r="K332" i="2"/>
  <c r="K333" i="2"/>
  <c r="K334" i="2"/>
  <c r="K20" i="2"/>
  <c r="K21" i="2"/>
  <c r="K336" i="2"/>
  <c r="K337" i="2"/>
  <c r="K338" i="2"/>
  <c r="K125" i="2"/>
  <c r="K339" i="2"/>
  <c r="K340" i="2"/>
  <c r="K126" i="2"/>
  <c r="K23" i="2"/>
  <c r="K127" i="2"/>
  <c r="K561" i="2"/>
  <c r="K342" i="2"/>
  <c r="K128" i="2"/>
  <c r="K343" i="2"/>
  <c r="K129" i="2"/>
  <c r="K130" i="2"/>
  <c r="K344" i="2"/>
  <c r="K345" i="2"/>
  <c r="K346" i="2"/>
  <c r="K347" i="2"/>
  <c r="K348" i="2"/>
  <c r="K349" i="2"/>
  <c r="K350" i="2"/>
  <c r="K351" i="2"/>
  <c r="K131" i="2"/>
  <c r="K132" i="2"/>
  <c r="K24" i="2"/>
  <c r="K352" i="2"/>
  <c r="K353" i="2"/>
  <c r="K354" i="2"/>
  <c r="K133" i="2"/>
  <c r="K135" i="2"/>
  <c r="K355" i="2"/>
  <c r="K356" i="2"/>
  <c r="K357" i="2"/>
  <c r="K358" i="2"/>
  <c r="K359" i="2"/>
  <c r="K360" i="2"/>
  <c r="K136" i="2"/>
  <c r="K361" i="2"/>
  <c r="K362" i="2"/>
  <c r="K363" i="2"/>
  <c r="K364" i="2"/>
  <c r="K365" i="2"/>
  <c r="K137" i="2"/>
  <c r="K366" i="2"/>
  <c r="K367" i="2"/>
  <c r="K138" i="2"/>
  <c r="K368" i="2"/>
  <c r="K369" i="2"/>
  <c r="K371" i="2"/>
  <c r="K372" i="2"/>
  <c r="K139" i="2"/>
  <c r="K141" i="2"/>
  <c r="K142" i="2"/>
  <c r="K143" i="2"/>
  <c r="K144" i="2"/>
  <c r="K145" i="2"/>
  <c r="K373" i="2"/>
  <c r="K374" i="2"/>
  <c r="K376" i="2"/>
  <c r="K25" i="2"/>
  <c r="K377" i="2"/>
  <c r="K378" i="2"/>
  <c r="K379" i="2"/>
  <c r="K380" i="2"/>
  <c r="K146" i="2"/>
  <c r="K382" i="2"/>
  <c r="K383" i="2"/>
  <c r="K384" i="2"/>
  <c r="K385" i="2"/>
  <c r="K147" i="2"/>
  <c r="K386" i="2"/>
  <c r="K387" i="2"/>
  <c r="K388" i="2"/>
  <c r="K148" i="2"/>
  <c r="K389" i="2"/>
  <c r="K390" i="2"/>
  <c r="K26" i="2"/>
  <c r="K149" i="2"/>
  <c r="K391" i="2"/>
  <c r="K392" i="2"/>
  <c r="K150" i="2"/>
  <c r="K393" i="2"/>
  <c r="K394" i="2"/>
  <c r="K395" i="2"/>
  <c r="K151" i="2"/>
  <c r="K152" i="2"/>
  <c r="K27" i="2"/>
  <c r="K28" i="2"/>
  <c r="K396" i="2"/>
  <c r="K397" i="2"/>
  <c r="K153" i="2"/>
  <c r="K154" i="2"/>
  <c r="K155" i="2"/>
  <c r="K398" i="2"/>
  <c r="K399" i="2"/>
  <c r="K400" i="2"/>
  <c r="K401" i="2"/>
  <c r="K402" i="2"/>
  <c r="K156" i="2"/>
  <c r="K157" i="2"/>
  <c r="K405" i="2"/>
  <c r="K158" i="2"/>
  <c r="K159" i="2"/>
  <c r="K407" i="2"/>
  <c r="K29" i="2"/>
  <c r="K408" i="2"/>
  <c r="K409" i="2"/>
  <c r="K160" i="2"/>
  <c r="K410" i="2"/>
  <c r="K411" i="2"/>
  <c r="K30" i="2"/>
  <c r="K412" i="2"/>
  <c r="K31" i="2"/>
  <c r="K413" i="2"/>
  <c r="K161" i="2"/>
  <c r="K414" i="2"/>
  <c r="K162" i="2"/>
  <c r="K32" i="2"/>
  <c r="K415" i="2"/>
  <c r="K33" i="2"/>
  <c r="K34" i="2"/>
  <c r="K416" i="2"/>
  <c r="K163" i="2"/>
  <c r="K164" i="2"/>
  <c r="K165" i="2"/>
  <c r="K417" i="2"/>
  <c r="K418" i="2"/>
  <c r="K419" i="2"/>
  <c r="K166" i="2"/>
  <c r="K167" i="2"/>
  <c r="K420" i="2"/>
  <c r="K421" i="2"/>
  <c r="K35" i="2"/>
  <c r="K36" i="2"/>
  <c r="K169" i="2"/>
  <c r="K423" i="2"/>
  <c r="K424" i="2"/>
  <c r="K170" i="2"/>
  <c r="K425" i="2"/>
  <c r="K37" i="2"/>
  <c r="K426" i="2"/>
  <c r="K171" i="2"/>
  <c r="K172" i="2"/>
  <c r="K173" i="2"/>
  <c r="K174" i="2"/>
  <c r="K548" i="2"/>
  <c r="K428" i="2"/>
  <c r="K38" i="2"/>
  <c r="K429" i="2"/>
  <c r="K175" i="2"/>
  <c r="K176" i="2"/>
  <c r="K177" i="2"/>
  <c r="K178" i="2"/>
  <c r="K549" i="2"/>
  <c r="K39" i="2"/>
  <c r="K431" i="2"/>
  <c r="K179" i="2"/>
  <c r="K180" i="2"/>
  <c r="K432" i="2"/>
  <c r="K181" i="2"/>
  <c r="K433" i="2"/>
  <c r="K562" i="2"/>
  <c r="K182" i="2"/>
  <c r="K183" i="2"/>
  <c r="K184" i="2"/>
  <c r="K434" i="2"/>
  <c r="K435" i="2"/>
  <c r="K185" i="2"/>
  <c r="K186" i="2"/>
  <c r="K187" i="2"/>
  <c r="K188" i="2"/>
  <c r="K189" i="2"/>
  <c r="K436" i="2"/>
  <c r="K190" i="2"/>
  <c r="K437" i="2"/>
  <c r="K438" i="2"/>
  <c r="K191" i="2"/>
  <c r="K439" i="2"/>
  <c r="K192" i="2"/>
  <c r="K193" i="2"/>
  <c r="K440" i="2"/>
  <c r="K441" i="2"/>
  <c r="K196" i="2"/>
  <c r="K442" i="2"/>
  <c r="K443" i="2"/>
  <c r="K444" i="2"/>
  <c r="K445" i="2"/>
  <c r="K446" i="2"/>
  <c r="K448" i="2"/>
  <c r="K197" i="2"/>
  <c r="K449" i="2"/>
  <c r="K450" i="2"/>
  <c r="K451" i="2"/>
  <c r="K452" i="2"/>
  <c r="K198" i="2"/>
  <c r="K199" i="2"/>
  <c r="K453" i="2"/>
  <c r="K200" i="2"/>
  <c r="K201" i="2"/>
  <c r="K202" i="2"/>
  <c r="K203" i="2"/>
  <c r="K455" i="2"/>
  <c r="K457" i="2"/>
  <c r="K204" i="2"/>
  <c r="K205" i="2"/>
  <c r="K458" i="2"/>
  <c r="K459" i="2"/>
  <c r="K206" i="2"/>
  <c r="K461" i="2"/>
  <c r="K462" i="2"/>
  <c r="K463" i="2"/>
  <c r="K207" i="2"/>
  <c r="K208" i="2"/>
  <c r="K209" i="2"/>
  <c r="K550" i="2"/>
  <c r="K210" i="2"/>
  <c r="K551" i="2"/>
  <c r="K40" i="2"/>
  <c r="K464" i="2"/>
  <c r="K465" i="2"/>
  <c r="K466" i="2"/>
  <c r="K211" i="2"/>
  <c r="K467" i="2"/>
  <c r="K469" i="2"/>
  <c r="K212" i="2"/>
  <c r="K470" i="2"/>
  <c r="K471" i="2"/>
  <c r="K472" i="2"/>
  <c r="K473" i="2"/>
  <c r="K474" i="2"/>
  <c r="K475" i="2"/>
  <c r="K213" i="2"/>
  <c r="K476" i="2"/>
  <c r="K477" i="2"/>
  <c r="K41" i="2"/>
  <c r="K479" i="2"/>
  <c r="K214" i="2"/>
  <c r="K480" i="2"/>
  <c r="K42" i="2"/>
  <c r="K481" i="2"/>
  <c r="K483" i="2"/>
  <c r="K484" i="2"/>
  <c r="K215" i="2"/>
  <c r="K485" i="2"/>
  <c r="K486" i="2"/>
  <c r="K216" i="2"/>
  <c r="K44" i="2"/>
  <c r="K552" i="2"/>
  <c r="K487" i="2"/>
  <c r="K488" i="2"/>
  <c r="K489" i="2"/>
  <c r="K217" i="2"/>
  <c r="K490" i="2"/>
  <c r="K218" i="2"/>
  <c r="K219" i="2"/>
  <c r="K492" i="2"/>
  <c r="K220" i="2"/>
  <c r="K493" i="2"/>
  <c r="K494" i="2"/>
  <c r="K221" i="2"/>
  <c r="K495" i="2"/>
  <c r="K497" i="2"/>
  <c r="K498" i="2"/>
  <c r="K499" i="2"/>
  <c r="K500" i="2"/>
  <c r="K501" i="2"/>
  <c r="K222" i="2"/>
  <c r="K223" i="2"/>
  <c r="K224" i="2"/>
  <c r="K225" i="2"/>
  <c r="K503" i="2"/>
  <c r="K504" i="2"/>
  <c r="K553" i="2"/>
  <c r="K505" i="2"/>
  <c r="K506" i="2"/>
  <c r="K226" i="2"/>
  <c r="K507" i="2"/>
  <c r="K508" i="2"/>
  <c r="K227" i="2"/>
  <c r="K228" i="2"/>
  <c r="K229" i="2"/>
  <c r="K230" i="2"/>
  <c r="K563" i="2"/>
  <c r="K509" i="2"/>
  <c r="K231" i="2"/>
  <c r="K232" i="2"/>
  <c r="K46" i="2"/>
  <c r="K233" i="2"/>
  <c r="K511" i="2"/>
  <c r="K512" i="2"/>
  <c r="K513" i="2"/>
  <c r="K47" i="2"/>
  <c r="K514" i="2"/>
  <c r="K515" i="2"/>
  <c r="K517" i="2"/>
  <c r="K518" i="2"/>
  <c r="K519" i="2"/>
  <c r="K520" i="2"/>
  <c r="K521" i="2"/>
  <c r="K522" i="2"/>
  <c r="K48" i="2"/>
  <c r="K523" i="2"/>
  <c r="K524" i="2"/>
  <c r="K554" i="2"/>
  <c r="K525" i="2"/>
  <c r="K526" i="2"/>
  <c r="K235" i="2"/>
  <c r="K528" i="2"/>
  <c r="K529" i="2"/>
  <c r="K530" i="2"/>
  <c r="K531" i="2"/>
  <c r="K532" i="2"/>
  <c r="K236" i="2"/>
  <c r="K533" i="2"/>
  <c r="K535" i="2"/>
  <c r="K238" i="2"/>
  <c r="K538" i="2"/>
  <c r="K49" i="2"/>
  <c r="K564" i="2"/>
  <c r="K539" i="2"/>
  <c r="K540" i="2"/>
  <c r="K239" i="2"/>
  <c r="K565" i="2"/>
  <c r="K240" i="2"/>
  <c r="K541" i="2"/>
  <c r="K241" i="2"/>
  <c r="K543" i="2"/>
  <c r="K544" i="2"/>
  <c r="K243" i="2"/>
  <c r="K545" i="2"/>
  <c r="K246" i="2"/>
  <c r="Q237" i="2" l="1"/>
  <c r="S564" i="2"/>
  <c r="K566" i="2"/>
  <c r="N566" i="2"/>
  <c r="M566" i="2"/>
  <c r="L566" i="2"/>
  <c r="O566" i="2"/>
  <c r="S179" i="2"/>
  <c r="S30" i="2"/>
  <c r="S409" i="2"/>
  <c r="S159" i="2"/>
  <c r="S156" i="2"/>
  <c r="S399" i="2"/>
  <c r="S153" i="2"/>
  <c r="S27" i="2"/>
  <c r="S394" i="2"/>
  <c r="S391" i="2"/>
  <c r="S389" i="2"/>
  <c r="S386" i="2"/>
  <c r="S245" i="2"/>
  <c r="S334" i="2"/>
  <c r="S330" i="2"/>
  <c r="S122" i="2"/>
  <c r="S120" i="2"/>
  <c r="S323" i="2"/>
  <c r="S115" i="2"/>
  <c r="S19" i="2"/>
  <c r="S112" i="2"/>
  <c r="S315" i="2"/>
  <c r="S312" i="2"/>
  <c r="S105" i="2"/>
  <c r="S308" i="2"/>
  <c r="S304" i="2"/>
  <c r="S99" i="2"/>
  <c r="S97" i="2"/>
  <c r="S297" i="2"/>
  <c r="S294" i="2"/>
  <c r="S292" i="2"/>
  <c r="S91" i="2"/>
  <c r="S88" i="2"/>
  <c r="S85" i="2"/>
  <c r="S558" i="2"/>
  <c r="S82" i="2"/>
  <c r="S284" i="2"/>
  <c r="S80" i="2"/>
  <c r="S78" i="2"/>
  <c r="S384" i="2"/>
  <c r="S380" i="2"/>
  <c r="S25" i="2"/>
  <c r="S145" i="2"/>
  <c r="S141" i="2"/>
  <c r="S369" i="2"/>
  <c r="S366" i="2"/>
  <c r="S363" i="2"/>
  <c r="S360" i="2"/>
  <c r="S356" i="2"/>
  <c r="S354" i="2"/>
  <c r="S132" i="2"/>
  <c r="S349" i="2"/>
  <c r="S345" i="2"/>
  <c r="S343" i="2"/>
  <c r="S127" i="2"/>
  <c r="S339" i="2"/>
  <c r="S336" i="2"/>
  <c r="S303" i="2"/>
  <c r="S300" i="2"/>
  <c r="S298" i="2"/>
  <c r="S295" i="2"/>
  <c r="S93" i="2"/>
  <c r="S290" i="2"/>
  <c r="S289" i="2"/>
  <c r="S16" i="2"/>
  <c r="S286" i="2"/>
  <c r="S83" i="2"/>
  <c r="S81" i="2"/>
  <c r="S281" i="2"/>
  <c r="S79" i="2"/>
  <c r="S503" i="2"/>
  <c r="S222" i="2"/>
  <c r="S498" i="2"/>
  <c r="S494" i="2"/>
  <c r="S219" i="2"/>
  <c r="S489" i="2"/>
  <c r="S44" i="2"/>
  <c r="S215" i="2"/>
  <c r="S42" i="2"/>
  <c r="S41" i="2"/>
  <c r="S475" i="2"/>
  <c r="S471" i="2"/>
  <c r="S467" i="2"/>
  <c r="S464" i="2"/>
  <c r="S550" i="2"/>
  <c r="S463" i="2"/>
  <c r="S459" i="2"/>
  <c r="S457" i="2"/>
  <c r="S201" i="2"/>
  <c r="S198" i="2"/>
  <c r="S449" i="2"/>
  <c r="S445" i="2"/>
  <c r="S196" i="2"/>
  <c r="S193" i="2"/>
  <c r="S438" i="2"/>
  <c r="S189" i="2"/>
  <c r="S185" i="2"/>
  <c r="S183" i="2"/>
  <c r="S181" i="2"/>
  <c r="S431" i="2"/>
  <c r="S177" i="2"/>
  <c r="S38" i="2"/>
  <c r="S173" i="2"/>
  <c r="S37" i="2"/>
  <c r="S423" i="2"/>
  <c r="S421" i="2"/>
  <c r="S419" i="2"/>
  <c r="S164" i="2"/>
  <c r="S162" i="2"/>
  <c r="S413" i="2"/>
  <c r="S411" i="2"/>
  <c r="S408" i="2"/>
  <c r="S158" i="2"/>
  <c r="S402" i="2"/>
  <c r="S398" i="2"/>
  <c r="S397" i="2"/>
  <c r="S152" i="2"/>
  <c r="S393" i="2"/>
  <c r="S149" i="2"/>
  <c r="S148" i="2"/>
  <c r="S147" i="2"/>
  <c r="S383" i="2"/>
  <c r="S379" i="2"/>
  <c r="S376" i="2"/>
  <c r="S144" i="2"/>
  <c r="S139" i="2"/>
  <c r="S368" i="2"/>
  <c r="S137" i="2"/>
  <c r="S362" i="2"/>
  <c r="S359" i="2"/>
  <c r="S355" i="2"/>
  <c r="S353" i="2"/>
  <c r="S131" i="2"/>
  <c r="S348" i="2"/>
  <c r="S344" i="2"/>
  <c r="S128" i="2"/>
  <c r="S23" i="2"/>
  <c r="S125" i="2"/>
  <c r="S21" i="2"/>
  <c r="S333" i="2"/>
  <c r="S124" i="2"/>
  <c r="S327" i="2"/>
  <c r="S119" i="2"/>
  <c r="S560" i="2"/>
  <c r="S322" i="2"/>
  <c r="S319" i="2"/>
  <c r="S111" i="2"/>
  <c r="S110" i="2"/>
  <c r="S109" i="2"/>
  <c r="S310" i="2"/>
  <c r="S17" i="2"/>
  <c r="S101" i="2"/>
  <c r="M2" i="5"/>
  <c r="K2" i="5"/>
  <c r="S504" i="2"/>
  <c r="S223" i="2"/>
  <c r="S499" i="2"/>
  <c r="S221" i="2"/>
  <c r="S492" i="2"/>
  <c r="S217" i="2"/>
  <c r="S552" i="2"/>
  <c r="S485" i="2"/>
  <c r="S481" i="2"/>
  <c r="S479" i="2"/>
  <c r="S213" i="2"/>
  <c r="S472" i="2"/>
  <c r="S469" i="2"/>
  <c r="S465" i="2"/>
  <c r="S210" i="2"/>
  <c r="S207" i="2"/>
  <c r="S206" i="2"/>
  <c r="S204" i="2"/>
  <c r="S202" i="2"/>
  <c r="S199" i="2"/>
  <c r="S450" i="2"/>
  <c r="S446" i="2"/>
  <c r="S442" i="2"/>
  <c r="S194" i="2"/>
  <c r="S191" i="2"/>
  <c r="S436" i="2"/>
  <c r="S186" i="2"/>
  <c r="S184" i="2"/>
  <c r="S433" i="2"/>
  <c r="S178" i="2"/>
  <c r="S429" i="2"/>
  <c r="S174" i="2"/>
  <c r="S426" i="2"/>
  <c r="S424" i="2"/>
  <c r="S35" i="2"/>
  <c r="S166" i="2"/>
  <c r="S165" i="2"/>
  <c r="S34" i="2"/>
  <c r="S32" i="2"/>
  <c r="S161" i="2"/>
  <c r="S51" i="2"/>
  <c r="Q545" i="2"/>
  <c r="Q241" i="2"/>
  <c r="Q239" i="2"/>
  <c r="Q49" i="2"/>
  <c r="Q533" i="2"/>
  <c r="Q530" i="2"/>
  <c r="Q526" i="2"/>
  <c r="Q523" i="2"/>
  <c r="Q520" i="2"/>
  <c r="Q515" i="2"/>
  <c r="Q512" i="2"/>
  <c r="Q232" i="2"/>
  <c r="Q230" i="2"/>
  <c r="Q508" i="2"/>
  <c r="Q505" i="2"/>
  <c r="Q225" i="2"/>
  <c r="Q501" i="2"/>
  <c r="Q497" i="2"/>
  <c r="Q493" i="2"/>
  <c r="Q218" i="2"/>
  <c r="Q488" i="2"/>
  <c r="Q216" i="2"/>
  <c r="Q484" i="2"/>
  <c r="Q480" i="2"/>
  <c r="Q477" i="2"/>
  <c r="L2" i="5"/>
  <c r="O2" i="5"/>
  <c r="N2" i="5"/>
  <c r="Q246" i="2"/>
  <c r="Q473" i="2"/>
  <c r="Q212" i="2"/>
  <c r="Q551" i="2"/>
  <c r="Q205" i="2"/>
  <c r="Q448" i="2"/>
  <c r="Q439" i="2"/>
  <c r="Q434" i="2"/>
  <c r="Q549" i="2"/>
  <c r="Q36" i="2"/>
  <c r="Q544" i="2"/>
  <c r="Q539" i="2"/>
  <c r="Q532" i="2"/>
  <c r="Q554" i="2"/>
  <c r="Q518" i="2"/>
  <c r="Q233" i="2"/>
  <c r="Q228" i="2"/>
  <c r="Q504" i="2"/>
  <c r="Q499" i="2"/>
  <c r="Q217" i="2"/>
  <c r="Q485" i="2"/>
  <c r="Q479" i="2"/>
  <c r="Q472" i="2"/>
  <c r="Q465" i="2"/>
  <c r="Q207" i="2"/>
  <c r="Q204" i="2"/>
  <c r="Q199" i="2"/>
  <c r="Q446" i="2"/>
  <c r="Q194" i="2"/>
  <c r="Q436" i="2"/>
  <c r="Q184" i="2"/>
  <c r="Q174" i="2"/>
  <c r="Q543" i="2"/>
  <c r="Q565" i="2"/>
  <c r="Q564" i="2"/>
  <c r="Q531" i="2"/>
  <c r="S553" i="2"/>
  <c r="S224" i="2"/>
  <c r="S500" i="2"/>
  <c r="S495" i="2"/>
  <c r="S220" i="2"/>
  <c r="S490" i="2"/>
  <c r="S487" i="2"/>
  <c r="S486" i="2"/>
  <c r="S483" i="2"/>
  <c r="S214" i="2"/>
  <c r="S476" i="2"/>
  <c r="Q466" i="2"/>
  <c r="Q461" i="2"/>
  <c r="Q453" i="2"/>
  <c r="Q443" i="2"/>
  <c r="Q190" i="2"/>
  <c r="Q562" i="2"/>
  <c r="Q175" i="2"/>
  <c r="Q548" i="2"/>
  <c r="Q171" i="2"/>
  <c r="Q170" i="2"/>
  <c r="Q417" i="2"/>
  <c r="Q416" i="2"/>
  <c r="Q415" i="2"/>
  <c r="Q412" i="2"/>
  <c r="Q160" i="2"/>
  <c r="Q407" i="2"/>
  <c r="Q157" i="2"/>
  <c r="Q400" i="2"/>
  <c r="Q154" i="2"/>
  <c r="Q28" i="2"/>
  <c r="Q395" i="2"/>
  <c r="Q392" i="2"/>
  <c r="Q208" i="2"/>
  <c r="Q203" i="2"/>
  <c r="Q451" i="2"/>
  <c r="Q440" i="2"/>
  <c r="Q187" i="2"/>
  <c r="Q180" i="2"/>
  <c r="Q167" i="2"/>
  <c r="Q240" i="2"/>
  <c r="Q238" i="2"/>
  <c r="Q528" i="2"/>
  <c r="Q522" i="2"/>
  <c r="Q47" i="2"/>
  <c r="Q509" i="2"/>
  <c r="Q226" i="2"/>
  <c r="Q223" i="2"/>
  <c r="Q221" i="2"/>
  <c r="Q492" i="2"/>
  <c r="Q552" i="2"/>
  <c r="Q481" i="2"/>
  <c r="Q213" i="2"/>
  <c r="Q469" i="2"/>
  <c r="Q210" i="2"/>
  <c r="Q206" i="2"/>
  <c r="Q202" i="2"/>
  <c r="Q450" i="2"/>
  <c r="Q442" i="2"/>
  <c r="Q191" i="2"/>
  <c r="Q186" i="2"/>
  <c r="Q433" i="2"/>
  <c r="Q179" i="2"/>
  <c r="Q178" i="2"/>
  <c r="Q429" i="2"/>
  <c r="Q426" i="2"/>
  <c r="Q424" i="2"/>
  <c r="Q35" i="2"/>
  <c r="Q166" i="2"/>
  <c r="Q165" i="2"/>
  <c r="Q34" i="2"/>
  <c r="Q32" i="2"/>
  <c r="Q161" i="2"/>
  <c r="Q30" i="2"/>
  <c r="Q409" i="2"/>
  <c r="Q159" i="2"/>
  <c r="Q156" i="2"/>
  <c r="Q399" i="2"/>
  <c r="Q153" i="2"/>
  <c r="Q27" i="2"/>
  <c r="Q394" i="2"/>
  <c r="Q391" i="2"/>
  <c r="Q389" i="2"/>
  <c r="Q386" i="2"/>
  <c r="Q384" i="2"/>
  <c r="Q380" i="2"/>
  <c r="Q25" i="2"/>
  <c r="Q145" i="2"/>
  <c r="Q141" i="2"/>
  <c r="Q369" i="2"/>
  <c r="Q366" i="2"/>
  <c r="Q363" i="2"/>
  <c r="Q360" i="2"/>
  <c r="Q356" i="2"/>
  <c r="Q354" i="2"/>
  <c r="Q132" i="2"/>
  <c r="Q349" i="2"/>
  <c r="Q345" i="2"/>
  <c r="Q343" i="2"/>
  <c r="Q127" i="2"/>
  <c r="Q339" i="2"/>
  <c r="Q336" i="2"/>
  <c r="Q334" i="2"/>
  <c r="Q330" i="2"/>
  <c r="Q122" i="2"/>
  <c r="Q120" i="2"/>
  <c r="Q323" i="2"/>
  <c r="Q115" i="2"/>
  <c r="Q19" i="2"/>
  <c r="Q112" i="2"/>
  <c r="Q315" i="2"/>
  <c r="Q312" i="2"/>
  <c r="Q105" i="2"/>
  <c r="Q308" i="2"/>
  <c r="Q304" i="2"/>
  <c r="Q303" i="2"/>
  <c r="Q300" i="2"/>
  <c r="Q298" i="2"/>
  <c r="Q235" i="2"/>
  <c r="Q524" i="2"/>
  <c r="Q521" i="2"/>
  <c r="Q517" i="2"/>
  <c r="Q513" i="2"/>
  <c r="Q46" i="2"/>
  <c r="Q563" i="2"/>
  <c r="Q227" i="2"/>
  <c r="Q506" i="2"/>
  <c r="Q503" i="2"/>
  <c r="Q222" i="2"/>
  <c r="Q498" i="2"/>
  <c r="Q494" i="2"/>
  <c r="Q219" i="2"/>
  <c r="Q489" i="2"/>
  <c r="Q44" i="2"/>
  <c r="Q215" i="2"/>
  <c r="Q42" i="2"/>
  <c r="Q41" i="2"/>
  <c r="Q475" i="2"/>
  <c r="Q471" i="2"/>
  <c r="Q467" i="2"/>
  <c r="Q464" i="2"/>
  <c r="Q550" i="2"/>
  <c r="Q463" i="2"/>
  <c r="Q196" i="2"/>
  <c r="Q193" i="2"/>
  <c r="Q438" i="2"/>
  <c r="Q189" i="2"/>
  <c r="Q185" i="2"/>
  <c r="Q183" i="2"/>
  <c r="Q181" i="2"/>
  <c r="Q431" i="2"/>
  <c r="Q177" i="2"/>
  <c r="Q38" i="2"/>
  <c r="Q162" i="2"/>
  <c r="Q390" i="2"/>
  <c r="Q387" i="2"/>
  <c r="Q146" i="2"/>
  <c r="Q377" i="2"/>
  <c r="Q373" i="2"/>
  <c r="Q142" i="2"/>
  <c r="Q371" i="2"/>
  <c r="Q367" i="2"/>
  <c r="Q364" i="2"/>
  <c r="Q136" i="2"/>
  <c r="Q357" i="2"/>
  <c r="Q133" i="2"/>
  <c r="Q24" i="2"/>
  <c r="Q350" i="2"/>
  <c r="Q346" i="2"/>
  <c r="Q129" i="2"/>
  <c r="Q561" i="2"/>
  <c r="Q340" i="2"/>
  <c r="Q337" i="2"/>
  <c r="Q331" i="2"/>
  <c r="Q123" i="2"/>
  <c r="Q121" i="2"/>
  <c r="Q324" i="2"/>
  <c r="Q116" i="2"/>
  <c r="Q320" i="2"/>
  <c r="Q113" i="2"/>
  <c r="Q316" i="2"/>
  <c r="Q313" i="2"/>
  <c r="Q106" i="2"/>
  <c r="Q104" i="2"/>
  <c r="Q306" i="2"/>
  <c r="Q301" i="2"/>
  <c r="Q96" i="2"/>
  <c r="Q95" i="2"/>
  <c r="Q94" i="2"/>
  <c r="Q291" i="2"/>
  <c r="Q89" i="2"/>
  <c r="Q86" i="2"/>
  <c r="Q559" i="2"/>
  <c r="Q285" i="2"/>
  <c r="Q15" i="2"/>
  <c r="Q282" i="2"/>
  <c r="Q280" i="2"/>
  <c r="Q474" i="2"/>
  <c r="Q470" i="2"/>
  <c r="Q211" i="2"/>
  <c r="Q40" i="2"/>
  <c r="Q209" i="2"/>
  <c r="Q462" i="2"/>
  <c r="Q458" i="2"/>
  <c r="Q455" i="2"/>
  <c r="Q200" i="2"/>
  <c r="Q452" i="2"/>
  <c r="Q197" i="2"/>
  <c r="Q444" i="2"/>
  <c r="Q441" i="2"/>
  <c r="Q192" i="2"/>
  <c r="Q437" i="2"/>
  <c r="Q188" i="2"/>
  <c r="Q435" i="2"/>
  <c r="Q182" i="2"/>
  <c r="Q432" i="2"/>
  <c r="Q39" i="2"/>
  <c r="Q176" i="2"/>
  <c r="Q428" i="2"/>
  <c r="Q172" i="2"/>
  <c r="Q425" i="2"/>
  <c r="Q169" i="2"/>
  <c r="Q420" i="2"/>
  <c r="Q418" i="2"/>
  <c r="Q163" i="2"/>
  <c r="Q33" i="2"/>
  <c r="Q414" i="2"/>
  <c r="Q31" i="2"/>
  <c r="Q410" i="2"/>
  <c r="Q29" i="2"/>
  <c r="Q405" i="2"/>
  <c r="Q401" i="2"/>
  <c r="Q155" i="2"/>
  <c r="Q396" i="2"/>
  <c r="Q151" i="2"/>
  <c r="Q150" i="2"/>
  <c r="Q26" i="2"/>
  <c r="Q388" i="2"/>
  <c r="Q385" i="2"/>
  <c r="Q382" i="2"/>
  <c r="Q378" i="2"/>
  <c r="Q374" i="2"/>
  <c r="Q143" i="2"/>
  <c r="Q372" i="2"/>
  <c r="Q138" i="2"/>
  <c r="Q365" i="2"/>
  <c r="Q361" i="2"/>
  <c r="Q358" i="2"/>
  <c r="Q135" i="2"/>
  <c r="Q352" i="2"/>
  <c r="Q351" i="2"/>
  <c r="Q347" i="2"/>
  <c r="Q130" i="2"/>
  <c r="Q342" i="2"/>
  <c r="Q126" i="2"/>
  <c r="Q338" i="2"/>
  <c r="Q20" i="2"/>
  <c r="Q332" i="2"/>
  <c r="Q328" i="2"/>
  <c r="Q325" i="2"/>
  <c r="Q118" i="2"/>
  <c r="Q117" i="2"/>
  <c r="Q321" i="2"/>
  <c r="Q318" i="2"/>
  <c r="Q317" i="2"/>
  <c r="Q314" i="2"/>
  <c r="Q108" i="2"/>
  <c r="Q309" i="2"/>
  <c r="Q307" i="2"/>
  <c r="Q100" i="2"/>
  <c r="Q302" i="2"/>
  <c r="Q299" i="2"/>
  <c r="Q296" i="2"/>
  <c r="Q293" i="2"/>
  <c r="Q92" i="2"/>
  <c r="Q90" i="2"/>
  <c r="Q87" i="2"/>
  <c r="Q287" i="2"/>
  <c r="Q84" i="2"/>
  <c r="Q546" i="2"/>
  <c r="Q283" i="2"/>
  <c r="Q557" i="2"/>
  <c r="S505" i="2"/>
  <c r="S225" i="2"/>
  <c r="S501" i="2"/>
  <c r="S497" i="2"/>
  <c r="S493" i="2"/>
  <c r="S218" i="2"/>
  <c r="S488" i="2"/>
  <c r="S216" i="2"/>
  <c r="S484" i="2"/>
  <c r="S480" i="2"/>
  <c r="S477" i="2"/>
  <c r="S474" i="2"/>
  <c r="S470" i="2"/>
  <c r="S211" i="2"/>
  <c r="S40" i="2"/>
  <c r="S209" i="2"/>
  <c r="S462" i="2"/>
  <c r="S458" i="2"/>
  <c r="S455" i="2"/>
  <c r="S200" i="2"/>
  <c r="S452" i="2"/>
  <c r="S197" i="2"/>
  <c r="S444" i="2"/>
  <c r="S441" i="2"/>
  <c r="S192" i="2"/>
  <c r="S437" i="2"/>
  <c r="S188" i="2"/>
  <c r="S246" i="2"/>
  <c r="S435" i="2"/>
  <c r="S182" i="2"/>
  <c r="S432" i="2"/>
  <c r="S39" i="2"/>
  <c r="S176" i="2"/>
  <c r="S428" i="2"/>
  <c r="S172" i="2"/>
  <c r="S425" i="2"/>
  <c r="S169" i="2"/>
  <c r="S420" i="2"/>
  <c r="S418" i="2"/>
  <c r="S163" i="2"/>
  <c r="S33" i="2"/>
  <c r="S414" i="2"/>
  <c r="S31" i="2"/>
  <c r="S410" i="2"/>
  <c r="S29" i="2"/>
  <c r="S405" i="2"/>
  <c r="S401" i="2"/>
  <c r="S155" i="2"/>
  <c r="S396" i="2"/>
  <c r="S151" i="2"/>
  <c r="S150" i="2"/>
  <c r="S26" i="2"/>
  <c r="S388" i="2"/>
  <c r="S385" i="2"/>
  <c r="S382" i="2"/>
  <c r="S378" i="2"/>
  <c r="S374" i="2"/>
  <c r="S143" i="2"/>
  <c r="S372" i="2"/>
  <c r="S138" i="2"/>
  <c r="S365" i="2"/>
  <c r="S361" i="2"/>
  <c r="S358" i="2"/>
  <c r="S135" i="2"/>
  <c r="S352" i="2"/>
  <c r="S351" i="2"/>
  <c r="S347" i="2"/>
  <c r="S130" i="2"/>
  <c r="S342" i="2"/>
  <c r="S126" i="2"/>
  <c r="S338" i="2"/>
  <c r="S20" i="2"/>
  <c r="S332" i="2"/>
  <c r="S328" i="2"/>
  <c r="S325" i="2"/>
  <c r="S118" i="2"/>
  <c r="S117" i="2"/>
  <c r="S321" i="2"/>
  <c r="S318" i="2"/>
  <c r="S317" i="2"/>
  <c r="S314" i="2"/>
  <c r="S108" i="2"/>
  <c r="S309" i="2"/>
  <c r="S307" i="2"/>
  <c r="S100" i="2"/>
  <c r="S302" i="2"/>
  <c r="S299" i="2"/>
  <c r="S296" i="2"/>
  <c r="S293" i="2"/>
  <c r="S92" i="2"/>
  <c r="S90" i="2"/>
  <c r="S87" i="2"/>
  <c r="S287" i="2"/>
  <c r="S84" i="2"/>
  <c r="S546" i="2"/>
  <c r="S283" i="2"/>
  <c r="S557" i="2"/>
  <c r="S279" i="2"/>
  <c r="S75" i="2"/>
  <c r="S14" i="2"/>
  <c r="S72" i="2"/>
  <c r="S11" i="2"/>
  <c r="S556" i="2"/>
  <c r="S267" i="2"/>
  <c r="S69" i="2"/>
  <c r="S66" i="2"/>
  <c r="S261" i="2"/>
  <c r="S62" i="2"/>
  <c r="S60" i="2"/>
  <c r="S56" i="2"/>
  <c r="S9" i="2"/>
  <c r="S249" i="2"/>
  <c r="S247" i="2"/>
  <c r="Q243" i="2"/>
  <c r="Q540" i="2"/>
  <c r="Q236" i="2"/>
  <c r="Q529" i="2"/>
  <c r="Q525" i="2"/>
  <c r="Q48" i="2"/>
  <c r="Q519" i="2"/>
  <c r="Q514" i="2"/>
  <c r="Q511" i="2"/>
  <c r="Q231" i="2"/>
  <c r="Q229" i="2"/>
  <c r="Q507" i="2"/>
  <c r="Q553" i="2"/>
  <c r="Q224" i="2"/>
  <c r="Q500" i="2"/>
  <c r="Q495" i="2"/>
  <c r="Q220" i="2"/>
  <c r="Q490" i="2"/>
  <c r="Q487" i="2"/>
  <c r="Q486" i="2"/>
  <c r="Q483" i="2"/>
  <c r="Q214" i="2"/>
  <c r="Q476" i="2"/>
  <c r="Q541" i="2"/>
  <c r="Q538" i="2"/>
  <c r="Q295" i="2"/>
  <c r="Q93" i="2"/>
  <c r="Q290" i="2"/>
  <c r="Q289" i="2"/>
  <c r="Q16" i="2"/>
  <c r="Q286" i="2"/>
  <c r="Q83" i="2"/>
  <c r="Q81" i="2"/>
  <c r="Q281" i="2"/>
  <c r="Q79" i="2"/>
  <c r="S473" i="2"/>
  <c r="S212" i="2"/>
  <c r="S466" i="2"/>
  <c r="S551" i="2"/>
  <c r="S208" i="2"/>
  <c r="S461" i="2"/>
  <c r="S205" i="2"/>
  <c r="S203" i="2"/>
  <c r="S453" i="2"/>
  <c r="S451" i="2"/>
  <c r="S448" i="2"/>
  <c r="S443" i="2"/>
  <c r="S440" i="2"/>
  <c r="S439" i="2"/>
  <c r="S190" i="2"/>
  <c r="S187" i="2"/>
  <c r="S434" i="2"/>
  <c r="S562" i="2"/>
  <c r="S180" i="2"/>
  <c r="S549" i="2"/>
  <c r="S175" i="2"/>
  <c r="S548" i="2"/>
  <c r="S171" i="2"/>
  <c r="S170" i="2"/>
  <c r="S36" i="2"/>
  <c r="S167" i="2"/>
  <c r="S417" i="2"/>
  <c r="S416" i="2"/>
  <c r="S415" i="2"/>
  <c r="S412" i="2"/>
  <c r="S160" i="2"/>
  <c r="S407" i="2"/>
  <c r="S157" i="2"/>
  <c r="S400" i="2"/>
  <c r="S154" i="2"/>
  <c r="S28" i="2"/>
  <c r="S395" i="2"/>
  <c r="S392" i="2"/>
  <c r="S390" i="2"/>
  <c r="S387" i="2"/>
  <c r="S146" i="2"/>
  <c r="S377" i="2"/>
  <c r="S373" i="2"/>
  <c r="S142" i="2"/>
  <c r="S371" i="2"/>
  <c r="S367" i="2"/>
  <c r="S364" i="2"/>
  <c r="S136" i="2"/>
  <c r="S357" i="2"/>
  <c r="S133" i="2"/>
  <c r="S24" i="2"/>
  <c r="S350" i="2"/>
  <c r="S346" i="2"/>
  <c r="S129" i="2"/>
  <c r="S561" i="2"/>
  <c r="S340" i="2"/>
  <c r="S337" i="2"/>
  <c r="S331" i="2"/>
  <c r="S123" i="2"/>
  <c r="S121" i="2"/>
  <c r="S324" i="2"/>
  <c r="S116" i="2"/>
  <c r="S320" i="2"/>
  <c r="S113" i="2"/>
  <c r="S316" i="2"/>
  <c r="S313" i="2"/>
  <c r="S106" i="2"/>
  <c r="S104" i="2"/>
  <c r="S306" i="2"/>
  <c r="S301" i="2"/>
  <c r="S96" i="2"/>
  <c r="S95" i="2"/>
  <c r="S94" i="2"/>
  <c r="S291" i="2"/>
  <c r="S89" i="2"/>
  <c r="S86" i="2"/>
  <c r="S559" i="2"/>
  <c r="S285" i="2"/>
  <c r="S15" i="2"/>
  <c r="S282" i="2"/>
  <c r="S280" i="2"/>
  <c r="Q459" i="2"/>
  <c r="Q457" i="2"/>
  <c r="Q201" i="2"/>
  <c r="Q198" i="2"/>
  <c r="Q449" i="2"/>
  <c r="Q445" i="2"/>
  <c r="Q173" i="2"/>
  <c r="Q37" i="2"/>
  <c r="Q423" i="2"/>
  <c r="Q421" i="2"/>
  <c r="Q419" i="2"/>
  <c r="Q164" i="2"/>
  <c r="Q413" i="2"/>
  <c r="Q411" i="2"/>
  <c r="Q408" i="2"/>
  <c r="Q158" i="2"/>
  <c r="Q402" i="2"/>
  <c r="Q398" i="2"/>
  <c r="Q397" i="2"/>
  <c r="Q152" i="2"/>
  <c r="Q393" i="2"/>
  <c r="Q149" i="2"/>
  <c r="Q148" i="2"/>
  <c r="Q147" i="2"/>
  <c r="Q383" i="2"/>
  <c r="Q379" i="2"/>
  <c r="Q376" i="2"/>
  <c r="Q144" i="2"/>
  <c r="Q139" i="2"/>
  <c r="Q368" i="2"/>
  <c r="Q137" i="2"/>
  <c r="Q362" i="2"/>
  <c r="Q359" i="2"/>
  <c r="Q355" i="2"/>
  <c r="Q353" i="2"/>
  <c r="Q131" i="2"/>
  <c r="Q348" i="2"/>
  <c r="Q344" i="2"/>
  <c r="Q128" i="2"/>
  <c r="Q23" i="2"/>
  <c r="Q125" i="2"/>
  <c r="Q21" i="2"/>
  <c r="Q333" i="2"/>
  <c r="Q124" i="2"/>
  <c r="Q327" i="2"/>
  <c r="Q119" i="2"/>
  <c r="Q560" i="2"/>
  <c r="Q322" i="2"/>
  <c r="Q319" i="2"/>
  <c r="Q111" i="2"/>
  <c r="Q110" i="2"/>
  <c r="Q109" i="2"/>
  <c r="Q310" i="2"/>
  <c r="Q17" i="2"/>
  <c r="Q101" i="2"/>
  <c r="Q99" i="2"/>
  <c r="Q97" i="2"/>
  <c r="Q297" i="2"/>
  <c r="Q294" i="2"/>
  <c r="Q292" i="2"/>
  <c r="Q91" i="2"/>
  <c r="Q88" i="2"/>
  <c r="Q85" i="2"/>
  <c r="Q558" i="2"/>
  <c r="Q82" i="2"/>
  <c r="Q284" i="2"/>
  <c r="Q80" i="2"/>
  <c r="Q78" i="2"/>
  <c r="Q51" i="2"/>
  <c r="Q77" i="2"/>
  <c r="S77" i="2"/>
  <c r="Q74" i="2"/>
  <c r="S74" i="2"/>
  <c r="Q13" i="2"/>
  <c r="S13" i="2"/>
  <c r="Q272" i="2"/>
  <c r="S272" i="2"/>
  <c r="Q271" i="2"/>
  <c r="S271" i="2"/>
  <c r="Q269" i="2"/>
  <c r="S269" i="2"/>
  <c r="Q266" i="2"/>
  <c r="S266" i="2"/>
  <c r="Q264" i="2"/>
  <c r="S264" i="2"/>
  <c r="Q64" i="2"/>
  <c r="S64" i="2"/>
  <c r="Q258" i="2"/>
  <c r="S258" i="2"/>
  <c r="Q254" i="2"/>
  <c r="S254" i="2"/>
  <c r="Q58" i="2"/>
  <c r="S58" i="2"/>
  <c r="Q54" i="2"/>
  <c r="S54" i="2"/>
  <c r="Q251" i="2"/>
  <c r="S251" i="2"/>
  <c r="Q248" i="2"/>
  <c r="S248" i="2"/>
  <c r="Q52" i="2"/>
  <c r="S52" i="2"/>
  <c r="S243" i="2"/>
  <c r="S541" i="2"/>
  <c r="S540" i="2"/>
  <c r="S538" i="2"/>
  <c r="S236" i="2"/>
  <c r="S529" i="2"/>
  <c r="S525" i="2"/>
  <c r="S48" i="2"/>
  <c r="S519" i="2"/>
  <c r="S514" i="2"/>
  <c r="S511" i="2"/>
  <c r="S231" i="2"/>
  <c r="S229" i="2"/>
  <c r="S507" i="2"/>
  <c r="Q245" i="2"/>
  <c r="Q76" i="2"/>
  <c r="S76" i="2"/>
  <c r="Q276" i="2"/>
  <c r="S276" i="2"/>
  <c r="Q73" i="2"/>
  <c r="S73" i="2"/>
  <c r="Q12" i="2"/>
  <c r="S12" i="2"/>
  <c r="Q10" i="2"/>
  <c r="S10" i="2"/>
  <c r="Q268" i="2"/>
  <c r="S268" i="2"/>
  <c r="Q265" i="2"/>
  <c r="S265" i="2"/>
  <c r="Q67" i="2"/>
  <c r="S67" i="2"/>
  <c r="Q63" i="2"/>
  <c r="S63" i="2"/>
  <c r="Q257" i="2"/>
  <c r="S257" i="2"/>
  <c r="Q61" i="2"/>
  <c r="S61" i="2"/>
  <c r="Q57" i="2"/>
  <c r="S57" i="2"/>
  <c r="Q253" i="2"/>
  <c r="S253" i="2"/>
  <c r="Q250" i="2"/>
  <c r="S250" i="2"/>
  <c r="Q8" i="2"/>
  <c r="S8" i="2"/>
  <c r="S544" i="2"/>
  <c r="S240" i="2"/>
  <c r="S539" i="2"/>
  <c r="S238" i="2"/>
  <c r="S532" i="2"/>
  <c r="S528" i="2"/>
  <c r="S554" i="2"/>
  <c r="S522" i="2"/>
  <c r="S518" i="2"/>
  <c r="S47" i="2"/>
  <c r="S233" i="2"/>
  <c r="S509" i="2"/>
  <c r="S228" i="2"/>
  <c r="S226" i="2"/>
  <c r="S244" i="2"/>
  <c r="S543" i="2"/>
  <c r="S565" i="2"/>
  <c r="S535" i="2"/>
  <c r="S531" i="2"/>
  <c r="S235" i="2"/>
  <c r="S524" i="2"/>
  <c r="S521" i="2"/>
  <c r="S517" i="2"/>
  <c r="S513" i="2"/>
  <c r="S46" i="2"/>
  <c r="S563" i="2"/>
  <c r="S227" i="2"/>
  <c r="S506" i="2"/>
  <c r="Q278" i="2"/>
  <c r="S278" i="2"/>
  <c r="Q277" i="2"/>
  <c r="S277" i="2"/>
  <c r="Q275" i="2"/>
  <c r="S275" i="2"/>
  <c r="Q273" i="2"/>
  <c r="S273" i="2"/>
  <c r="Q71" i="2"/>
  <c r="S71" i="2"/>
  <c r="Q270" i="2"/>
  <c r="S270" i="2"/>
  <c r="Q70" i="2"/>
  <c r="S70" i="2"/>
  <c r="Q68" i="2"/>
  <c r="S68" i="2"/>
  <c r="Q263" i="2"/>
  <c r="S263" i="2"/>
  <c r="Q260" i="2"/>
  <c r="S260" i="2"/>
  <c r="Q256" i="2"/>
  <c r="S256" i="2"/>
  <c r="Q59" i="2"/>
  <c r="S59" i="2"/>
  <c r="Q55" i="2"/>
  <c r="S55" i="2"/>
  <c r="Q252" i="2"/>
  <c r="S252" i="2"/>
  <c r="Q53" i="2"/>
  <c r="S53" i="2"/>
  <c r="Q7" i="2"/>
  <c r="S7" i="2"/>
  <c r="S545" i="2"/>
  <c r="S241" i="2"/>
  <c r="S239" i="2"/>
  <c r="S49" i="2"/>
  <c r="S533" i="2"/>
  <c r="S530" i="2"/>
  <c r="S526" i="2"/>
  <c r="S523" i="2"/>
  <c r="S520" i="2"/>
  <c r="S515" i="2"/>
  <c r="S512" i="2"/>
  <c r="S232" i="2"/>
  <c r="S230" i="2"/>
  <c r="S508" i="2"/>
  <c r="Q244" i="2"/>
  <c r="Q279" i="2"/>
  <c r="Q75" i="2"/>
  <c r="Q14" i="2"/>
  <c r="Q72" i="2"/>
  <c r="Q11" i="2"/>
  <c r="Q556" i="2"/>
  <c r="Q267" i="2"/>
  <c r="Q69" i="2"/>
  <c r="Q66" i="2"/>
  <c r="Q261" i="2"/>
  <c r="Q62" i="2"/>
  <c r="Q60" i="2"/>
  <c r="Q56" i="2"/>
  <c r="Q9" i="2"/>
  <c r="Q249" i="2"/>
  <c r="Q247" i="2"/>
  <c r="S566" i="2" l="1"/>
  <c r="Q566" i="2"/>
  <c r="S2" i="5"/>
  <c r="Q2" i="5"/>
  <c r="U1" i="6"/>
  <c r="O1" i="6"/>
  <c r="L1" i="6"/>
  <c r="K1" i="6"/>
  <c r="J1" i="6"/>
  <c r="I1" i="6"/>
  <c r="H1" i="6"/>
  <c r="S1" i="6" l="1"/>
  <c r="P8" i="7" l="1"/>
  <c r="O8" i="7"/>
  <c r="N8" i="7"/>
  <c r="M8" i="7"/>
  <c r="T8" i="7" s="1"/>
  <c r="L8" i="7"/>
  <c r="S8" i="7" s="1"/>
  <c r="P7" i="7"/>
  <c r="O7" i="7"/>
  <c r="N7" i="7"/>
  <c r="M7" i="7"/>
  <c r="T7" i="7" s="1"/>
  <c r="L7" i="7"/>
  <c r="P6" i="7"/>
  <c r="O6" i="7"/>
  <c r="N6" i="7"/>
  <c r="M6" i="7"/>
  <c r="L6" i="7"/>
  <c r="S6" i="7" l="1"/>
  <c r="S7" i="7"/>
  <c r="T6" i="7"/>
  <c r="R8" i="7"/>
  <c r="R7" i="7"/>
  <c r="R6" i="7"/>
  <c r="G290" i="4" l="1"/>
  <c r="M1" i="6" l="1"/>
  <c r="N1" i="6"/>
  <c r="P1" i="6"/>
  <c r="T1" i="6" l="1"/>
  <c r="Q1" i="6"/>
  <c r="R1" i="6" l="1"/>
</calcChain>
</file>

<file path=xl/sharedStrings.xml><?xml version="1.0" encoding="utf-8"?>
<sst xmlns="http://schemas.openxmlformats.org/spreadsheetml/2006/main" count="5174" uniqueCount="1176">
  <si>
    <t>Nombre</t>
  </si>
  <si>
    <t>Cargo</t>
  </si>
  <si>
    <t>Cedula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</si>
  <si>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</si>
  <si>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</si>
  <si>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</si>
  <si>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</si>
  <si>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</si>
  <si>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</si>
  <si>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</si>
  <si>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</si>
  <si>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</si>
  <si>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ELADIO MANUEL RODRIGUEZ PEREZ</t>
  </si>
  <si>
    <t>ENCARGADO (A) DE TESORERIA</t>
  </si>
  <si>
    <t>00-001-0014444-3</t>
  </si>
  <si>
    <t>JOSE RAFAEL DURAN ACEVEDO</t>
  </si>
  <si>
    <t>ANALISTA</t>
  </si>
  <si>
    <t>00-001-0024494-6</t>
  </si>
  <si>
    <t>LUIS GILBERTO CROUSSETT PAULINO</t>
  </si>
  <si>
    <t xml:space="preserve">ENCARGADO (A) DEPTO. ALMACEN </t>
  </si>
  <si>
    <t>00-001-0059929-9</t>
  </si>
  <si>
    <t>LUIS ALBERTO PIMENTEL CARABALLO</t>
  </si>
  <si>
    <t>DIRECTOR (A)</t>
  </si>
  <si>
    <t>00-001-0090030-7</t>
  </si>
  <si>
    <t>JOSE RAMON SUAZO BAEZ</t>
  </si>
  <si>
    <t>ENCARGADO (A)</t>
  </si>
  <si>
    <t>00-001-0115042-3</t>
  </si>
  <si>
    <t>VIOLETA HERNANDEZ PAYAN</t>
  </si>
  <si>
    <t>COORDINADOR FINANCIERO</t>
  </si>
  <si>
    <t>00-001-0119049-4</t>
  </si>
  <si>
    <t>ROBERTO ANTONIO SALAS VILORIO</t>
  </si>
  <si>
    <t>ANALISTA FINANCIERO</t>
  </si>
  <si>
    <t>00-001-0212903-8</t>
  </si>
  <si>
    <t>DOMINGA JIMENEZ</t>
  </si>
  <si>
    <t>CONSERJE</t>
  </si>
  <si>
    <t>00-001-0214553-9</t>
  </si>
  <si>
    <t>JOSE DEL CARMEN ARIAS LARA</t>
  </si>
  <si>
    <t>MENSAJERO</t>
  </si>
  <si>
    <t>00-001-0240236-9</t>
  </si>
  <si>
    <t>JOSE JAVIER</t>
  </si>
  <si>
    <t>EDITOR (A)</t>
  </si>
  <si>
    <t>00-001-0404645-3</t>
  </si>
  <si>
    <t>CARMEN MAYOIRES MARTINEZ ALVAREZ</t>
  </si>
  <si>
    <t>AUXILIAR ADMINISTRATIVO II</t>
  </si>
  <si>
    <t>00-001-0519680-2</t>
  </si>
  <si>
    <t>FATIMA JUSTA SANTANA MENDEZ</t>
  </si>
  <si>
    <t>ENC. DE EVENTOS</t>
  </si>
  <si>
    <t>00-001-0525149-0</t>
  </si>
  <si>
    <t>MARIA ELENA ALMONTE RODRIGUEZ</t>
  </si>
  <si>
    <t>00-001-0805336-4</t>
  </si>
  <si>
    <t>WILDA INMACULADA CASTILLO DEL ORBE</t>
  </si>
  <si>
    <t>00-001-0939398-3</t>
  </si>
  <si>
    <t>FAUSTO DARIO TEJADA DIAZ</t>
  </si>
  <si>
    <t>SEGURIDAD</t>
  </si>
  <si>
    <t>00-001-0951341-6</t>
  </si>
  <si>
    <t>SOBANNI SUERO MENDEZ</t>
  </si>
  <si>
    <t>ANALISTA FINANCIERA</t>
  </si>
  <si>
    <t>00-001-0958070-4</t>
  </si>
  <si>
    <t>NADIA VANESSA DE LA ROSA NASSAR</t>
  </si>
  <si>
    <t>ANALISTA DE GESTION DE CALIDA</t>
  </si>
  <si>
    <t>00-001-1152997-0</t>
  </si>
  <si>
    <t>KELBIS RAUL CASTRO VIZCAINO</t>
  </si>
  <si>
    <t>SUPERVISOR (A)</t>
  </si>
  <si>
    <t>00-001-1198680-8</t>
  </si>
  <si>
    <t>GAYLORD RAFAEL DIAZ CRUZ</t>
  </si>
  <si>
    <t>ENCARGADO PRESUPUESTO</t>
  </si>
  <si>
    <t>00-001-1258835-5</t>
  </si>
  <si>
    <t>AGUSTIN PADILLA PEREZ</t>
  </si>
  <si>
    <t>00-001-1422720-0</t>
  </si>
  <si>
    <t>WALLY NASSER HASBUN HERNANDEZ</t>
  </si>
  <si>
    <t>AUXILIAR ADMINISTRATIVO (A)</t>
  </si>
  <si>
    <t>00-001-1435034-1</t>
  </si>
  <si>
    <t>JOEL BENJAMIN DEL ORBE CASTRO</t>
  </si>
  <si>
    <t>PARALEGAL</t>
  </si>
  <si>
    <t>00-001-1648917-0</t>
  </si>
  <si>
    <t>MELVIN JOEL MONTERO MENDEZ</t>
  </si>
  <si>
    <t>00-001-1695984-2</t>
  </si>
  <si>
    <t>IVERIS YANET RIVAS CASTILLO</t>
  </si>
  <si>
    <t>SOPORTE ADMINISTRATIVO</t>
  </si>
  <si>
    <t>00-001-1729254-0</t>
  </si>
  <si>
    <t>ELIZABETH MARIA MEJIA VIÑAS</t>
  </si>
  <si>
    <t>00-001-1780319-7</t>
  </si>
  <si>
    <t>KATHERINE MARTINEZ ACOSTA</t>
  </si>
  <si>
    <t>ENCARGADO(A) DEPARTAMENTO  PR</t>
  </si>
  <si>
    <t>00-001-1831461-6</t>
  </si>
  <si>
    <t>YLLOANSI JIMENEZ PEREZ</t>
  </si>
  <si>
    <t>TECNICO DE RECURSOS HUMANOS</t>
  </si>
  <si>
    <t>00-001-1937111-0</t>
  </si>
  <si>
    <t>MIGUELINA POZO LORA</t>
  </si>
  <si>
    <t>INSPECTOR (A)</t>
  </si>
  <si>
    <t>00-002-0047963-2</t>
  </si>
  <si>
    <t>MARTHA RUBELINA PERALTA PONTIER</t>
  </si>
  <si>
    <t>00-002-0160495-6</t>
  </si>
  <si>
    <t>YNGRYS ROSANNA DE LAS MERCEDES MATE</t>
  </si>
  <si>
    <t>00-003-0051703-4</t>
  </si>
  <si>
    <t>CECILIO YGNACIO BERROA RECIO</t>
  </si>
  <si>
    <t>RELACIONADOR PUBLICO</t>
  </si>
  <si>
    <t>00-008-0017657-0</t>
  </si>
  <si>
    <t>CLARITZA ANTONIA BARREIRO SORIANO</t>
  </si>
  <si>
    <t>00-010-0048874-0</t>
  </si>
  <si>
    <t>FREDYS ANTONIO HERNANDEZ DE LA ROSA</t>
  </si>
  <si>
    <t>00-016-0009802-2</t>
  </si>
  <si>
    <t>ANGELA ALCANTARA LORENZO</t>
  </si>
  <si>
    <t>00-016-0020317-6</t>
  </si>
  <si>
    <t>ADALBERTO RAFAEL BRITO DIAZ</t>
  </si>
  <si>
    <t>CHOFER</t>
  </si>
  <si>
    <t>00-026-0090019-1</t>
  </si>
  <si>
    <t>SERGIO ANTONIO GARCIA HERNANDEZ</t>
  </si>
  <si>
    <t>RELACIONISTA PUBLICA</t>
  </si>
  <si>
    <t>00-031-0077852-5</t>
  </si>
  <si>
    <t>JOSE FELIX JIMENEZ</t>
  </si>
  <si>
    <t>TECNICO EN REFRIGERACION</t>
  </si>
  <si>
    <t>00-031-0215524-3</t>
  </si>
  <si>
    <t>REYNA MARTINEZ</t>
  </si>
  <si>
    <t>00-031-0291462-3</t>
  </si>
  <si>
    <t>YERLISA LUMYS TATIS CASIMIRO</t>
  </si>
  <si>
    <t>00-031-0552588-9</t>
  </si>
  <si>
    <t>LUIS DOMINGO GOMEZ RODRIGUEZ</t>
  </si>
  <si>
    <t>00-033-0041570-4</t>
  </si>
  <si>
    <t>GERARDO CASTELLANOS DELANCE</t>
  </si>
  <si>
    <t>00-045-0018670-7</t>
  </si>
  <si>
    <t>MAGDELIN PLASENCIA FAJARDO</t>
  </si>
  <si>
    <t>00-048-0105818-3</t>
  </si>
  <si>
    <t>CARLOS RAMON SALCEDO CAMACHO</t>
  </si>
  <si>
    <t>ABOGADO EXTERNO</t>
  </si>
  <si>
    <t>00-054-0013697-3</t>
  </si>
  <si>
    <t>JOSELINE ALTAGRACIA ACOSTA GARCIA</t>
  </si>
  <si>
    <t>00-054-0136618-1</t>
  </si>
  <si>
    <t>SECUNDINO OZORIA ACOSTA</t>
  </si>
  <si>
    <t>00-060-0012559-8</t>
  </si>
  <si>
    <t>FREDDY ENRIQUE PICHARDO ESCOTO</t>
  </si>
  <si>
    <t>ASISTENTE</t>
  </si>
  <si>
    <t>00-064-0006831-5</t>
  </si>
  <si>
    <t>AURA MERCEDES TAVAREZ LUIS</t>
  </si>
  <si>
    <t>00-065-0022453-7</t>
  </si>
  <si>
    <t>CESAR IRAMIL PEREZ ESTEVA</t>
  </si>
  <si>
    <t>00-069-0009903-4</t>
  </si>
  <si>
    <t>LUIS EDMUNDO MARIA PICHARDO</t>
  </si>
  <si>
    <t>00-071-0032027-9</t>
  </si>
  <si>
    <t>ONELVIA ACOSTA NOLBERTO</t>
  </si>
  <si>
    <t>SOPORTE TECNICO</t>
  </si>
  <si>
    <t>00-071-0041671-3</t>
  </si>
  <si>
    <t>MAIYELIN MARLENE APONTE DISLA</t>
  </si>
  <si>
    <t>ENCARGADO (A) DEPTO. REGISTRO</t>
  </si>
  <si>
    <t>00-071-0054211-2</t>
  </si>
  <si>
    <t>OFICIAL SERVICIO AL USUARIO</t>
  </si>
  <si>
    <t>00-088-0003366-7</t>
  </si>
  <si>
    <t>ROSA TRINIDAD CORREA CORREA</t>
  </si>
  <si>
    <t>ABOGADO (A) I</t>
  </si>
  <si>
    <t>00-090-0024227-2</t>
  </si>
  <si>
    <t>MARIA ALTAGRACIA UREÑA ROJAS</t>
  </si>
  <si>
    <t>00-095-0005356-7</t>
  </si>
  <si>
    <t>MOISES LOVERA DE LA CRUZ</t>
  </si>
  <si>
    <t>AUXILIAR ESTADISTICA</t>
  </si>
  <si>
    <t>00-123-0014920-5</t>
  </si>
  <si>
    <t>FRANCIS MAYRENI ROSA PUJOLS</t>
  </si>
  <si>
    <t>ELECTRICISTA</t>
  </si>
  <si>
    <t>00-135-0000597-3</t>
  </si>
  <si>
    <t>AMELFIS CORREA GARCIA</t>
  </si>
  <si>
    <t>00-136-0016141-1</t>
  </si>
  <si>
    <t>ISIS MAYROBY PEÑA PINALES</t>
  </si>
  <si>
    <t>00-223-0063713-3</t>
  </si>
  <si>
    <t>CARLOS MANUEL TORIBIO BELTREZ</t>
  </si>
  <si>
    <t>DIAGRAMADOR</t>
  </si>
  <si>
    <t>00-223-0106345-3</t>
  </si>
  <si>
    <t>MANUEL ESTEBAN SISA MENDEZ</t>
  </si>
  <si>
    <t>ABOGADO (A)</t>
  </si>
  <si>
    <t>00-224-0011367-0</t>
  </si>
  <si>
    <t>GREIDY ALTAGRACIA RODRIGUEZ YNDALEC</t>
  </si>
  <si>
    <t>AUXILIAR</t>
  </si>
  <si>
    <t>00-224-0037751-5</t>
  </si>
  <si>
    <t>HEIDY MIGUELINA HERRERA DE LA CRUZ</t>
  </si>
  <si>
    <t>00-224-0058894-7</t>
  </si>
  <si>
    <t>NEFI RODRIGUEZ</t>
  </si>
  <si>
    <t>ABOGADO (A) II</t>
  </si>
  <si>
    <t>00-224-0070910-5</t>
  </si>
  <si>
    <t>CANDY JAZMIN LAMARCHE RORIGUEZ</t>
  </si>
  <si>
    <t>00-402-1333410-1</t>
  </si>
  <si>
    <t>CRISTIAN MOSQUEA CASTILLO</t>
  </si>
  <si>
    <t>00-402-1370544-1</t>
  </si>
  <si>
    <t>INDIRA MARYELIN MOYA ALMONTE</t>
  </si>
  <si>
    <t>00-402-2032488-9</t>
  </si>
  <si>
    <t>DANESCA MADELIN PERALTA CORDERO</t>
  </si>
  <si>
    <t>ANALISTA DE CALIDAD</t>
  </si>
  <si>
    <t>00-402-2061350-5</t>
  </si>
  <si>
    <t>GRESTHEL MICHELLE QUIÑONES ROSARIO</t>
  </si>
  <si>
    <t>00-402-2081310-5</t>
  </si>
  <si>
    <t>JEAN BOSSARD FIDEL DESTILIN</t>
  </si>
  <si>
    <t>00-402-2110097-3</t>
  </si>
  <si>
    <t>FREDDY JOSE CASTILLO BAEZ</t>
  </si>
  <si>
    <t>00-402-2151149-2</t>
  </si>
  <si>
    <t>STERLING JOSE PEREZ MALDONADO</t>
  </si>
  <si>
    <t>ENC. SECCION LITIGIOS</t>
  </si>
  <si>
    <t>00-402-2179017-9</t>
  </si>
  <si>
    <t>LUIS PLACIDO ALCANTARA MARTINEZ</t>
  </si>
  <si>
    <t>00-402-2284267-2</t>
  </si>
  <si>
    <t>BELGICA ANTONIA LOPEZ MARTINEZ</t>
  </si>
  <si>
    <t>00-402-2428689-4</t>
  </si>
  <si>
    <t>BRANDON EMILIO SOTO SANTANA</t>
  </si>
  <si>
    <t>00-402-2432312-7</t>
  </si>
  <si>
    <t>JESSICA STEPHANY BATISTA JIMENEZ</t>
  </si>
  <si>
    <t>00-402-2442767-0</t>
  </si>
  <si>
    <t>BRENDA MERCEDES MATOS PEREZ</t>
  </si>
  <si>
    <t>CONTADOR (A)</t>
  </si>
  <si>
    <t>00-402-2559241-5</t>
  </si>
  <si>
    <t>HECTOR MANUEL DILONE CHARLES</t>
  </si>
  <si>
    <t>00-402-2571404-3</t>
  </si>
  <si>
    <t>GENIL LISBETH GONZALEZ GONZALEZ</t>
  </si>
  <si>
    <t>00-402-2608060-0</t>
  </si>
  <si>
    <t>PEDRO ANTONIO LOPEZ MEDINA</t>
  </si>
  <si>
    <t>00-402-2626901-3</t>
  </si>
  <si>
    <t>AVIGAIRYS PEREZ MORETA</t>
  </si>
  <si>
    <t>00-402-2796475-2</t>
  </si>
  <si>
    <t>CESAR ENRIQUE MORILLO RIVERA</t>
  </si>
  <si>
    <t>00-001-0250365-3</t>
  </si>
  <si>
    <t>DAMARIS DE JESUS HERNANDEZ</t>
  </si>
  <si>
    <t>00-001-1015441-6</t>
  </si>
  <si>
    <t>PIERINA ROCIO LARRAURI GOMEZ</t>
  </si>
  <si>
    <t>PSICOLOGO (A)</t>
  </si>
  <si>
    <t>00-001-1136695-1</t>
  </si>
  <si>
    <t>RICARDO JOSE CASTRO JIMENEZ</t>
  </si>
  <si>
    <t>00-001-1824790-7</t>
  </si>
  <si>
    <t>LEANDRO VARGAS PEREZ</t>
  </si>
  <si>
    <t>ENC. ACTIVO FIJO</t>
  </si>
  <si>
    <t>00-002-0012790-0</t>
  </si>
  <si>
    <t>SANTA CRISTINA BAUTISTA MEDRANO</t>
  </si>
  <si>
    <t>MENSAJERA</t>
  </si>
  <si>
    <t>00-002-0086816-4</t>
  </si>
  <si>
    <t>MARIA ALTAGRACIA MEJIA ZAPATA</t>
  </si>
  <si>
    <t>00-004-0001296-9</t>
  </si>
  <si>
    <t>MARCOS LORENZO GERALDO</t>
  </si>
  <si>
    <t>00-010-0085935-3</t>
  </si>
  <si>
    <t>SANTA MARIA PEÑA BATISTA</t>
  </si>
  <si>
    <t>00-018-0054991-5</t>
  </si>
  <si>
    <t>JOHAN JAVIER GIRON ROCHES</t>
  </si>
  <si>
    <t>00-027-0037603-7</t>
  </si>
  <si>
    <t>NORBERTO ANTONIO RUBIO</t>
  </si>
  <si>
    <t>PERIODISTA</t>
  </si>
  <si>
    <t>00-031-0450197-2</t>
  </si>
  <si>
    <t>ARIEL DE JESUS HEREDIA RICARDO</t>
  </si>
  <si>
    <t>00-037-0066146-9</t>
  </si>
  <si>
    <t>CARMEN DOLORES JAQUEZ BISONO</t>
  </si>
  <si>
    <t>00-046-0031760-8</t>
  </si>
  <si>
    <t>ANGEL EMILIO FERNANDEZ ACOSTA</t>
  </si>
  <si>
    <t>COORDINADOR (A)</t>
  </si>
  <si>
    <t>00-060-0012089-6</t>
  </si>
  <si>
    <t>EMERELIS PAULA MOLINA TEJADA</t>
  </si>
  <si>
    <t>AUXILIAR PROTOCOLO</t>
  </si>
  <si>
    <t>00-060-0013978-9</t>
  </si>
  <si>
    <t>SANDY JOSE ORTIZ HIDALGO</t>
  </si>
  <si>
    <t>00-064-0026522-6</t>
  </si>
  <si>
    <t>FELIX ANTONIO SANCHEZ DE LA ROSA</t>
  </si>
  <si>
    <t>MENSAJERO EXTERNO</t>
  </si>
  <si>
    <t>00-067-0007319-7</t>
  </si>
  <si>
    <t>RAULISA ELIZABETH MOREL MENDEZ</t>
  </si>
  <si>
    <t>SECRETARIA EJECUTIVA</t>
  </si>
  <si>
    <t>00-069-0008790-6</t>
  </si>
  <si>
    <t>OSCAR LUIS PEÑA SEVERINO</t>
  </si>
  <si>
    <t>00-071-0046696-5</t>
  </si>
  <si>
    <t>LINETTE DEL ROSARIO SALVADOR</t>
  </si>
  <si>
    <t>00-084-0013375-0</t>
  </si>
  <si>
    <t>AILEEN ALFONSINA ALBA PEREZ</t>
  </si>
  <si>
    <t>00-095-0021440-9</t>
  </si>
  <si>
    <t>JEFFERSON ANTONIO ALBA TEJADA</t>
  </si>
  <si>
    <t>TECNICO ATENCION AL CIUDADANO</t>
  </si>
  <si>
    <t>00-223-0029512-2</t>
  </si>
  <si>
    <t>MANUEL YSIDRO GUERRERO GUZMAN</t>
  </si>
  <si>
    <t>00-225-0025869-8</t>
  </si>
  <si>
    <t>NATALLY DHALIA FORTUNA SANTOS</t>
  </si>
  <si>
    <t>00-402-0040398-4</t>
  </si>
  <si>
    <t>AMBAR DEL CARMEN PEREZ SANTANA</t>
  </si>
  <si>
    <t>TECNICO DE TESORERIA</t>
  </si>
  <si>
    <t>00-402-0979318-7</t>
  </si>
  <si>
    <t>STHEISSY MARIEL GUZMAN MORFA</t>
  </si>
  <si>
    <t>TECNICO</t>
  </si>
  <si>
    <t>00-402-1245603-8</t>
  </si>
  <si>
    <t>JESUS ALBERTO BATISTA MARTINEZ</t>
  </si>
  <si>
    <t>TECNICO CONTABILIDAD</t>
  </si>
  <si>
    <t>00-402-1262791-9</t>
  </si>
  <si>
    <t>CRISTY NICAURY MOREL NERO</t>
  </si>
  <si>
    <t>ANALISTA DE PLANIFICACION</t>
  </si>
  <si>
    <t>00-402-1322779-2</t>
  </si>
  <si>
    <t>MAICOT JESUS PAYERO LIRIANO</t>
  </si>
  <si>
    <t>SOPORTE TECNICO INFORMATICO</t>
  </si>
  <si>
    <t>00-402-1536880-0</t>
  </si>
  <si>
    <t>ELIKA DAZEMI ESPINAL SANCHEZ</t>
  </si>
  <si>
    <t>00-402-1563040-7</t>
  </si>
  <si>
    <t>RANFI AGUILERA SOLIS</t>
  </si>
  <si>
    <t>ANALISTA DE REDES</t>
  </si>
  <si>
    <t>00-402-2215224-7</t>
  </si>
  <si>
    <t>YONATHAN VALENTIN MERCEDES MORENO</t>
  </si>
  <si>
    <t>00-402-2369597-0</t>
  </si>
  <si>
    <t>EDGAR MORETA SOLANO</t>
  </si>
  <si>
    <t>00-402-2536437-7</t>
  </si>
  <si>
    <t>BRAHIAN DE LEON RAMIREZ</t>
  </si>
  <si>
    <t>DISEÑADOR GRAFICO</t>
  </si>
  <si>
    <t>00-402-2841610-9</t>
  </si>
  <si>
    <t>CHRISTIAN WALTER CASABELLA ARIAS</t>
  </si>
  <si>
    <t>00-402-3066584-2</t>
  </si>
  <si>
    <t>JOSE EDIBERTO GERMAN RAY</t>
  </si>
  <si>
    <t>00-402-3348149-4</t>
  </si>
  <si>
    <t>KATHERINE SOFIA AGRAMONTE CABRERA</t>
  </si>
  <si>
    <t>AUXILIAR CONTABILIDAD</t>
  </si>
  <si>
    <t>00-402-4001156-5</t>
  </si>
  <si>
    <t>JULIO MOISES CHARLES</t>
  </si>
  <si>
    <t>00-001-0558656-4</t>
  </si>
  <si>
    <t>ANGELA TURBIDES MATOS</t>
  </si>
  <si>
    <t>00-001-0719849-1</t>
  </si>
  <si>
    <t>BERLIZA ALTAGRACIA RODRIGUEZ FURCAL</t>
  </si>
  <si>
    <t>TECNICO DE ATENCION AL USUARI</t>
  </si>
  <si>
    <t>00-001-0751479-6</t>
  </si>
  <si>
    <t>ORLANDO MIGUEL ROSARIO CRUZ</t>
  </si>
  <si>
    <t>00-001-0866762-7</t>
  </si>
  <si>
    <t>NIEVES MARIA MOSQUEA FABRES</t>
  </si>
  <si>
    <t>00-001-1119321-5</t>
  </si>
  <si>
    <t>MARIA LUISA RAMIREZ CUELLO</t>
  </si>
  <si>
    <t>ANALISTA I</t>
  </si>
  <si>
    <t>00-001-1551008-3</t>
  </si>
  <si>
    <t>RAFAEL BIENVENIDO CIPRIAN</t>
  </si>
  <si>
    <t>00-003-0018526-1</t>
  </si>
  <si>
    <t>FRANKLIN RADHAMES CASTILLO MARTINEZ</t>
  </si>
  <si>
    <t>OFICIAL DE PROTOCOLO</t>
  </si>
  <si>
    <t>00-003-0060833-8</t>
  </si>
  <si>
    <t>CARLOS ANTONIO PAULINO MINYETE</t>
  </si>
  <si>
    <t>00-010-0048198-4</t>
  </si>
  <si>
    <t>ANGEL AUGUSTO PEREZ</t>
  </si>
  <si>
    <t>00-010-0059970-2</t>
  </si>
  <si>
    <t>RUBEN DARIO VILLAR</t>
  </si>
  <si>
    <t>00-010-0067958-7</t>
  </si>
  <si>
    <t>DELAIDA SANTANA SUAREZ</t>
  </si>
  <si>
    <t>00-010-0081544-7</t>
  </si>
  <si>
    <t>00-010-0094517-8</t>
  </si>
  <si>
    <t>JESSENIA BIENVENIDA GIL GONZALEZ</t>
  </si>
  <si>
    <t>00-010-0107830-0</t>
  </si>
  <si>
    <t>ANGEL BOLIVAR MATOS PUJOLS</t>
  </si>
  <si>
    <t>00-010-0109248-3</t>
  </si>
  <si>
    <t>MELINA GISSELLE MENDEZ OJEDA</t>
  </si>
  <si>
    <t>00-012-0101348-7</t>
  </si>
  <si>
    <t>ODANY AGUERO VASQUEZ</t>
  </si>
  <si>
    <t>00-022-0029275-9</t>
  </si>
  <si>
    <t>ALBANIRIS GUZMAN GUZMAN</t>
  </si>
  <si>
    <t>DIGITADOR (A)</t>
  </si>
  <si>
    <t>00-031-0080660-7</t>
  </si>
  <si>
    <t>CARLOS BEINVENIDOS RAMIREZ NUÑEZ</t>
  </si>
  <si>
    <t>00-031-0111108-0</t>
  </si>
  <si>
    <t>ANGIE PATRICIA CABRERA PIMENTEL</t>
  </si>
  <si>
    <t>00-031-0504841-1</t>
  </si>
  <si>
    <t>EMMANUEL JAQUEZ CASTILLO</t>
  </si>
  <si>
    <t>TECNICO EVALUADORA</t>
  </si>
  <si>
    <t>00-031-0521874-1</t>
  </si>
  <si>
    <t>00-047-0092482-4</t>
  </si>
  <si>
    <t>BENITO MARIANO VIDAL</t>
  </si>
  <si>
    <t>00-049-0044291-6</t>
  </si>
  <si>
    <t>YENNY GRISELDA REYNOSO ROMERO</t>
  </si>
  <si>
    <t>00-049-0056978-3</t>
  </si>
  <si>
    <t>ALFREDO DE JESUS MENDOZA ABREU</t>
  </si>
  <si>
    <t>SERVICIO AL CLIENTE</t>
  </si>
  <si>
    <t>00-049-0080653-2</t>
  </si>
  <si>
    <t>LUIS MANUEL DELMONTE PANIAGUA</t>
  </si>
  <si>
    <t>00-056-0130778-7</t>
  </si>
  <si>
    <t>VIKIANA ESMERALDA VICENTE Dï OLEO</t>
  </si>
  <si>
    <t>00-075-0010898-5</t>
  </si>
  <si>
    <t>JOSE JOAQUIN REYES PAULINO</t>
  </si>
  <si>
    <t>00-095-0001398-3</t>
  </si>
  <si>
    <t>AMAURIS ARVELO ALCANTARA</t>
  </si>
  <si>
    <t>00-118-0011144-2</t>
  </si>
  <si>
    <t>MARLLY VICTORIA AMPARO CHECO</t>
  </si>
  <si>
    <t>00-223-0010402-7</t>
  </si>
  <si>
    <t>LUIS ENRIQUE BISONO</t>
  </si>
  <si>
    <t>00-402-0969142-3</t>
  </si>
  <si>
    <t>KATHERINE MERCEDES MARTINEZ DOMINGU</t>
  </si>
  <si>
    <t>00-402-2218719-3</t>
  </si>
  <si>
    <t>MADOLIN ADAMES RODRIGUEZ</t>
  </si>
  <si>
    <t>00-402-2425648-3</t>
  </si>
  <si>
    <t>DERLYN ORLANDO ROSARIO GUZMAN</t>
  </si>
  <si>
    <t>00-402-2510254-6</t>
  </si>
  <si>
    <t>MIGUEL FERRERAS</t>
  </si>
  <si>
    <t>00-001-0462994-4</t>
  </si>
  <si>
    <t>JUAN ANTONIO CONTRERAS CONTRERAS</t>
  </si>
  <si>
    <t>00-001-0760950-5</t>
  </si>
  <si>
    <t>JUAN JOSE BENITEZ DIAZ</t>
  </si>
  <si>
    <t>00-001-0822344-7</t>
  </si>
  <si>
    <t>BERNARDO ROMERO MORILLO</t>
  </si>
  <si>
    <t>00-001-0880375-0</t>
  </si>
  <si>
    <t>MARIA JOSEFINA CALZADO FERRER</t>
  </si>
  <si>
    <t>00-001-0909416-9</t>
  </si>
  <si>
    <t>NARCISO EUSEBIO VASQUEZ MARTINEZ</t>
  </si>
  <si>
    <t>00-031-0287050-2</t>
  </si>
  <si>
    <t>YESSENIA CALDERON TEJEDA</t>
  </si>
  <si>
    <t>00-031-0517013-2</t>
  </si>
  <si>
    <t>JUNIOR JACINTO DECENA SALAS</t>
  </si>
  <si>
    <t>00-223-0072936-9</t>
  </si>
  <si>
    <t>KEILA YMALAI VALDEZ FULGENCIO</t>
  </si>
  <si>
    <t>00-223-0140090-3</t>
  </si>
  <si>
    <t>FRANCISCO BATISTA</t>
  </si>
  <si>
    <t>00-001-1454790-4</t>
  </si>
  <si>
    <t>SALVADOR IGNACIO POTENTINI ADAMES</t>
  </si>
  <si>
    <t>00-078-0006935-8</t>
  </si>
  <si>
    <t>RAMON EDUARDO LUDOVINO GOMEZ LORA</t>
  </si>
  <si>
    <t>00-001-0004135-9</t>
  </si>
  <si>
    <t>BIENVENIDO SOSA FIGUEROA</t>
  </si>
  <si>
    <t>00-001-0404880-6</t>
  </si>
  <si>
    <t>LELIS FEDERICO TEJEDA CASTILLO</t>
  </si>
  <si>
    <t>00-001-0427757-9</t>
  </si>
  <si>
    <t>JOSE RAMON VELOZ DELGADO</t>
  </si>
  <si>
    <t>00-001-0698559-1</t>
  </si>
  <si>
    <t>SANDRA SEVERINO</t>
  </si>
  <si>
    <t>ENLACE FAMILIAR</t>
  </si>
  <si>
    <t>00-001-0823093-9</t>
  </si>
  <si>
    <t>MARIA REYES</t>
  </si>
  <si>
    <t>00-001-1122905-0</t>
  </si>
  <si>
    <t>DAGOBERTO ALEXANDRY MONTAS</t>
  </si>
  <si>
    <t>00-001-1156816-8</t>
  </si>
  <si>
    <t>MAGDA HERMINIA SANDOVAL GUZMAN</t>
  </si>
  <si>
    <t>00-001-1353926-6</t>
  </si>
  <si>
    <t>AMAURIS VLADIMIR DE LOS SANTOS MESA</t>
  </si>
  <si>
    <t>00-001-1414287-0</t>
  </si>
  <si>
    <t>DANILO EUGENIO TINEO</t>
  </si>
  <si>
    <t>00-001-1444043-1</t>
  </si>
  <si>
    <t>GINA MARIA LAMARCHE LEONARDO</t>
  </si>
  <si>
    <t>00-001-1678951-2</t>
  </si>
  <si>
    <t>DIUVEYDI FIGUEREO ENCARNACION</t>
  </si>
  <si>
    <t>00-001-1837261-4</t>
  </si>
  <si>
    <t>MANUEL DE JESUS PERALTA MATOS</t>
  </si>
  <si>
    <t>00-001-1854882-5</t>
  </si>
  <si>
    <t>ESLALIS MIGUEL REYES PAULINO</t>
  </si>
  <si>
    <t>00-001-1904297-6</t>
  </si>
  <si>
    <t>VIRGINIA ALTAGRACIA BETANCES PAULIN</t>
  </si>
  <si>
    <t>00-010-0089255-2</t>
  </si>
  <si>
    <t>MARCOS SOSA GUERRERO</t>
  </si>
  <si>
    <t>00-023-0000838-6</t>
  </si>
  <si>
    <t>JOSE ANTONIO HENRIQUEZ TRONCOSO</t>
  </si>
  <si>
    <t>00-023-0085228-8</t>
  </si>
  <si>
    <t>ROBERTO ANTONIO SILVERIO CASTILLO</t>
  </si>
  <si>
    <t>COORDINADOR REGIONAL</t>
  </si>
  <si>
    <t>00-025-0031022-8</t>
  </si>
  <si>
    <t>ANYELO RAFAEL AYALA</t>
  </si>
  <si>
    <t>00-031-0369946-2</t>
  </si>
  <si>
    <t>GEORGINA YISSETT PICHARDO ESTEVEZ</t>
  </si>
  <si>
    <t>SECRETARIA</t>
  </si>
  <si>
    <t>00-031-0436583-2</t>
  </si>
  <si>
    <t>JOSE RAFAEL MEDINA GARCIA</t>
  </si>
  <si>
    <t>00-031-0520871-8</t>
  </si>
  <si>
    <t>CRISTIAN APOLINAR ORTIZ RODRIGUEZ</t>
  </si>
  <si>
    <t>00-031-0566902-6</t>
  </si>
  <si>
    <t>FRANCISCO GONZALEZ BONILLA</t>
  </si>
  <si>
    <t>COORDINADOR PROVINCIAL</t>
  </si>
  <si>
    <t>00-037-0011744-7</t>
  </si>
  <si>
    <t>ANDERLIN RADHAMES FAMILIA</t>
  </si>
  <si>
    <t>00-038-0018278-8</t>
  </si>
  <si>
    <t>KIMBERLY MARGARITA MEJIA PEREZ</t>
  </si>
  <si>
    <t>INVESTIGADOR SOCIAL</t>
  </si>
  <si>
    <t>00-054-0149998-2</t>
  </si>
  <si>
    <t>WILSON JOSE DE JESUS ALMONTE</t>
  </si>
  <si>
    <t>VIGILANTE</t>
  </si>
  <si>
    <t>00-058-0023135-8</t>
  </si>
  <si>
    <t>MANUEL FRIAS SOTO</t>
  </si>
  <si>
    <t>00-068-0033412-7</t>
  </si>
  <si>
    <t>JOSE ALBERTO HILARIO BIDO</t>
  </si>
  <si>
    <t>00-071-0006707-8</t>
  </si>
  <si>
    <t>PEDRO ANTONIO PAREDES</t>
  </si>
  <si>
    <t>00-071-0036793-2</t>
  </si>
  <si>
    <t>NELSON MENDOZA HERNANDEZ</t>
  </si>
  <si>
    <t>00-071-0043785-9</t>
  </si>
  <si>
    <t>ADALIS VIELKA MARTINEZ ACEVEDO</t>
  </si>
  <si>
    <t>00-120-0001865-0</t>
  </si>
  <si>
    <t>PATRICIA CONSTANZA REYES</t>
  </si>
  <si>
    <t>00-229-0014806-9</t>
  </si>
  <si>
    <t>MARLYN LUCIA FERNANDEZ</t>
  </si>
  <si>
    <t>00-402-2017451-6</t>
  </si>
  <si>
    <t>BETTY ALMONTE REYES</t>
  </si>
  <si>
    <t>00-001-1405113-9</t>
  </si>
  <si>
    <t>ROBERT ERNESTO QUIÑONEZ</t>
  </si>
  <si>
    <t>OFICIAL VERIFICADOR</t>
  </si>
  <si>
    <t>00-001-1701849-9</t>
  </si>
  <si>
    <t>LUIS MANUEL BAUTISTA DEL POZO</t>
  </si>
  <si>
    <t>00-001-0006750-3</t>
  </si>
  <si>
    <t>JOSE ALBERTO POLANCO</t>
  </si>
  <si>
    <t>00-001-0111104-5</t>
  </si>
  <si>
    <t>ISIDORO LOPEZ GOMEZ</t>
  </si>
  <si>
    <t>00-001-0190375-5</t>
  </si>
  <si>
    <t>RAYMUNDO GARCIA</t>
  </si>
  <si>
    <t>00-001-0627673-6</t>
  </si>
  <si>
    <t>ISIDRO MARTES</t>
  </si>
  <si>
    <t>00-001-0630768-9</t>
  </si>
  <si>
    <t>ALBERTO DE JESUS ARIAS MARTINEZ</t>
  </si>
  <si>
    <t>00-001-0728837-5</t>
  </si>
  <si>
    <t>ROSANNA MARTINEZ CACERES</t>
  </si>
  <si>
    <t>00-001-0799069-9</t>
  </si>
  <si>
    <t>MARINO LINARES JIMENEZ</t>
  </si>
  <si>
    <t>00-001-1038920-2</t>
  </si>
  <si>
    <t>GERMAN VICTORINO RINCON</t>
  </si>
  <si>
    <t>00-001-1181287-1</t>
  </si>
  <si>
    <t>LEON HERRERA DE LA CRUZ</t>
  </si>
  <si>
    <t>00-001-1186634-9</t>
  </si>
  <si>
    <t>RAMON EMILIO ARREDONDO DE LA ROSA</t>
  </si>
  <si>
    <t>00-001-1189488-7</t>
  </si>
  <si>
    <t>RAMON EUSEBIO MARTINEZ MUESES</t>
  </si>
  <si>
    <t>00-001-1224710-1</t>
  </si>
  <si>
    <t>JONATHAN ALEXIS MENA PEREZ</t>
  </si>
  <si>
    <t>00-001-1770379-3</t>
  </si>
  <si>
    <t>LUIS ENRIQUE MONTERO ENCARNACION</t>
  </si>
  <si>
    <t>00-001-1775946-4</t>
  </si>
  <si>
    <t>KATERIS GARCIA ROSARIO</t>
  </si>
  <si>
    <t>00-001-1864981-3</t>
  </si>
  <si>
    <t>DIOGENES ALEXANDER HEREDIA FELIZ</t>
  </si>
  <si>
    <t>00-003-0021139-8</t>
  </si>
  <si>
    <t>EUSEBIO PAYANO ABAD</t>
  </si>
  <si>
    <t>00-005-0019124-2</t>
  </si>
  <si>
    <t>DIOGENES RAFAEL DE LEON DE LEON</t>
  </si>
  <si>
    <t>00-005-0032124-5</t>
  </si>
  <si>
    <t>RAFAEL EMILIO ARIAS ZOQUIER</t>
  </si>
  <si>
    <t>00-013-0004953-1</t>
  </si>
  <si>
    <t>ALCIBIADES AMERICO CIPRIAN HERNANDE</t>
  </si>
  <si>
    <t>00-013-0007059-4</t>
  </si>
  <si>
    <t>NARCISO SANCHEZ</t>
  </si>
  <si>
    <t>00-013-0014119-7</t>
  </si>
  <si>
    <t>EFREN AMAURYS MEJIA GROSS</t>
  </si>
  <si>
    <t>00-013-0027168-9</t>
  </si>
  <si>
    <t>MARILYS MARIA OLAVERRIA CASADO</t>
  </si>
  <si>
    <t>00-013-0034526-9</t>
  </si>
  <si>
    <t>FERNANDO ANTONIO CASTILLO AQUINO</t>
  </si>
  <si>
    <t>00-013-0052703-1</t>
  </si>
  <si>
    <t>JOSERKING ENMANUEL DE LA ROSA PEGUE</t>
  </si>
  <si>
    <t>00-023-0154623-6</t>
  </si>
  <si>
    <t>MARIA DEL CARMEN MONTAS GIL</t>
  </si>
  <si>
    <t>INSPECTORA</t>
  </si>
  <si>
    <t>00-026-0057047-3</t>
  </si>
  <si>
    <t>ANTONIO TORRES ROSARIO</t>
  </si>
  <si>
    <t>00-026-0078043-7</t>
  </si>
  <si>
    <t>MARTIN ALEJANDRO LEDESMA CEDEÑO</t>
  </si>
  <si>
    <t>00-026-0122836-0</t>
  </si>
  <si>
    <t>NILSON TURIANO PERALTA ROMERO</t>
  </si>
  <si>
    <t>00-029-0012662-0</t>
  </si>
  <si>
    <t>JUAN BAUTISTA TORIBIO</t>
  </si>
  <si>
    <t>00-031-0019386-5</t>
  </si>
  <si>
    <t>RODOLFO YSIDRO MENDEZ MENDEZ</t>
  </si>
  <si>
    <t>00-031-0046019-9</t>
  </si>
  <si>
    <t>HECTOR ANTONIO GARCIA</t>
  </si>
  <si>
    <t>00-031-0074179-6</t>
  </si>
  <si>
    <t>DOMINGO DEL CARMEN DOMINGUEZ FIGUER</t>
  </si>
  <si>
    <t>00-031-0083482-3</t>
  </si>
  <si>
    <t>BERNARDO ANTONIO VERAS PEREZ</t>
  </si>
  <si>
    <t>00-031-0128838-3</t>
  </si>
  <si>
    <t>MARIA BEATRIZ BENOIT PAULINO</t>
  </si>
  <si>
    <t>00-031-0204175-7</t>
  </si>
  <si>
    <t>KEUDY ALEJANDRO CORNIEL MARTINEZ</t>
  </si>
  <si>
    <t>00-031-0520381-8</t>
  </si>
  <si>
    <t>AMABLE CRUZ OZORIA</t>
  </si>
  <si>
    <t>00-037-0013020-0</t>
  </si>
  <si>
    <t>PORFIRIO UREÑA</t>
  </si>
  <si>
    <t>00-037-0057268-2</t>
  </si>
  <si>
    <t>PEDRO MINAYA RAMIREZ</t>
  </si>
  <si>
    <t>00-038-0009654-1</t>
  </si>
  <si>
    <t>ERINSO ROJAS JORGE</t>
  </si>
  <si>
    <t>00-041-0017213-1</t>
  </si>
  <si>
    <t>ANGEL FRANCISCO VALDEZ ESPINAL</t>
  </si>
  <si>
    <t>00-041-0019955-5</t>
  </si>
  <si>
    <t>ROBERTO ANTONIO CEPIN GRULLON</t>
  </si>
  <si>
    <t>00-044-0017433-2</t>
  </si>
  <si>
    <t>CARLOS FANTINO ROSARIO MOREL</t>
  </si>
  <si>
    <t>00-047-0047491-1</t>
  </si>
  <si>
    <t>FAUSTO RENE TOLENTINO ARROYO</t>
  </si>
  <si>
    <t>00-047-0116642-5</t>
  </si>
  <si>
    <t>JUAN BACILIO GOMEZ</t>
  </si>
  <si>
    <t>00-047-0119466-6</t>
  </si>
  <si>
    <t>DARIO LANTIGUA</t>
  </si>
  <si>
    <t>00-047-0132486-7</t>
  </si>
  <si>
    <t>WILSON FORTUNA GONZALEZ</t>
  </si>
  <si>
    <t>00-048-0031913-1</t>
  </si>
  <si>
    <t>JOSE JOAQUIN CLASE ROSADO</t>
  </si>
  <si>
    <t>00-048-0062780-6</t>
  </si>
  <si>
    <t>MARTIN MEJIA MEREGILDO</t>
  </si>
  <si>
    <t>00-048-0066188-8</t>
  </si>
  <si>
    <t>BRUNILDO ANTONIO GUZMAN MORILLO</t>
  </si>
  <si>
    <t>00-049-0006324-1</t>
  </si>
  <si>
    <t>JUAN ISIDRO DIAZ CUELLO</t>
  </si>
  <si>
    <t>00-049-0054944-7</t>
  </si>
  <si>
    <t>FRANCISCO SOSA AMPARO</t>
  </si>
  <si>
    <t>00-049-0060124-8</t>
  </si>
  <si>
    <t>JUAN ANTONIO VILLAR SOLANO</t>
  </si>
  <si>
    <t>00-051-0006283-4</t>
  </si>
  <si>
    <t>MODESTO SUARDI CORDERO</t>
  </si>
  <si>
    <t>00-052-0006826-9</t>
  </si>
  <si>
    <t>FAUSTO VLADIMIR BATISTA SIRI</t>
  </si>
  <si>
    <t>00-054-0014291-4</t>
  </si>
  <si>
    <t>HUMBERTO JAVIER PEREZ RODRIGUEZ</t>
  </si>
  <si>
    <t>00-055-0027016-9</t>
  </si>
  <si>
    <t>JORGE LUIS ORTEGA REYNOSO</t>
  </si>
  <si>
    <t>00-055-0043426-0</t>
  </si>
  <si>
    <t>FELIX ANTONIO NUÑEZ MARIZAN</t>
  </si>
  <si>
    <t>00-056-0012643-6</t>
  </si>
  <si>
    <t>HIPOLITO ESPINAL RODRIGUEZ</t>
  </si>
  <si>
    <t>00-056-0109929-3</t>
  </si>
  <si>
    <t>ANGEL PICHARDO</t>
  </si>
  <si>
    <t>00-068-0000354-0</t>
  </si>
  <si>
    <t>MARIA MARGARITA SUAREZ RODRIGUEZ</t>
  </si>
  <si>
    <t>00-071-0024800-9</t>
  </si>
  <si>
    <t>JORGE JUAN BENITEZ</t>
  </si>
  <si>
    <t>00-071-0035875-8</t>
  </si>
  <si>
    <t>CARLOS ALBERTO REYNOSO DE JESUS</t>
  </si>
  <si>
    <t>00-071-0040553-4</t>
  </si>
  <si>
    <t>ARISTIDES ALMANZAR CANARIO</t>
  </si>
  <si>
    <t>00-071-0045392-2</t>
  </si>
  <si>
    <t>JOSE ELIAS PAULINO MARTINEZ</t>
  </si>
  <si>
    <t>00-071-0050412-0</t>
  </si>
  <si>
    <t>ASTRID ANEL VASQUEZ HERNANDEZ</t>
  </si>
  <si>
    <t>00-071-0058492-4</t>
  </si>
  <si>
    <t>JOSE DEMETRIO ANDUJAR MENDOZA</t>
  </si>
  <si>
    <t>00-073-0010613-0</t>
  </si>
  <si>
    <t>HECTOR WILSON CAAMAÑO</t>
  </si>
  <si>
    <t>00-076-0001082-6</t>
  </si>
  <si>
    <t>JOSE ALBERTO MORILLO ARAUJO</t>
  </si>
  <si>
    <t>00-087-0012485-5</t>
  </si>
  <si>
    <t>FRANCISCO HENRIQUEZ SEVERINO</t>
  </si>
  <si>
    <t>00-090-0006332-2</t>
  </si>
  <si>
    <t>FAUSTO ALMONTE SALAZAR</t>
  </si>
  <si>
    <t>00-097-0001861-8</t>
  </si>
  <si>
    <t>DELIO AUGUSTO MOREL BUENO</t>
  </si>
  <si>
    <t>00-101-0004234-9</t>
  </si>
  <si>
    <t>ALEZAIMY VERAS DE LA ROSA</t>
  </si>
  <si>
    <t>00-104-0022161-9</t>
  </si>
  <si>
    <t>RAMON RODRIGUEZ ESTEVEZ</t>
  </si>
  <si>
    <t>00-136-0009114-7</t>
  </si>
  <si>
    <t>WILTON RADHAMES SUSAÑA</t>
  </si>
  <si>
    <t>00-151-0000443-9</t>
  </si>
  <si>
    <t>FRANCISCO GUILLERMO ANE CRISPIN</t>
  </si>
  <si>
    <t>00-224-0002881-1</t>
  </si>
  <si>
    <t>LUIS ALBERTO COMPRES RUIZ</t>
  </si>
  <si>
    <t>00-224-0019540-4</t>
  </si>
  <si>
    <t>SUNAIRY MONTERO PEREZ</t>
  </si>
  <si>
    <t>00-224-0063013-7</t>
  </si>
  <si>
    <t>JUNIOR CESAR MARTINEZ LORA</t>
  </si>
  <si>
    <t>00-228-0000570-8</t>
  </si>
  <si>
    <t>DANIEL ANTONIO BELLIARD VALERIO</t>
  </si>
  <si>
    <t>00-402-1159871-5</t>
  </si>
  <si>
    <t>ROGER DALI BENCOSME CRUZ</t>
  </si>
  <si>
    <t>00-402-2043816-8</t>
  </si>
  <si>
    <t>REYNALDO ADONY DE LOS SANTOS SANTAN</t>
  </si>
  <si>
    <t>00-402-2119684-9</t>
  </si>
  <si>
    <t>JOSE MANUEL PUNTIEL RIVAS</t>
  </si>
  <si>
    <t>00-402-2182367-3</t>
  </si>
  <si>
    <t>AMALIS AQUINO CARRASCO</t>
  </si>
  <si>
    <t>00-402-2271919-3</t>
  </si>
  <si>
    <t>BOLIVAR JUNIOR THEN HICIANO</t>
  </si>
  <si>
    <t>00-402-2581308-4</t>
  </si>
  <si>
    <t>DEIVY ALEXANDER RAMIREZ SOLIS</t>
  </si>
  <si>
    <t>00-402-2606906-6</t>
  </si>
  <si>
    <t>VICTOR MARTINEZ MARTE</t>
  </si>
  <si>
    <t>00-402-2659388-3</t>
  </si>
  <si>
    <t>MICEL CRUZ MIGUEL</t>
  </si>
  <si>
    <t>00-402-3593661-0</t>
  </si>
  <si>
    <t>RADELKI OSMARLIN GOMEZ RAMIREZ</t>
  </si>
  <si>
    <t>00-402-3949162-0</t>
  </si>
  <si>
    <t>JAIRO SAMUEL DIAZ BAEZ</t>
  </si>
  <si>
    <t>00-402-4288577-6</t>
  </si>
  <si>
    <t xml:space="preserve">Reg. No. </t>
  </si>
  <si>
    <t>Sueldo Bruto (RD$)</t>
  </si>
  <si>
    <t>ISR   (Ley 1192)     (1*)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</si>
  <si>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</si>
  <si>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</si>
  <si>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</si>
  <si>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</si>
  <si>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</si>
  <si>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</si>
  <si>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</si>
  <si>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</si>
  <si>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</si>
  <si>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</si>
  <si>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Riesgos Laborales (1.3%) (2*)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</si>
  <si>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</si>
  <si>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</si>
  <si>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</si>
  <si>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</si>
  <si>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</si>
  <si>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</si>
  <si>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OFICINAS  GOBERNADORES PROVINCIALES</t>
  </si>
  <si>
    <t>CONTRATADO</t>
  </si>
  <si>
    <t>2.1.1.2.01</t>
  </si>
  <si>
    <t>DIVISION MAYORDOMIA</t>
  </si>
  <si>
    <t>DIRECCION PREVENCION  DE LA SEGURIDAD EN LOS SECTORES VULNERABLES</t>
  </si>
  <si>
    <t>CENTRO DE MONITOREO DE LA CIUDAD COLONIAL</t>
  </si>
  <si>
    <t>DIRECCION VENTANILLA UNICA</t>
  </si>
  <si>
    <t>ROSA AMANDA PEÑA MEJIA</t>
  </si>
  <si>
    <t>CARLIXTA NUÑEZ HOLGUIN</t>
  </si>
  <si>
    <t>DIRECCION ASUNTOS MIGRATORIOS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</si>
  <si>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</si>
  <si>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</si>
  <si>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</si>
  <si>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</si>
  <si>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</si>
  <si>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GESTION MIGRATORIA  Y NATURALIZACION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</si>
  <si>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</si>
  <si>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</si>
  <si>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</si>
  <si>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</si>
  <si>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OFICINA ACCESO A LA INFORMACION</t>
  </si>
  <si>
    <t>DIVISION MANTENIMIENTO</t>
  </si>
  <si>
    <t>DIRECCION DE PLANIFICACION Y DESARROLLO</t>
  </si>
  <si>
    <t>DIRECCION NATURALIZACION</t>
  </si>
  <si>
    <t>JUAN NUÑEZ MARTINEZ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</si>
  <si>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</si>
  <si>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</si>
  <si>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</si>
  <si>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</si>
  <si>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</si>
  <si>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</si>
  <si>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</si>
  <si>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</si>
  <si>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</si>
  <si>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</si>
  <si>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</si>
  <si>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</si>
  <si>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DEPARTAMENTO EVALUACION DEL DESEMPEÑO Y CAPACITACION</t>
  </si>
  <si>
    <t>DIRECCION ADMINISTRATIVA</t>
  </si>
  <si>
    <t>DEPARTAMENTO TESORERIA</t>
  </si>
  <si>
    <t>DEPARTAMENTO EJECUCION PRESUPUESTARIA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</si>
  <si>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</si>
  <si>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</si>
  <si>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</si>
  <si>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</si>
  <si>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</si>
  <si>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</si>
  <si>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</si>
  <si>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</si>
  <si>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</si>
  <si>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</si>
  <si>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</si>
  <si>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</si>
  <si>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</si>
  <si>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</si>
  <si>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Tarjeta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</si>
  <si>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</si>
  <si>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</si>
  <si>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</si>
  <si>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</si>
  <si>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</si>
  <si>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CONTABILIDAD</t>
  </si>
  <si>
    <t>MIP- MINISTERIO DE INTERIOR Y POLICIA</t>
  </si>
  <si>
    <t>PROYECTO CASA DE PREVENCION DE SEGURIDAD</t>
  </si>
  <si>
    <t>DEPARTAMENTO DE TENENCIA Y PORTES DE ARMAS</t>
  </si>
  <si>
    <t>DIRECCION CONTROL DE COMERCIALIZACION DE ARMAS Y MUNICIONES</t>
  </si>
  <si>
    <t>DEPARTAMENTO DE REGISTRO Y CONTROL DE PARQUES Y BILLARES</t>
  </si>
  <si>
    <t>DIRECCION ESTUDIOS  Y DIAGNOSTICOS EN LOS SECTORES VULNERABLES</t>
  </si>
  <si>
    <t>DIRECCION SEGUIMIENTO DE DENUNCIAS CIUDADANA</t>
  </si>
  <si>
    <t>DIRECCION COORDINACION MESAS MUNICIPALES</t>
  </si>
  <si>
    <t>DIRECCION  REGISTRO Y CONTROL DE TENENCIA Y PORTE DE ARMAS</t>
  </si>
  <si>
    <t>LABORATORIO BALISTICO Y BIOMETRICO</t>
  </si>
  <si>
    <t>GERSON DANIEL SANCHEZ SANTANA</t>
  </si>
  <si>
    <t>00-402-1260855-4</t>
  </si>
  <si>
    <t>DEPARTAMENTO</t>
  </si>
  <si>
    <t>TOTAL GENERAL</t>
  </si>
  <si>
    <t>Sub Cuenta No.</t>
  </si>
  <si>
    <t>Sub total TSS</t>
  </si>
  <si>
    <t>Aprobado por:</t>
  </si>
  <si>
    <t>Director de Recursos Humanos</t>
  </si>
  <si>
    <t xml:space="preserve">    Lic. Noé Vásquez Camilo</t>
  </si>
  <si>
    <t xml:space="preserve">                             Director Financiero                                </t>
  </si>
  <si>
    <t xml:space="preserve">          Contenido color azul: opcional</t>
  </si>
  <si>
    <t>Nómina de Sueldos: Empleados CONTRATADO</t>
  </si>
  <si>
    <t>FRANCISCO ALEXIS CAMILO JAVIER</t>
  </si>
  <si>
    <t>JULIO ALFREDO TAVAREZ</t>
  </si>
  <si>
    <t>CARLOS MIGUEL CASTILLO SILVA</t>
  </si>
  <si>
    <t>DIGITADOR</t>
  </si>
  <si>
    <t>RAFAEL ANTONIO DURAN MARTINEZ</t>
  </si>
  <si>
    <t>00-071-0048064-4</t>
  </si>
  <si>
    <t>00-001-0777211-3</t>
  </si>
  <si>
    <t>00-001-1535506-7</t>
  </si>
  <si>
    <t>00-031-0204969-3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</si>
  <si>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</si>
  <si>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</si>
  <si>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</si>
  <si>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</si>
  <si>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</si>
  <si>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</si>
  <si>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NOELIA DE JESUS RODRIGUEZ MINAYA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</si>
  <si>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</si>
  <si>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</si>
  <si>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</si>
  <si>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</si>
  <si>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</si>
  <si>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</si>
  <si>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</si>
  <si>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ALCIDES ANTONIO NOVA AGRAMONTE</t>
  </si>
  <si>
    <t>MANUELA SARANTE PEÑA</t>
  </si>
  <si>
    <t>MARCOS ELIAS DISLA ROSARIO</t>
  </si>
  <si>
    <t>JOHNIEL ENRIQUE GOMEZ CALDERON</t>
  </si>
  <si>
    <t>JUAN FRANCISCO VASQUEZ BLANCO</t>
  </si>
  <si>
    <t>PEDRO JULIO CASTILLO MONCION</t>
  </si>
  <si>
    <t>JOSE JULIO VALDEZ DAVID</t>
  </si>
  <si>
    <t>MARTE ACOSTA MEDINA</t>
  </si>
  <si>
    <t>LEONARDO EMILIO DOMINGUEZ MELO</t>
  </si>
  <si>
    <t>MARCOS EMILIO HERASME ALFONSO</t>
  </si>
  <si>
    <t>ROBERTO BIENVENIDO LANTIGUA BALBUEN</t>
  </si>
  <si>
    <t>ISABEL MARTINEZ DIPLAN</t>
  </si>
  <si>
    <t>CARLOS JOSE DE LA ROSA</t>
  </si>
  <si>
    <t>GLEIDY VALENTINA RAMIREZ</t>
  </si>
  <si>
    <t>GLENNY YOJAIRA FELIPE CRISOSTOMO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</si>
  <si>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</si>
  <si>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</si>
  <si>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</si>
  <si>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</si>
  <si>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</si>
  <si>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</si>
  <si>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</si>
  <si>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</si>
  <si>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</si>
  <si>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</si>
  <si>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</si>
  <si>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</si>
  <si>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</si>
  <si>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</si>
  <si>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</si>
  <si>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</si>
  <si>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</si>
  <si>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</si>
  <si>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</si>
  <si>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</si>
  <si>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</si>
  <si>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</si>
  <si>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</si>
  <si>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</si>
  <si>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</si>
  <si>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</si>
  <si>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BARTOLO MARTE COMPRES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</si>
  <si>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</si>
  <si>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</si>
  <si>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</si>
  <si>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</si>
  <si>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</si>
  <si>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</si>
  <si>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</si>
  <si>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</si>
  <si>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</si>
  <si>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</si>
  <si>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</si>
  <si>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</si>
  <si>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</si>
  <si>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</si>
  <si>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</si>
  <si>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</si>
  <si>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</si>
  <si>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</si>
  <si>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</si>
  <si>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</si>
  <si>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</si>
  <si>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</si>
  <si>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</si>
  <si>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</si>
  <si>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</si>
  <si>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SEXO</t>
  </si>
  <si>
    <t xml:space="preserve"> </t>
  </si>
  <si>
    <t>EMIL JOSE MARTINEZ DE JESUS</t>
  </si>
  <si>
    <t>YERLIN SEVERINO CASILLA</t>
  </si>
  <si>
    <t>NOBLE ARNALDO LUNA MARMOLEJOS</t>
  </si>
  <si>
    <t>JENNIFFER SYLVANA MEJIA</t>
  </si>
  <si>
    <t>MARIA ISABEL BRETON DE JESUS</t>
  </si>
  <si>
    <t>LEONCIO HEREDIA CHAVES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</si>
  <si>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</si>
  <si>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</si>
  <si>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</si>
  <si>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</si>
  <si>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</si>
  <si>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</si>
  <si>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</si>
  <si>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</si>
  <si>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</si>
  <si>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</si>
  <si>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</si>
  <si>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</si>
  <si>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</si>
  <si>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</si>
  <si>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FLORANGEL CRUZ RIVERA</t>
  </si>
  <si>
    <t>JORGE ARTURO GUZMAN</t>
  </si>
  <si>
    <t>ROCIO LIZARDO LEGUIZAMON</t>
  </si>
  <si>
    <t>MASSIEL PAULINO MARTINEZ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</si>
  <si>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</si>
  <si>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</si>
  <si>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</si>
  <si>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</si>
  <si>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</si>
  <si>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</si>
  <si>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</si>
  <si>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</si>
  <si>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</si>
  <si>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</si>
  <si>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</si>
  <si>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</si>
  <si>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</si>
  <si>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ROBERTO GUERRERO FEBRILLET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</si>
  <si>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</si>
  <si>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</si>
  <si>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</si>
  <si>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</si>
  <si>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</si>
  <si>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</si>
  <si>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</si>
  <si>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</si>
  <si>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</si>
  <si>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</si>
  <si>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</si>
  <si>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</si>
  <si>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RAMON ANTONIO MORILLO RODRIGUEZ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</si>
  <si>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</si>
  <si>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</si>
  <si>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</si>
  <si>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</si>
  <si>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</si>
  <si>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</si>
  <si>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</si>
  <si>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</si>
  <si>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</si>
  <si>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LUZ ROSMERI MORROBEL LOPEZ</t>
  </si>
  <si>
    <t>GABRIEL DE JESUS BRITO TIFA</t>
  </si>
  <si>
    <t>JOSE RAFAEL JEREZ MOYA</t>
  </si>
  <si>
    <t>BERSANIA NELISSA ROSARIO CARRASCO</t>
  </si>
  <si>
    <t>DALVIN ADOLFO MONTERO MARQUEZ</t>
  </si>
  <si>
    <t>MARIA ELENA DE LA CRUZ GARCIA</t>
  </si>
  <si>
    <t>DENNIS EULALIA HERNANDEZ LINARES</t>
  </si>
  <si>
    <t>SORANLLI MERCADO MARTINEZ</t>
  </si>
  <si>
    <t>LAURA LETICIA MARIÑEZ ESPINAL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</si>
  <si>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</si>
  <si>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</si>
  <si>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</si>
  <si>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</si>
  <si>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</si>
  <si>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</si>
  <si>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</si>
  <si>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</si>
  <si>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</si>
  <si>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</si>
  <si>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</si>
  <si>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ANDY DARLYN MELO TEJEDA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</si>
  <si>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</si>
  <si>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</si>
  <si>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</si>
  <si>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</si>
  <si>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</si>
  <si>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</si>
  <si>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</si>
  <si>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</si>
  <si>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</si>
  <si>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</si>
  <si>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</si>
  <si>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</si>
  <si>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CESARINA ENERCIDA MONTERO MONTERO</t>
  </si>
  <si>
    <t>SANDIS ALFONSO FRIAS LOPEZ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</si>
  <si>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</si>
  <si>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</si>
  <si>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</si>
  <si>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</si>
  <si>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</si>
  <si>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</si>
  <si>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</si>
  <si>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GERTRUDIS DEL CARMEN MARMOL NUÑEZ</t>
  </si>
  <si>
    <t>PEDRO BALDERA GERMAN</t>
  </si>
  <si>
    <t>AGUSTIN MATOS MARTINEZ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</si>
  <si>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</si>
  <si>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</si>
  <si>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</si>
  <si>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</si>
  <si>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</si>
  <si>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</si>
  <si>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</si>
  <si>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</si>
  <si>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</si>
  <si>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</si>
  <si>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</si>
  <si>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</si>
  <si>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HECTOR JOSE HERNANDEZ DUARTE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</si>
  <si>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</si>
  <si>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</si>
  <si>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</si>
  <si>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</si>
  <si>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</si>
  <si>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</si>
  <si>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</si>
  <si>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</si>
  <si>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FRANCISCO JOSE ESPINAL REVELO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</si>
  <si>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</si>
  <si>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</si>
  <si>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</si>
  <si>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</si>
  <si>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</si>
  <si>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</si>
  <si>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</si>
  <si>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</si>
  <si>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</si>
  <si>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SALVADOR ERNESTO DOMENECH VALDEZ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</si>
  <si>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</si>
  <si>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</si>
  <si>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</si>
  <si>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</si>
  <si>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</si>
  <si>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</si>
  <si>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</si>
  <si>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</si>
  <si>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</si>
  <si>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</si>
  <si>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</si>
  <si>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</si>
  <si>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</si>
  <si>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</si>
  <si>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</si>
  <si>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</si>
  <si>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</si>
  <si>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</si>
  <si>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</si>
  <si>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</si>
  <si>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</si>
  <si>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</si>
  <si>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</si>
  <si>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</si>
  <si>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</si>
  <si>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</si>
  <si>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</si>
  <si>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FRANCISCO ARAMIS POLANCO ORTIZ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</si>
  <si>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</si>
  <si>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</si>
  <si>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</si>
  <si>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</si>
  <si>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</si>
  <si>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</si>
  <si>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</si>
  <si>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</si>
  <si>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</si>
  <si>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</si>
  <si>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</si>
  <si>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</si>
  <si>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ANNY YANETTE CASADO ARIAS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</si>
  <si>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</si>
  <si>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</si>
  <si>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</si>
  <si>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</si>
  <si>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</si>
  <si>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</si>
  <si>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</si>
  <si>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</si>
  <si>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DEPARTAMENTO DE REGISTRO Y CONTROL DE MUNICIONES</t>
  </si>
  <si>
    <t>OBSERVATORIO DE SEGURIDAD CIUDADANA</t>
  </si>
  <si>
    <t>VICEMINISTERIO SEGURIDAD INTERIOR</t>
  </si>
  <si>
    <t>VICEMINISTERIO DE CONTROL Y REGULACION DE ARMAS Y MUNICIONES</t>
  </si>
  <si>
    <t>DEPARTAMENTO RECLUTAMIENTO Y SELECCION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</si>
  <si>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</si>
  <si>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</si>
  <si>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</si>
  <si>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</si>
  <si>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</si>
  <si>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</si>
  <si>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</si>
  <si>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</si>
  <si>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</si>
  <si>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CALIDAD EN LA GESTIO</t>
  </si>
  <si>
    <t>ANALISTA DE INVESTIGACION</t>
  </si>
  <si>
    <t>ANALISTA DE INCIDENTES DE SIS</t>
  </si>
  <si>
    <t>COORDINADOR ACADEMICO</t>
  </si>
  <si>
    <t>TRABAJADOR SOCIAL</t>
  </si>
  <si>
    <t>COORD. DESARROLLO DE PROYECTO</t>
  </si>
  <si>
    <t>TECNICO DE COMPRAS</t>
  </si>
  <si>
    <t>TECNICO ADMINISTRATIVO</t>
  </si>
  <si>
    <t>cedula</t>
  </si>
  <si>
    <t>grupo</t>
  </si>
  <si>
    <t>01/0/2021</t>
  </si>
  <si>
    <t>ELVIS RAFAEL CAMILO HILARIO</t>
  </si>
  <si>
    <t>DAYANNA MIGUELINA PEREZ CUEVAS</t>
  </si>
  <si>
    <t>MARIA ESTELA MEJIA NUÑEZ</t>
  </si>
  <si>
    <t>ESMARLIN ROCIO ARAUJO SANTANA</t>
  </si>
  <si>
    <t>ELISA MARIA PEÑA SANTANA</t>
  </si>
  <si>
    <t>LUIS RODOLFO CARABALLO CASTILLO</t>
  </si>
  <si>
    <t>YARITZA MORENO PICHARDO</t>
  </si>
  <si>
    <t>GENARO ANTONIO NICOLAS ROSARIO HERN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</si>
  <si>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</si>
  <si>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</si>
  <si>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</si>
  <si>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</si>
  <si>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</si>
  <si>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</si>
  <si>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</si>
  <si>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</si>
  <si>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</si>
  <si>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CARLOS MANUEL OVALLE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</si>
  <si>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</si>
  <si>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</si>
  <si>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</si>
  <si>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</si>
  <si>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</si>
  <si>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</si>
  <si>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</si>
  <si>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</si>
  <si>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</si>
  <si>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>Correspondiente al mes de AGOSTO del año 2021</t>
  </si>
  <si>
    <t>26/2/202</t>
  </si>
  <si>
    <t>1/9/202</t>
  </si>
  <si>
    <t xml:space="preserve">    Lic. Ramón F. Hernández Ventura</t>
  </si>
  <si>
    <t>SANTANA BRUNO VARGAS</t>
  </si>
  <si>
    <t>BRACELLI BRITANY ANDUJAR REYES</t>
  </si>
  <si>
    <t>AYENDY SORIANO CASTILLO</t>
  </si>
  <si>
    <t>MARIA DEL CARMEN CARRASCO HERRERA</t>
  </si>
  <si>
    <t>MARISOL DE JESUS MARTINEZ</t>
  </si>
  <si>
    <t>JUAN HICHEZ MARTE</t>
  </si>
  <si>
    <t>CARLOS JULIO CIPRIAN BRITO</t>
  </si>
  <si>
    <t>MARIO ANTONIO PEÑA DIAZ</t>
  </si>
  <si>
    <t>YOEL PEÑA PEÑA</t>
  </si>
  <si>
    <t>BARBARA JULISSA ROLLINS SEPULVEDA</t>
  </si>
  <si>
    <t>RENZO DE JESUS CARABALLO ROJAS</t>
  </si>
  <si>
    <t>ROQUE MARIA ESTEVEZ REYNOSO</t>
  </si>
  <si>
    <t>FELIX ROSARIO ADAMES</t>
  </si>
  <si>
    <t>ARIOSTO RODOLFO REYES JOAQUIN</t>
  </si>
  <si>
    <t>RAILE RAFAEL PEREZ PEREZ</t>
  </si>
  <si>
    <t>JOSE LUIS FERNANDEZ MARTINEZ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</si>
  <si>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</si>
  <si>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</si>
  <si>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</si>
  <si>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</si>
  <si>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</si>
  <si>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</si>
  <si>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</si>
  <si>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</si>
  <si>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</si>
  <si>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MICHAEL JOEL DE LOS SANTOS VALDEZ</t>
  </si>
  <si>
    <t>SOPORTE HELPDESK</t>
  </si>
  <si>
    <t>ENCARGADO</t>
  </si>
  <si>
    <t>DIRECCION ESTUDIOS  Y DIAGNOSTICOS EN LOS SECTORES VULNERABLES</t>
  </si>
  <si>
    <t>DIRECCION CONTROL Y REGULACION  DE PRODUCTOS PIROTECNICOS Y QUIMICOS</t>
  </si>
  <si>
    <t>OFICINAS  GOBERNADORES PROVINCIALES</t>
  </si>
  <si>
    <t>DIRECCION PREVENCION  DE LA SEGURIDAD EN LOS SECTORES VULNERABLES</t>
  </si>
  <si>
    <t>DIRECCION  REGISTRO Y CONTROL DE TENENCIA Y PORTE DE ARMAS</t>
  </si>
  <si>
    <t>DEPARTAMENTO DE EMISION PERMISOS</t>
  </si>
  <si>
    <t>ADALBERTO ANTONIO QUEZADA DE LOS SA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</si>
  <si>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</si>
  <si>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</si>
  <si>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</si>
  <si>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</si>
  <si>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</si>
  <si>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</si>
  <si>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</si>
  <si>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</si>
  <si>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FRANCIS IVAN DEQUIN FERNANDEZ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</si>
  <si>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</si>
  <si>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</si>
  <si>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</si>
  <si>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</si>
  <si>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</si>
  <si>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</si>
  <si>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FRANCISCO SANTOS MARRERO</t>
  </si>
  <si>
    <t>JUAN STARLYN RAMOS VASQUEZ</t>
  </si>
  <si>
    <t>LUIS ALBERTO CROUSSETT MEJIA</t>
  </si>
  <si>
    <t>LUIS ALFREDO RODRIGUEZ MONTANDON</t>
  </si>
  <si>
    <t>MARCELINO ALCEQUIEZ ABREU</t>
  </si>
  <si>
    <t>MARTIN ALEJANDRO RAMOS</t>
  </si>
  <si>
    <t>NESTOR ALBERTO PEGUERO SALDAÑA</t>
  </si>
  <si>
    <t>NIKAEL ENCARNACION MONTERO</t>
  </si>
  <si>
    <t>NORMA MARIA SHEPHARD RAMIREZ</t>
  </si>
  <si>
    <t>PEDRO MANUEL CASTRO ROBAINA</t>
  </si>
  <si>
    <t>RAMON ANTONIO MERCEDES REYES</t>
  </si>
  <si>
    <t>RAMON FRANCISCO HERNANDEZ VENTURA</t>
  </si>
  <si>
    <t>RAMON ISELSO LIRIANO HINACIO</t>
  </si>
  <si>
    <t>ROBIN NOEL RAMIREZ CUBILETE</t>
  </si>
  <si>
    <t>SOLANGE CRISMAR DE NAZARETH SILVA V</t>
  </si>
  <si>
    <t>SUNLLY CRISMEL ROBLES PEÑA</t>
  </si>
  <si>
    <t>TEOFILO OGANDO PEREZ</t>
  </si>
  <si>
    <t>WARDA NASIMA AUSTROBERTA SIMO MARTE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</si>
  <si>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</si>
  <si>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</si>
  <si>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</si>
  <si>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</si>
  <si>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</si>
  <si>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</si>
  <si>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</si>
  <si>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VICEMINISTERIO DE CONVIVENCIA CIUDADANA</t>
  </si>
  <si>
    <t>PROGRAMADOR COMPUTADORAS</t>
  </si>
  <si>
    <t>DIRECTOR FINANCIERO</t>
  </si>
  <si>
    <t>SUPERVISORA</t>
  </si>
  <si>
    <t>ANALISTA DE ESTADISTICA</t>
  </si>
  <si>
    <t>1/1042022</t>
  </si>
  <si>
    <t>Correspondiente al mes de Octubre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</si>
</sst>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000\-0000000\-0"/>
    <numFmt numFmtId="167" formatCode="[$-409]d\-mmm\-yy;@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Book Antiqua"/>
      <family val="1"/>
    </font>
    <font>
      <b/>
      <sz val="11"/>
      <name val="Arial"/>
      <family val="2"/>
    </font>
    <font>
      <sz val="11"/>
      <name val="Arial"/>
      <family val="2"/>
    </font>
    <font>
      <b/>
      <sz val="14"/>
      <name val="Book Antiqua"/>
      <family val="1"/>
    </font>
    <font>
      <b/>
      <sz val="18"/>
      <name val="Book Antiqua"/>
      <family val="1"/>
    </font>
    <font>
      <b/>
      <sz val="15"/>
      <name val="Book Antiqua"/>
      <family val="1"/>
    </font>
    <font>
      <b/>
      <sz val="16"/>
      <name val="Book Antiqua"/>
      <family val="1"/>
    </font>
    <font>
      <b/>
      <sz val="2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8"/>
      <name val="Calibri "/>
    </font>
    <font>
      <sz val="8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36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 "/>
    </font>
    <font>
      <b/>
      <sz val="10"/>
      <color theme="1"/>
      <name val="Calibri 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b/>
      <sz val="11"/>
      <name val="Calibri 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0" borderId="0" xfId="3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3" fontId="2" fillId="2" borderId="0" xfId="1" applyFont="1" applyFill="1" applyAlignment="1">
      <alignment horizontal="center" vertical="center" wrapText="1"/>
    </xf>
    <xf numFmtId="43" fontId="4" fillId="2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6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5" fillId="6" borderId="3" xfId="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0" fontId="17" fillId="7" borderId="3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4" fontId="15" fillId="0" borderId="3" xfId="2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39" fontId="15" fillId="0" borderId="3" xfId="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3" borderId="3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23" fillId="0" borderId="0" xfId="0" applyNumberFormat="1" applyFont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0" fillId="7" borderId="3" xfId="0" applyFont="1" applyFill="1" applyBorder="1" applyAlignment="1">
      <alignment horizontal="center" wrapText="1"/>
    </xf>
    <xf numFmtId="0" fontId="15" fillId="0" borderId="3" xfId="2" applyNumberFormat="1" applyFont="1" applyFill="1" applyBorder="1" applyAlignment="1">
      <alignment horizontal="center" vertical="center" wrapText="1"/>
    </xf>
    <xf numFmtId="43" fontId="31" fillId="0" borderId="3" xfId="1" applyFont="1" applyFill="1" applyBorder="1" applyAlignment="1">
      <alignment horizontal="center" vertical="center" wrapText="1"/>
    </xf>
    <xf numFmtId="4" fontId="31" fillId="0" borderId="3" xfId="1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3" xfId="0" applyNumberFormat="1" applyBorder="1"/>
    <xf numFmtId="14" fontId="0" fillId="8" borderId="3" xfId="0" applyNumberFormat="1" applyFill="1" applyBorder="1" applyAlignment="1">
      <alignment horizontal="center" vertical="center"/>
    </xf>
    <xf numFmtId="14" fontId="0" fillId="9" borderId="3" xfId="0" applyNumberForma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 wrapText="1"/>
    </xf>
    <xf numFmtId="0" fontId="0" fillId="0" borderId="3" xfId="0" applyBorder="1" applyAlignment="1"/>
    <xf numFmtId="167" fontId="2" fillId="0" borderId="0" xfId="0" applyNumberFormat="1" applyFont="1" applyAlignment="1">
      <alignment horizontal="center" vertical="center" wrapText="1"/>
    </xf>
    <xf numFmtId="167" fontId="23" fillId="0" borderId="0" xfId="0" applyNumberFormat="1" applyFont="1" applyAlignment="1">
      <alignment horizontal="center" vertical="center"/>
    </xf>
    <xf numFmtId="167" fontId="12" fillId="2" borderId="0" xfId="0" applyNumberFormat="1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2" fontId="16" fillId="3" borderId="3" xfId="1" applyNumberFormat="1" applyFont="1" applyFill="1" applyBorder="1" applyAlignment="1">
      <alignment horizontal="center" vertical="center" wrapText="1"/>
    </xf>
    <xf numFmtId="43" fontId="16" fillId="4" borderId="3" xfId="1" applyFont="1" applyFill="1" applyBorder="1" applyAlignment="1">
      <alignment horizontal="center" vertical="center" wrapText="1"/>
    </xf>
    <xf numFmtId="4" fontId="16" fillId="3" borderId="3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167" fontId="16" fillId="5" borderId="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8" fillId="0" borderId="3" xfId="2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5" fillId="0" borderId="0" xfId="0" applyFont="1" applyFill="1" applyAlignment="1">
      <alignment vertical="center"/>
    </xf>
    <xf numFmtId="0" fontId="35" fillId="0" borderId="3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43" fontId="17" fillId="7" borderId="3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43" fontId="19" fillId="3" borderId="3" xfId="1" applyFont="1" applyFill="1" applyBorder="1" applyAlignment="1">
      <alignment horizontal="center" vertical="center" wrapText="1"/>
    </xf>
    <xf numFmtId="43" fontId="18" fillId="0" borderId="3" xfId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7" fillId="7" borderId="3" xfId="0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/>
    </xf>
    <xf numFmtId="43" fontId="23" fillId="0" borderId="0" xfId="1" applyFont="1" applyAlignment="1">
      <alignment horizontal="center" vertical="center" wrapText="1"/>
    </xf>
    <xf numFmtId="43" fontId="24" fillId="0" borderId="0" xfId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25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43" fontId="23" fillId="0" borderId="0" xfId="1" applyFont="1" applyAlignment="1">
      <alignment horizontal="center" vertical="center"/>
    </xf>
    <xf numFmtId="43" fontId="29" fillId="0" borderId="0" xfId="1" applyFont="1" applyAlignment="1">
      <alignment horizontal="center" vertical="center"/>
    </xf>
    <xf numFmtId="43" fontId="21" fillId="0" borderId="0" xfId="1" applyFont="1" applyAlignment="1">
      <alignment horizontal="center" vertical="center"/>
    </xf>
    <xf numFmtId="43" fontId="12" fillId="2" borderId="0" xfId="1" applyFont="1" applyFill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167" fontId="23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23" fillId="0" borderId="4" xfId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2" fontId="38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4" fontId="39" fillId="2" borderId="0" xfId="0" applyNumberFormat="1" applyFont="1" applyFill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horizontal="center" vertical="center"/>
    </xf>
    <xf numFmtId="14" fontId="18" fillId="0" borderId="3" xfId="0" applyNumberFormat="1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 vertical="center"/>
    </xf>
    <xf numFmtId="164" fontId="18" fillId="0" borderId="3" xfId="2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3" xfId="0" applyFont="1" applyFill="1" applyBorder="1" applyAlignment="1">
      <alignment vertical="center" wrapText="1"/>
    </xf>
    <xf numFmtId="43" fontId="21" fillId="0" borderId="0" xfId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167" fontId="19" fillId="5" borderId="9" xfId="0" applyNumberFormat="1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43" fontId="19" fillId="4" borderId="9" xfId="1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6" fontId="33" fillId="0" borderId="0" xfId="0" applyNumberFormat="1" applyFont="1" applyAlignment="1">
      <alignment vertical="center"/>
    </xf>
    <xf numFmtId="166" fontId="19" fillId="3" borderId="9" xfId="0" applyNumberFormat="1" applyFont="1" applyFill="1" applyBorder="1" applyAlignment="1">
      <alignment horizontal="center" vertical="center" wrapText="1"/>
    </xf>
    <xf numFmtId="166" fontId="18" fillId="0" borderId="3" xfId="0" applyNumberFormat="1" applyFont="1" applyFill="1" applyBorder="1" applyAlignment="1">
      <alignment vertical="center"/>
    </xf>
    <xf numFmtId="166" fontId="18" fillId="0" borderId="3" xfId="0" applyNumberFormat="1" applyFont="1" applyBorder="1" applyAlignment="1">
      <alignment horizontal="center" vertical="center" wrapText="1"/>
    </xf>
    <xf numFmtId="166" fontId="21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0" fontId="17" fillId="4" borderId="9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41" fillId="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43" fontId="17" fillId="3" borderId="3" xfId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43" fontId="18" fillId="2" borderId="3" xfId="1" applyFont="1" applyFill="1" applyBorder="1" applyAlignment="1">
      <alignment horizontal="center" vertical="center" wrapText="1"/>
    </xf>
    <xf numFmtId="43" fontId="0" fillId="2" borderId="0" xfId="1" applyFont="1" applyFill="1" applyAlignment="1">
      <alignment horizontal="center" vertical="center" wrapText="1"/>
    </xf>
    <xf numFmtId="43" fontId="0" fillId="12" borderId="0" xfId="1" applyFont="1" applyFill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center" vertical="center"/>
    </xf>
    <xf numFmtId="2" fontId="38" fillId="2" borderId="0" xfId="0" applyNumberFormat="1" applyFont="1" applyFill="1" applyAlignment="1">
      <alignment horizontal="center" vertical="center" wrapText="1"/>
    </xf>
    <xf numFmtId="4" fontId="18" fillId="2" borderId="3" xfId="2" applyNumberFormat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7" fontId="23" fillId="0" borderId="0" xfId="0" applyNumberFormat="1" applyFont="1" applyAlignment="1">
      <alignment horizontal="center" vertical="center"/>
    </xf>
    <xf numFmtId="167" fontId="12" fillId="2" borderId="0" xfId="0" applyNumberFormat="1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3" fontId="17" fillId="7" borderId="3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43" fontId="19" fillId="3" borderId="3" xfId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43" fontId="23" fillId="0" borderId="0" xfId="1" applyFont="1" applyAlignment="1">
      <alignment horizontal="center" vertical="center" wrapText="1"/>
    </xf>
    <xf numFmtId="43" fontId="24" fillId="0" borderId="0" xfId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25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43" fontId="23" fillId="0" borderId="0" xfId="1" applyFont="1" applyAlignment="1">
      <alignment horizontal="center" vertical="center"/>
    </xf>
    <xf numFmtId="43" fontId="29" fillId="0" borderId="0" xfId="1" applyFont="1" applyAlignment="1">
      <alignment horizontal="center" vertical="center"/>
    </xf>
    <xf numFmtId="43" fontId="21" fillId="0" borderId="0" xfId="1" applyFont="1" applyAlignment="1">
      <alignment horizontal="center" vertical="center"/>
    </xf>
    <xf numFmtId="43" fontId="12" fillId="2" borderId="0" xfId="1" applyFont="1" applyFill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167" fontId="23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23" fillId="0" borderId="4" xfId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2" fontId="38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4" fontId="39" fillId="2" borderId="0" xfId="0" applyNumberFormat="1" applyFont="1" applyFill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14" fontId="18" fillId="0" borderId="3" xfId="0" applyNumberFormat="1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vertical="center"/>
    </xf>
    <xf numFmtId="43" fontId="21" fillId="0" borderId="0" xfId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6" fontId="18" fillId="0" borderId="3" xfId="0" applyNumberFormat="1" applyFont="1" applyFill="1" applyBorder="1" applyAlignment="1">
      <alignment vertical="center"/>
    </xf>
    <xf numFmtId="166" fontId="21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0" fontId="40" fillId="0" borderId="0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41" fillId="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43" fontId="17" fillId="3" borderId="3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66" fontId="18" fillId="0" borderId="0" xfId="0" applyNumberFormat="1" applyFont="1" applyBorder="1" applyAlignment="1">
      <alignment horizontal="center" vertical="center" wrapText="1"/>
    </xf>
    <xf numFmtId="0" fontId="42" fillId="7" borderId="3" xfId="0" applyFont="1" applyFill="1" applyBorder="1" applyAlignment="1">
      <alignment vertical="center" wrapText="1"/>
    </xf>
    <xf numFmtId="0" fontId="42" fillId="7" borderId="1" xfId="0" applyFont="1" applyFill="1" applyBorder="1" applyAlignment="1">
      <alignment horizontal="center" vertical="center" wrapText="1"/>
    </xf>
    <xf numFmtId="0" fontId="42" fillId="7" borderId="6" xfId="0" applyFont="1" applyFill="1" applyBorder="1" applyAlignment="1">
      <alignment horizontal="left" vertical="center" wrapText="1"/>
    </xf>
    <xf numFmtId="0" fontId="42" fillId="7" borderId="2" xfId="0" applyFont="1" applyFill="1" applyBorder="1" applyAlignment="1">
      <alignment horizontal="center" vertical="center" wrapText="1"/>
    </xf>
    <xf numFmtId="43" fontId="18" fillId="2" borderId="3" xfId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43" fontId="21" fillId="0" borderId="0" xfId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43" fontId="24" fillId="0" borderId="5" xfId="1" applyFont="1" applyBorder="1" applyAlignment="1">
      <alignment horizontal="center" vertical="center" wrapText="1"/>
    </xf>
    <xf numFmtId="43" fontId="32" fillId="0" borderId="0" xfId="1" applyFont="1" applyAlignment="1">
      <alignment horizontal="center" vertical="center"/>
    </xf>
    <xf numFmtId="166" fontId="17" fillId="3" borderId="7" xfId="0" applyNumberFormat="1" applyFont="1" applyFill="1" applyBorder="1" applyAlignment="1">
      <alignment horizontal="center" vertical="center" wrapText="1"/>
    </xf>
    <xf numFmtId="166" fontId="17" fillId="3" borderId="8" xfId="0" applyNumberFormat="1" applyFont="1" applyFill="1" applyBorder="1" applyAlignment="1">
      <alignment horizontal="center" vertical="center" wrapText="1"/>
    </xf>
    <xf numFmtId="166" fontId="17" fillId="3" borderId="9" xfId="0" applyNumberFormat="1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167" fontId="17" fillId="5" borderId="7" xfId="0" applyNumberFormat="1" applyFont="1" applyFill="1" applyBorder="1" applyAlignment="1">
      <alignment horizontal="center" vertical="center" wrapText="1"/>
    </xf>
    <xf numFmtId="167" fontId="17" fillId="5" borderId="8" xfId="0" applyNumberFormat="1" applyFont="1" applyFill="1" applyBorder="1" applyAlignment="1">
      <alignment horizontal="center" vertical="center" wrapText="1"/>
    </xf>
    <xf numFmtId="167" fontId="17" fillId="5" borderId="9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4" fontId="17" fillId="3" borderId="7" xfId="0" applyNumberFormat="1" applyFont="1" applyFill="1" applyBorder="1" applyAlignment="1">
      <alignment horizontal="center" vertical="center" wrapText="1"/>
    </xf>
    <xf numFmtId="4" fontId="17" fillId="3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43" fontId="17" fillId="4" borderId="7" xfId="1" applyFont="1" applyFill="1" applyBorder="1" applyAlignment="1">
      <alignment horizontal="center" vertical="center" wrapText="1"/>
    </xf>
    <xf numFmtId="43" fontId="17" fillId="4" borderId="8" xfId="1" applyFont="1" applyFill="1" applyBorder="1" applyAlignment="1">
      <alignment horizontal="center" vertical="center" wrapText="1"/>
    </xf>
    <xf numFmtId="43" fontId="17" fillId="4" borderId="9" xfId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2" fontId="16" fillId="3" borderId="7" xfId="1" applyNumberFormat="1" applyFont="1" applyFill="1" applyBorder="1" applyAlignment="1">
      <alignment horizontal="center" vertical="center" wrapText="1"/>
    </xf>
    <xf numFmtId="2" fontId="16" fillId="3" borderId="8" xfId="1" applyNumberFormat="1" applyFont="1" applyFill="1" applyBorder="1" applyAlignment="1">
      <alignment horizontal="center" vertical="center" wrapText="1"/>
    </xf>
    <xf numFmtId="2" fontId="16" fillId="3" borderId="9" xfId="1" applyNumberFormat="1" applyFont="1" applyFill="1" applyBorder="1" applyAlignment="1">
      <alignment horizontal="center" vertical="center" wrapText="1"/>
    </xf>
    <xf numFmtId="43" fontId="16" fillId="4" borderId="7" xfId="1" applyFont="1" applyFill="1" applyBorder="1" applyAlignment="1">
      <alignment horizontal="center" vertical="center" wrapText="1"/>
    </xf>
    <xf numFmtId="43" fontId="16" fillId="4" borderId="8" xfId="1" applyFont="1" applyFill="1" applyBorder="1" applyAlignment="1">
      <alignment horizontal="center" vertical="center" wrapText="1"/>
    </xf>
    <xf numFmtId="43" fontId="16" fillId="4" borderId="9" xfId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167" fontId="16" fillId="5" borderId="7" xfId="0" applyNumberFormat="1" applyFont="1" applyFill="1" applyBorder="1" applyAlignment="1">
      <alignment horizontal="center" vertical="center" wrapText="1"/>
    </xf>
    <xf numFmtId="167" fontId="16" fillId="5" borderId="8" xfId="0" applyNumberFormat="1" applyFont="1" applyFill="1" applyBorder="1" applyAlignment="1">
      <alignment horizontal="center" vertical="center" wrapText="1"/>
    </xf>
    <xf numFmtId="167" fontId="16" fillId="5" borderId="9" xfId="0" applyNumberFormat="1" applyFont="1" applyFill="1" applyBorder="1" applyAlignment="1">
      <alignment horizontal="center" vertical="center" wrapText="1"/>
    </xf>
    <xf numFmtId="4" fontId="16" fillId="3" borderId="7" xfId="0" applyNumberFormat="1" applyFont="1" applyFill="1" applyBorder="1" applyAlignment="1">
      <alignment horizontal="center" vertical="center" wrapText="1"/>
    </xf>
    <xf numFmtId="4" fontId="16" fillId="3" borderId="9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2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881994</xdr:colOff>
      <xdr:row>3</xdr:row>
      <xdr:rowOff>0</xdr:rowOff>
    </xdr:from>
    <xdr:ext cx="2962352" cy="2422071"/>
    <xdr:pic>
      <xdr:nvPicPr>
        <xdr:cNvPr id="2" name="Imagen 3">
          <a:extLst>
            <a:ext uri="{FF2B5EF4-FFF2-40B4-BE49-F238E27FC236}">
              <a16:creationId xmlns:a16="http://schemas.microsoft.com/office/drawing/2014/main" xmlns="" id="{04202219-FC14-4121-9AE0-26AF4B859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4869" y="0"/>
          <a:ext cx="2962352" cy="24220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38"/>
  <sheetViews>
    <sheetView tabSelected="1" zoomScale="85" zoomScaleNormal="85" zoomScalePageLayoutView="55" workbookViewId="0">
      <selection activeCell="C9" sqref="C9"/>
    </sheetView>
  </sheetViews>
  <sheetFormatPr baseColWidth="10" defaultColWidth="18.42578125" defaultRowHeight="15"/>
  <cols>
    <col min="1" max="1" width="5.5703125" style="3" customWidth="1"/>
    <col min="2" max="2" width="34.85546875" style="4" customWidth="1"/>
    <col min="3" max="3" width="19.5703125" style="12" customWidth="1"/>
    <col min="4" max="4" width="32.28515625" style="182" customWidth="1"/>
    <col min="5" max="5" width="12.85546875" style="12" customWidth="1"/>
    <col min="6" max="7" width="9.140625" style="87" customWidth="1"/>
    <col min="8" max="8" width="15.85546875" style="35" customWidth="1"/>
    <col min="9" max="9" width="14.85546875" style="196" customWidth="1"/>
    <col min="10" max="10" width="11.5703125" style="12" customWidth="1"/>
    <col min="11" max="11" width="12.7109375" style="193" customWidth="1"/>
    <col min="12" max="12" width="14.28515625" style="35" customWidth="1"/>
    <col min="13" max="13" width="12.7109375" style="35" customWidth="1"/>
    <col min="14" max="14" width="12.85546875" style="194" customWidth="1"/>
    <col min="15" max="15" width="14.140625" style="35" customWidth="1"/>
    <col min="16" max="16" width="10.28515625" style="12" customWidth="1"/>
    <col min="17" max="17" width="13.7109375" style="12" customWidth="1"/>
    <col min="18" max="18" width="15" style="198" customWidth="1"/>
    <col min="19" max="19" width="15.28515625" style="12" customWidth="1"/>
    <col min="20" max="20" width="15.85546875" style="12" customWidth="1"/>
    <col min="21" max="21" width="10.5703125" style="12" customWidth="1"/>
    <col min="22" max="22" width="10.85546875" style="33" customWidth="1"/>
    <col min="23" max="23" width="24.140625" style="51" hidden="1" customWidth="1"/>
    <col min="24" max="24" width="11.42578125" style="3" hidden="1" customWidth="1"/>
    <col min="25" max="25" width="16" style="3" customWidth="1"/>
    <col min="26" max="16384" width="18.42578125" style="3"/>
  </cols>
  <sheetData>
    <row r="1" spans="1:24" ht="23.25">
      <c r="A1" s="320" t="s">
        <v>1115</v>
      </c>
      <c r="B1" s="320"/>
      <c r="C1" s="320"/>
      <c r="D1" s="320"/>
      <c r="E1" s="320"/>
      <c r="F1" s="320"/>
      <c r="G1" s="320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</row>
    <row r="2" spans="1:24" s="112" customFormat="1" ht="23.25">
      <c r="A2" s="322" t="s">
        <v>1175</v>
      </c>
      <c r="B2" s="322"/>
      <c r="C2" s="322"/>
      <c r="D2" s="322"/>
      <c r="E2" s="322"/>
      <c r="F2" s="322"/>
      <c r="G2" s="322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172"/>
    </row>
    <row r="3" spans="1:24" s="186" customFormat="1" ht="12" customHeight="1">
      <c r="A3" s="315" t="s">
        <v>656</v>
      </c>
      <c r="B3" s="303" t="s">
        <v>0</v>
      </c>
      <c r="C3" s="303" t="s">
        <v>664</v>
      </c>
      <c r="D3" s="303" t="s">
        <v>663</v>
      </c>
      <c r="E3" s="303" t="s">
        <v>665</v>
      </c>
      <c r="F3" s="306" t="s">
        <v>666</v>
      </c>
      <c r="G3" s="306" t="s">
        <v>667</v>
      </c>
      <c r="H3" s="324" t="s">
        <v>657</v>
      </c>
      <c r="I3" s="324" t="s">
        <v>1113</v>
      </c>
      <c r="J3" s="315" t="s">
        <v>659</v>
      </c>
      <c r="K3" s="309" t="s">
        <v>660</v>
      </c>
      <c r="L3" s="310"/>
      <c r="M3" s="310"/>
      <c r="N3" s="310"/>
      <c r="O3" s="310"/>
      <c r="P3" s="310"/>
      <c r="Q3" s="311"/>
      <c r="R3" s="309" t="s">
        <v>661</v>
      </c>
      <c r="S3" s="311"/>
      <c r="T3" s="315" t="s">
        <v>662</v>
      </c>
      <c r="U3" s="315" t="s">
        <v>752</v>
      </c>
      <c r="V3" s="312" t="s">
        <v>1116</v>
      </c>
      <c r="W3" s="300" t="s">
        <v>1060</v>
      </c>
      <c r="X3" s="185"/>
    </row>
    <row r="4" spans="1:24" s="186" customFormat="1" ht="12" customHeight="1">
      <c r="A4" s="316"/>
      <c r="B4" s="304"/>
      <c r="C4" s="304"/>
      <c r="D4" s="304"/>
      <c r="E4" s="304"/>
      <c r="F4" s="307"/>
      <c r="G4" s="307"/>
      <c r="H4" s="325"/>
      <c r="I4" s="325"/>
      <c r="J4" s="316"/>
      <c r="K4" s="309" t="s">
        <v>668</v>
      </c>
      <c r="L4" s="311"/>
      <c r="M4" s="187"/>
      <c r="N4" s="309" t="s">
        <v>670</v>
      </c>
      <c r="O4" s="310"/>
      <c r="P4" s="188"/>
      <c r="Q4" s="189"/>
      <c r="R4" s="189"/>
      <c r="S4" s="315" t="s">
        <v>673</v>
      </c>
      <c r="T4" s="316"/>
      <c r="U4" s="316"/>
      <c r="V4" s="313"/>
      <c r="W4" s="301"/>
      <c r="X4" s="190"/>
    </row>
    <row r="5" spans="1:24" s="186" customFormat="1" ht="60">
      <c r="A5" s="317"/>
      <c r="B5" s="305"/>
      <c r="C5" s="305"/>
      <c r="D5" s="305"/>
      <c r="E5" s="305"/>
      <c r="F5" s="308"/>
      <c r="G5" s="308"/>
      <c r="H5" s="326"/>
      <c r="I5" s="326"/>
      <c r="J5" s="317"/>
      <c r="K5" s="187" t="s">
        <v>846</v>
      </c>
      <c r="L5" s="187" t="s">
        <v>674</v>
      </c>
      <c r="M5" s="187" t="s">
        <v>1114</v>
      </c>
      <c r="N5" s="282" t="s">
        <v>847</v>
      </c>
      <c r="O5" s="187" t="s">
        <v>675</v>
      </c>
      <c r="P5" s="189" t="s">
        <v>671</v>
      </c>
      <c r="Q5" s="189" t="s">
        <v>753</v>
      </c>
      <c r="R5" s="318" t="s">
        <v>672</v>
      </c>
      <c r="S5" s="317"/>
      <c r="T5" s="317"/>
      <c r="U5" s="317"/>
      <c r="V5" s="314"/>
      <c r="W5" s="302"/>
      <c r="X5" s="191" t="s">
        <v>1061</v>
      </c>
    </row>
    <row r="6" spans="1:24" s="113" customFormat="1" ht="12">
      <c r="A6" s="165"/>
      <c r="B6" s="167"/>
      <c r="C6" s="167"/>
      <c r="D6" s="178"/>
      <c r="E6" s="167"/>
      <c r="F6" s="166"/>
      <c r="G6" s="166"/>
      <c r="H6" s="168"/>
      <c r="I6" s="168"/>
      <c r="J6" s="165"/>
      <c r="K6" s="165"/>
      <c r="L6" s="118"/>
      <c r="M6" s="118"/>
      <c r="N6" s="232"/>
      <c r="O6" s="118"/>
      <c r="P6" s="50"/>
      <c r="Q6" s="50"/>
      <c r="R6" s="319"/>
      <c r="S6" s="165"/>
      <c r="T6" s="165"/>
      <c r="U6" s="165"/>
      <c r="V6" s="169"/>
      <c r="W6" s="173"/>
      <c r="X6" s="165"/>
    </row>
    <row r="7" spans="1:24" s="160" customFormat="1" ht="12">
      <c r="A7" s="151">
        <v>1</v>
      </c>
      <c r="B7" s="126" t="s">
        <v>261</v>
      </c>
      <c r="C7" s="111" t="s">
        <v>25</v>
      </c>
      <c r="D7" s="109" t="s">
        <v>706</v>
      </c>
      <c r="E7" s="153" t="s">
        <v>677</v>
      </c>
      <c r="F7" s="154">
        <v>44470</v>
      </c>
      <c r="G7" s="154" t="s">
        <v>1174</v>
      </c>
      <c r="H7" s="155">
        <v>60000</v>
      </c>
      <c r="I7" s="195">
        <v>3486.68</v>
      </c>
      <c r="J7" s="155">
        <v>25</v>
      </c>
      <c r="K7" s="192">
        <f t="shared" ref="K7:K42" si="0">H7*0.0287</f>
        <v>1722</v>
      </c>
      <c r="L7" s="119">
        <f t="shared" ref="L7:L70" si="1">H7*0.071</f>
        <v>4260</v>
      </c>
      <c r="M7" s="119">
        <f t="shared" ref="M7:M70" si="2">H7*0.012</f>
        <v>720</v>
      </c>
      <c r="N7" s="289">
        <f t="shared" ref="N7:N42" si="3">H7*0.0304</f>
        <v>1824</v>
      </c>
      <c r="O7" s="119">
        <f t="shared" ref="O7:O70" si="4">H7*0.0709</f>
        <v>4254</v>
      </c>
      <c r="P7" s="156"/>
      <c r="Q7" s="108">
        <f t="shared" ref="Q7:Q70" si="5">SUM(K7:P7)</f>
        <v>12780</v>
      </c>
      <c r="R7" s="197">
        <v>7032.68</v>
      </c>
      <c r="S7" s="108">
        <f t="shared" ref="S7:S38" si="6">L7+M7+O7</f>
        <v>9234</v>
      </c>
      <c r="T7" s="155">
        <f t="shared" ref="T7:T70" si="7">H7-R7</f>
        <v>52967.32</v>
      </c>
      <c r="U7" s="157" t="s">
        <v>678</v>
      </c>
      <c r="V7" s="158" t="s">
        <v>849</v>
      </c>
      <c r="W7" s="174">
        <v>9500214409</v>
      </c>
      <c r="X7" s="159">
        <v>5</v>
      </c>
    </row>
    <row r="8" spans="1:24" s="160" customFormat="1" ht="24">
      <c r="A8" s="151">
        <v>2</v>
      </c>
      <c r="B8" s="126" t="s">
        <v>903</v>
      </c>
      <c r="C8" s="111" t="s">
        <v>1045</v>
      </c>
      <c r="D8" s="109" t="s">
        <v>736</v>
      </c>
      <c r="E8" s="153" t="s">
        <v>677</v>
      </c>
      <c r="F8" s="263">
        <v>44440</v>
      </c>
      <c r="G8" s="154">
        <v>44621</v>
      </c>
      <c r="H8" s="155">
        <v>130000</v>
      </c>
      <c r="I8" s="195">
        <v>19162.12</v>
      </c>
      <c r="J8" s="264">
        <v>25</v>
      </c>
      <c r="K8" s="192">
        <f t="shared" si="0"/>
        <v>3731</v>
      </c>
      <c r="L8" s="119">
        <f t="shared" si="1"/>
        <v>9230</v>
      </c>
      <c r="M8" s="119">
        <f t="shared" si="2"/>
        <v>1560</v>
      </c>
      <c r="N8" s="289">
        <f t="shared" si="3"/>
        <v>3952</v>
      </c>
      <c r="O8" s="119">
        <f t="shared" si="4"/>
        <v>9217</v>
      </c>
      <c r="P8" s="156"/>
      <c r="Q8" s="108">
        <f t="shared" si="5"/>
        <v>27690</v>
      </c>
      <c r="R8" s="197">
        <v>26845.119999999999</v>
      </c>
      <c r="S8" s="108">
        <f t="shared" si="6"/>
        <v>20007</v>
      </c>
      <c r="T8" s="155">
        <f t="shared" si="7"/>
        <v>103154.88</v>
      </c>
      <c r="U8" s="265" t="s">
        <v>678</v>
      </c>
      <c r="V8" s="158" t="s">
        <v>848</v>
      </c>
      <c r="W8" s="174">
        <v>117375485</v>
      </c>
      <c r="X8" s="159">
        <v>5</v>
      </c>
    </row>
    <row r="9" spans="1:24" s="160" customFormat="1" ht="24">
      <c r="A9" s="151">
        <v>3</v>
      </c>
      <c r="B9" s="126" t="s">
        <v>415</v>
      </c>
      <c r="C9" s="111" t="s">
        <v>25</v>
      </c>
      <c r="D9" s="109" t="s">
        <v>681</v>
      </c>
      <c r="E9" s="153" t="s">
        <v>677</v>
      </c>
      <c r="F9" s="263">
        <v>44287</v>
      </c>
      <c r="G9" s="154">
        <v>44652</v>
      </c>
      <c r="H9" s="155">
        <v>130000</v>
      </c>
      <c r="I9" s="195">
        <v>19162.12</v>
      </c>
      <c r="J9" s="264">
        <v>25</v>
      </c>
      <c r="K9" s="192">
        <f t="shared" si="0"/>
        <v>3731</v>
      </c>
      <c r="L9" s="119">
        <f t="shared" si="1"/>
        <v>9230</v>
      </c>
      <c r="M9" s="119">
        <f t="shared" si="2"/>
        <v>1560</v>
      </c>
      <c r="N9" s="289">
        <f t="shared" si="3"/>
        <v>3952</v>
      </c>
      <c r="O9" s="119">
        <f t="shared" si="4"/>
        <v>9217</v>
      </c>
      <c r="P9" s="156"/>
      <c r="Q9" s="108">
        <f t="shared" si="5"/>
        <v>27690</v>
      </c>
      <c r="R9" s="197">
        <v>29215.119999999999</v>
      </c>
      <c r="S9" s="108">
        <f t="shared" si="6"/>
        <v>20007</v>
      </c>
      <c r="T9" s="155">
        <f t="shared" si="7"/>
        <v>100784.88</v>
      </c>
      <c r="U9" s="265" t="s">
        <v>678</v>
      </c>
      <c r="V9" s="158" t="s">
        <v>848</v>
      </c>
      <c r="W9" s="174">
        <v>114142870</v>
      </c>
      <c r="X9" s="159">
        <v>5</v>
      </c>
    </row>
    <row r="10" spans="1:24" s="160" customFormat="1" ht="24">
      <c r="A10" s="151">
        <v>4</v>
      </c>
      <c r="B10" s="161" t="s">
        <v>1096</v>
      </c>
      <c r="C10" s="111" t="s">
        <v>1112</v>
      </c>
      <c r="D10" s="109" t="s">
        <v>1124</v>
      </c>
      <c r="E10" s="153" t="s">
        <v>677</v>
      </c>
      <c r="F10" s="154">
        <v>44440</v>
      </c>
      <c r="G10" s="154">
        <v>44621</v>
      </c>
      <c r="H10" s="155">
        <v>15400</v>
      </c>
      <c r="I10" s="195">
        <v>0</v>
      </c>
      <c r="J10" s="264">
        <v>25</v>
      </c>
      <c r="K10" s="192">
        <f t="shared" si="0"/>
        <v>441.98</v>
      </c>
      <c r="L10" s="119">
        <f t="shared" si="1"/>
        <v>1093.3999999999999</v>
      </c>
      <c r="M10" s="119">
        <f t="shared" si="2"/>
        <v>184.8</v>
      </c>
      <c r="N10" s="289">
        <f t="shared" si="3"/>
        <v>468.16</v>
      </c>
      <c r="O10" s="119">
        <f t="shared" si="4"/>
        <v>1091.8600000000001</v>
      </c>
      <c r="P10" s="156"/>
      <c r="Q10" s="108">
        <f t="shared" si="5"/>
        <v>3280.2</v>
      </c>
      <c r="R10" s="197">
        <v>910.14</v>
      </c>
      <c r="S10" s="108">
        <f t="shared" si="6"/>
        <v>2370.06</v>
      </c>
      <c r="T10" s="155">
        <f t="shared" si="7"/>
        <v>14489.86</v>
      </c>
      <c r="U10" s="265" t="s">
        <v>678</v>
      </c>
      <c r="V10" s="158" t="s">
        <v>848</v>
      </c>
      <c r="W10" s="174">
        <v>40218133235</v>
      </c>
      <c r="X10" s="159">
        <v>5</v>
      </c>
    </row>
    <row r="11" spans="1:24" s="160" customFormat="1" ht="20.25" customHeight="1">
      <c r="A11" s="262">
        <v>5</v>
      </c>
      <c r="B11" s="126" t="s">
        <v>196</v>
      </c>
      <c r="C11" s="111" t="s">
        <v>25</v>
      </c>
      <c r="D11" s="109" t="s">
        <v>702</v>
      </c>
      <c r="E11" s="153" t="s">
        <v>677</v>
      </c>
      <c r="F11" s="263">
        <v>44440</v>
      </c>
      <c r="G11" s="263">
        <v>44621</v>
      </c>
      <c r="H11" s="155">
        <v>130000</v>
      </c>
      <c r="I11" s="195">
        <v>18864.59</v>
      </c>
      <c r="J11" s="264">
        <v>25</v>
      </c>
      <c r="K11" s="192">
        <f t="shared" si="0"/>
        <v>3731</v>
      </c>
      <c r="L11" s="119">
        <f t="shared" si="1"/>
        <v>9230</v>
      </c>
      <c r="M11" s="119">
        <f t="shared" si="2"/>
        <v>1560</v>
      </c>
      <c r="N11" s="289">
        <f t="shared" si="3"/>
        <v>3952</v>
      </c>
      <c r="O11" s="119">
        <f t="shared" si="4"/>
        <v>9217</v>
      </c>
      <c r="P11" s="156"/>
      <c r="Q11" s="108">
        <f t="shared" si="5"/>
        <v>27690</v>
      </c>
      <c r="R11" s="197">
        <v>27737.71</v>
      </c>
      <c r="S11" s="108">
        <f t="shared" si="6"/>
        <v>20007</v>
      </c>
      <c r="T11" s="155">
        <f t="shared" si="7"/>
        <v>102262.29000000001</v>
      </c>
      <c r="U11" s="265" t="s">
        <v>678</v>
      </c>
      <c r="V11" s="158" t="s">
        <v>849</v>
      </c>
      <c r="W11" s="174">
        <v>40224286894</v>
      </c>
      <c r="X11" s="159">
        <v>5</v>
      </c>
    </row>
    <row r="12" spans="1:24" s="160" customFormat="1" ht="12">
      <c r="A12" s="262">
        <v>6</v>
      </c>
      <c r="B12" s="126" t="s">
        <v>351</v>
      </c>
      <c r="C12" s="111" t="s">
        <v>22</v>
      </c>
      <c r="D12" s="109" t="s">
        <v>699</v>
      </c>
      <c r="E12" s="153" t="s">
        <v>677</v>
      </c>
      <c r="F12" s="154">
        <v>44470</v>
      </c>
      <c r="G12" s="154" t="s">
        <v>1174</v>
      </c>
      <c r="H12" s="155">
        <v>160000</v>
      </c>
      <c r="I12" s="195">
        <v>26249.27</v>
      </c>
      <c r="J12" s="264">
        <v>25</v>
      </c>
      <c r="K12" s="192">
        <f t="shared" si="0"/>
        <v>4592</v>
      </c>
      <c r="L12" s="119">
        <f t="shared" si="1"/>
        <v>11359.999999999998</v>
      </c>
      <c r="M12" s="119">
        <f t="shared" si="2"/>
        <v>1920</v>
      </c>
      <c r="N12" s="289">
        <f t="shared" si="3"/>
        <v>4864</v>
      </c>
      <c r="O12" s="119">
        <f t="shared" si="4"/>
        <v>11344</v>
      </c>
      <c r="P12" s="156"/>
      <c r="Q12" s="108">
        <f t="shared" si="5"/>
        <v>34080</v>
      </c>
      <c r="R12" s="197">
        <v>35683.67</v>
      </c>
      <c r="S12" s="108">
        <f t="shared" si="6"/>
        <v>24624</v>
      </c>
      <c r="T12" s="155">
        <f t="shared" si="7"/>
        <v>124316.33</v>
      </c>
      <c r="U12" s="265" t="s">
        <v>678</v>
      </c>
      <c r="V12" s="158" t="s">
        <v>848</v>
      </c>
      <c r="W12" s="174">
        <v>4900442916</v>
      </c>
      <c r="X12" s="159">
        <v>5</v>
      </c>
    </row>
    <row r="13" spans="1:24" s="160" customFormat="1" ht="36">
      <c r="A13" s="262">
        <v>7</v>
      </c>
      <c r="B13" s="126" t="s">
        <v>400</v>
      </c>
      <c r="C13" s="111" t="s">
        <v>22</v>
      </c>
      <c r="D13" s="109" t="s">
        <v>1125</v>
      </c>
      <c r="E13" s="153" t="s">
        <v>677</v>
      </c>
      <c r="F13" s="154">
        <v>44470</v>
      </c>
      <c r="G13" s="154" t="s">
        <v>1174</v>
      </c>
      <c r="H13" s="155">
        <v>160000</v>
      </c>
      <c r="I13" s="195">
        <v>26249.27</v>
      </c>
      <c r="J13" s="264">
        <v>25</v>
      </c>
      <c r="K13" s="192">
        <f t="shared" si="0"/>
        <v>4592</v>
      </c>
      <c r="L13" s="119">
        <f t="shared" si="1"/>
        <v>11359.999999999998</v>
      </c>
      <c r="M13" s="119">
        <f t="shared" si="2"/>
        <v>1920</v>
      </c>
      <c r="N13" s="289">
        <f t="shared" si="3"/>
        <v>4864</v>
      </c>
      <c r="O13" s="119">
        <f t="shared" si="4"/>
        <v>11344</v>
      </c>
      <c r="P13" s="156"/>
      <c r="Q13" s="108">
        <f t="shared" si="5"/>
        <v>34080</v>
      </c>
      <c r="R13" s="197">
        <v>35583.67</v>
      </c>
      <c r="S13" s="108">
        <f t="shared" si="6"/>
        <v>24624</v>
      </c>
      <c r="T13" s="155">
        <f t="shared" si="7"/>
        <v>124416.33</v>
      </c>
      <c r="U13" s="265" t="s">
        <v>678</v>
      </c>
      <c r="V13" s="158" t="s">
        <v>848</v>
      </c>
      <c r="W13" s="174">
        <v>104048806</v>
      </c>
      <c r="X13" s="159">
        <v>5</v>
      </c>
    </row>
    <row r="14" spans="1:24" s="160" customFormat="1" ht="24">
      <c r="A14" s="262">
        <v>8</v>
      </c>
      <c r="B14" s="161" t="s">
        <v>1095</v>
      </c>
      <c r="C14" s="111" t="s">
        <v>1112</v>
      </c>
      <c r="D14" s="109" t="s">
        <v>1124</v>
      </c>
      <c r="E14" s="153" t="s">
        <v>677</v>
      </c>
      <c r="F14" s="154">
        <v>44440</v>
      </c>
      <c r="G14" s="154">
        <v>44621</v>
      </c>
      <c r="H14" s="155">
        <v>15400</v>
      </c>
      <c r="I14" s="195">
        <v>0</v>
      </c>
      <c r="J14" s="264">
        <v>25</v>
      </c>
      <c r="K14" s="192">
        <f t="shared" si="0"/>
        <v>441.98</v>
      </c>
      <c r="L14" s="119">
        <f t="shared" si="1"/>
        <v>1093.3999999999999</v>
      </c>
      <c r="M14" s="119">
        <f t="shared" si="2"/>
        <v>184.8</v>
      </c>
      <c r="N14" s="289">
        <f t="shared" si="3"/>
        <v>468.16</v>
      </c>
      <c r="O14" s="119">
        <f t="shared" si="4"/>
        <v>1091.8600000000001</v>
      </c>
      <c r="P14" s="156"/>
      <c r="Q14" s="108">
        <f t="shared" si="5"/>
        <v>3280.2</v>
      </c>
      <c r="R14" s="197">
        <v>910.14</v>
      </c>
      <c r="S14" s="108">
        <f t="shared" si="6"/>
        <v>2370.06</v>
      </c>
      <c r="T14" s="155">
        <f t="shared" si="7"/>
        <v>14489.86</v>
      </c>
      <c r="U14" s="265" t="s">
        <v>678</v>
      </c>
      <c r="V14" s="158" t="s">
        <v>849</v>
      </c>
      <c r="W14" s="174">
        <v>40208941407</v>
      </c>
      <c r="X14" s="159">
        <v>5</v>
      </c>
    </row>
    <row r="15" spans="1:24" s="160" customFormat="1" ht="20.25" customHeight="1">
      <c r="A15" s="262">
        <v>9</v>
      </c>
      <c r="B15" s="126" t="s">
        <v>241</v>
      </c>
      <c r="C15" s="111" t="s">
        <v>22</v>
      </c>
      <c r="D15" s="109" t="s">
        <v>682</v>
      </c>
      <c r="E15" s="153" t="s">
        <v>677</v>
      </c>
      <c r="F15" s="154">
        <v>44501</v>
      </c>
      <c r="G15" s="154">
        <v>44866</v>
      </c>
      <c r="H15" s="155">
        <v>160000</v>
      </c>
      <c r="I15" s="195">
        <v>26249.27</v>
      </c>
      <c r="J15" s="264">
        <v>25</v>
      </c>
      <c r="K15" s="192">
        <f t="shared" si="0"/>
        <v>4592</v>
      </c>
      <c r="L15" s="119">
        <f t="shared" si="1"/>
        <v>11359.999999999998</v>
      </c>
      <c r="M15" s="119">
        <f t="shared" si="2"/>
        <v>1920</v>
      </c>
      <c r="N15" s="289">
        <f t="shared" si="3"/>
        <v>4864</v>
      </c>
      <c r="O15" s="119">
        <f t="shared" si="4"/>
        <v>11344</v>
      </c>
      <c r="P15" s="156"/>
      <c r="Q15" s="108">
        <f t="shared" si="5"/>
        <v>34080</v>
      </c>
      <c r="R15" s="197">
        <v>35583.67</v>
      </c>
      <c r="S15" s="108">
        <f t="shared" si="6"/>
        <v>24624</v>
      </c>
      <c r="T15" s="155">
        <f t="shared" si="7"/>
        <v>124416.33</v>
      </c>
      <c r="U15" s="265" t="s">
        <v>678</v>
      </c>
      <c r="V15" s="158" t="s">
        <v>849</v>
      </c>
      <c r="W15" s="174">
        <v>4600317608</v>
      </c>
      <c r="X15" s="159">
        <v>5</v>
      </c>
    </row>
    <row r="16" spans="1:24" s="160" customFormat="1" ht="24">
      <c r="A16" s="262">
        <v>10</v>
      </c>
      <c r="B16" s="126" t="s">
        <v>98</v>
      </c>
      <c r="C16" s="111" t="s">
        <v>25</v>
      </c>
      <c r="D16" s="109" t="s">
        <v>713</v>
      </c>
      <c r="E16" s="153" t="s">
        <v>677</v>
      </c>
      <c r="F16" s="263">
        <v>44470</v>
      </c>
      <c r="G16" s="263" t="s">
        <v>1174</v>
      </c>
      <c r="H16" s="155">
        <v>130000</v>
      </c>
      <c r="I16" s="195">
        <v>19162.12</v>
      </c>
      <c r="J16" s="264">
        <v>25</v>
      </c>
      <c r="K16" s="192">
        <f t="shared" si="0"/>
        <v>3731</v>
      </c>
      <c r="L16" s="119">
        <f t="shared" si="1"/>
        <v>9230</v>
      </c>
      <c r="M16" s="119">
        <f t="shared" si="2"/>
        <v>1560</v>
      </c>
      <c r="N16" s="289">
        <f t="shared" si="3"/>
        <v>3952</v>
      </c>
      <c r="O16" s="119">
        <f t="shared" si="4"/>
        <v>9217</v>
      </c>
      <c r="P16" s="156"/>
      <c r="Q16" s="108">
        <f t="shared" si="5"/>
        <v>27690</v>
      </c>
      <c r="R16" s="197">
        <v>26845.119999999999</v>
      </c>
      <c r="S16" s="108">
        <f t="shared" si="6"/>
        <v>20007</v>
      </c>
      <c r="T16" s="155">
        <f t="shared" si="7"/>
        <v>103154.88</v>
      </c>
      <c r="U16" s="265" t="s">
        <v>678</v>
      </c>
      <c r="V16" s="158" t="s">
        <v>849</v>
      </c>
      <c r="W16" s="174">
        <v>1000488740</v>
      </c>
      <c r="X16" s="159">
        <v>5</v>
      </c>
    </row>
    <row r="17" spans="1:24" s="160" customFormat="1" ht="24">
      <c r="A17" s="262">
        <v>11</v>
      </c>
      <c r="B17" s="126" t="s">
        <v>12</v>
      </c>
      <c r="C17" s="111" t="s">
        <v>13</v>
      </c>
      <c r="D17" s="109" t="s">
        <v>715</v>
      </c>
      <c r="E17" s="153" t="s">
        <v>677</v>
      </c>
      <c r="F17" s="154">
        <v>44317</v>
      </c>
      <c r="G17" s="154">
        <v>44501</v>
      </c>
      <c r="H17" s="155">
        <v>120000</v>
      </c>
      <c r="I17" s="195">
        <v>16809.87</v>
      </c>
      <c r="J17" s="264">
        <v>25</v>
      </c>
      <c r="K17" s="192">
        <f t="shared" si="0"/>
        <v>3444</v>
      </c>
      <c r="L17" s="119">
        <f t="shared" si="1"/>
        <v>8520</v>
      </c>
      <c r="M17" s="119">
        <f t="shared" si="2"/>
        <v>1440</v>
      </c>
      <c r="N17" s="289">
        <f t="shared" si="3"/>
        <v>3648</v>
      </c>
      <c r="O17" s="119">
        <f t="shared" si="4"/>
        <v>8508</v>
      </c>
      <c r="P17" s="156"/>
      <c r="Q17" s="108">
        <f t="shared" si="5"/>
        <v>25560</v>
      </c>
      <c r="R17" s="197">
        <v>23901.87</v>
      </c>
      <c r="S17" s="108">
        <f t="shared" si="6"/>
        <v>18468</v>
      </c>
      <c r="T17" s="155">
        <f t="shared" si="7"/>
        <v>96098.13</v>
      </c>
      <c r="U17" s="265" t="s">
        <v>678</v>
      </c>
      <c r="V17" s="158" t="s">
        <v>848</v>
      </c>
      <c r="W17" s="174">
        <v>100144443</v>
      </c>
      <c r="X17" s="159">
        <v>5</v>
      </c>
    </row>
    <row r="18" spans="1:24" s="160" customFormat="1" ht="24">
      <c r="A18" s="262">
        <v>12</v>
      </c>
      <c r="B18" s="126" t="s">
        <v>1035</v>
      </c>
      <c r="C18" s="111" t="s">
        <v>25</v>
      </c>
      <c r="D18" s="109" t="s">
        <v>1038</v>
      </c>
      <c r="E18" s="153" t="s">
        <v>677</v>
      </c>
      <c r="F18" s="154">
        <v>44348</v>
      </c>
      <c r="G18" s="154">
        <v>44531</v>
      </c>
      <c r="H18" s="155">
        <v>120000</v>
      </c>
      <c r="I18" s="195">
        <v>16809.87</v>
      </c>
      <c r="J18" s="264">
        <v>25</v>
      </c>
      <c r="K18" s="192">
        <f t="shared" si="0"/>
        <v>3444</v>
      </c>
      <c r="L18" s="119">
        <f t="shared" si="1"/>
        <v>8520</v>
      </c>
      <c r="M18" s="119">
        <f t="shared" si="2"/>
        <v>1440</v>
      </c>
      <c r="N18" s="289">
        <f t="shared" si="3"/>
        <v>3648</v>
      </c>
      <c r="O18" s="119">
        <f t="shared" si="4"/>
        <v>8508</v>
      </c>
      <c r="P18" s="156"/>
      <c r="Q18" s="108">
        <f t="shared" si="5"/>
        <v>25560</v>
      </c>
      <c r="R18" s="197">
        <v>24794.46</v>
      </c>
      <c r="S18" s="108">
        <f t="shared" si="6"/>
        <v>18468</v>
      </c>
      <c r="T18" s="155">
        <f t="shared" si="7"/>
        <v>95205.540000000008</v>
      </c>
      <c r="U18" s="265" t="s">
        <v>678</v>
      </c>
      <c r="V18" s="158" t="s">
        <v>848</v>
      </c>
      <c r="W18" s="174">
        <v>7100333926</v>
      </c>
      <c r="X18" s="159">
        <v>5</v>
      </c>
    </row>
    <row r="19" spans="1:24" s="160" customFormat="1" ht="12">
      <c r="A19" s="262">
        <v>13</v>
      </c>
      <c r="B19" s="126" t="s">
        <v>45</v>
      </c>
      <c r="C19" s="111" t="s">
        <v>46</v>
      </c>
      <c r="D19" s="109" t="s">
        <v>732</v>
      </c>
      <c r="E19" s="153" t="s">
        <v>677</v>
      </c>
      <c r="F19" s="154">
        <v>44440</v>
      </c>
      <c r="G19" s="154">
        <v>44621</v>
      </c>
      <c r="H19" s="155">
        <v>110000</v>
      </c>
      <c r="I19" s="195">
        <v>14457.62</v>
      </c>
      <c r="J19" s="264">
        <v>25</v>
      </c>
      <c r="K19" s="192">
        <f t="shared" si="0"/>
        <v>3157</v>
      </c>
      <c r="L19" s="119">
        <f t="shared" si="1"/>
        <v>7809.9999999999991</v>
      </c>
      <c r="M19" s="119">
        <f t="shared" si="2"/>
        <v>1320</v>
      </c>
      <c r="N19" s="289">
        <f t="shared" si="3"/>
        <v>3344</v>
      </c>
      <c r="O19" s="119">
        <f t="shared" si="4"/>
        <v>7799.0000000000009</v>
      </c>
      <c r="P19" s="156"/>
      <c r="Q19" s="108">
        <f t="shared" si="5"/>
        <v>23430</v>
      </c>
      <c r="R19" s="197">
        <v>20958.62</v>
      </c>
      <c r="S19" s="108">
        <f t="shared" si="6"/>
        <v>16929</v>
      </c>
      <c r="T19" s="155">
        <f t="shared" si="7"/>
        <v>89041.38</v>
      </c>
      <c r="U19" s="265" t="s">
        <v>678</v>
      </c>
      <c r="V19" s="158" t="s">
        <v>849</v>
      </c>
      <c r="W19" s="174">
        <v>105251490</v>
      </c>
      <c r="X19" s="159">
        <v>5</v>
      </c>
    </row>
    <row r="20" spans="1:24" s="160" customFormat="1" ht="24">
      <c r="A20" s="262">
        <v>14</v>
      </c>
      <c r="B20" s="126" t="s">
        <v>913</v>
      </c>
      <c r="C20" s="111" t="s">
        <v>1046</v>
      </c>
      <c r="D20" s="109" t="s">
        <v>1124</v>
      </c>
      <c r="E20" s="153" t="s">
        <v>677</v>
      </c>
      <c r="F20" s="154">
        <v>44348</v>
      </c>
      <c r="G20" s="154">
        <v>44531</v>
      </c>
      <c r="H20" s="155">
        <v>35000</v>
      </c>
      <c r="I20" s="195">
        <v>0</v>
      </c>
      <c r="J20" s="264">
        <v>25</v>
      </c>
      <c r="K20" s="192">
        <f t="shared" si="0"/>
        <v>1004.5</v>
      </c>
      <c r="L20" s="119">
        <f t="shared" si="1"/>
        <v>2485</v>
      </c>
      <c r="M20" s="119">
        <f t="shared" si="2"/>
        <v>420</v>
      </c>
      <c r="N20" s="289">
        <f t="shared" si="3"/>
        <v>1064</v>
      </c>
      <c r="O20" s="119">
        <f t="shared" si="4"/>
        <v>2481.5</v>
      </c>
      <c r="P20" s="156"/>
      <c r="Q20" s="108">
        <f t="shared" si="5"/>
        <v>7455</v>
      </c>
      <c r="R20" s="197">
        <v>2068.5</v>
      </c>
      <c r="S20" s="108">
        <f t="shared" si="6"/>
        <v>5386.5</v>
      </c>
      <c r="T20" s="155">
        <f t="shared" si="7"/>
        <v>32931.5</v>
      </c>
      <c r="U20" s="265" t="s">
        <v>678</v>
      </c>
      <c r="V20" s="158" t="s">
        <v>848</v>
      </c>
      <c r="W20" s="174">
        <v>5500386924</v>
      </c>
      <c r="X20" s="159">
        <v>5</v>
      </c>
    </row>
    <row r="21" spans="1:24" s="160" customFormat="1" ht="21" customHeight="1">
      <c r="A21" s="262">
        <v>15</v>
      </c>
      <c r="B21" s="126" t="s">
        <v>64</v>
      </c>
      <c r="C21" s="111" t="s">
        <v>65</v>
      </c>
      <c r="D21" s="109" t="s">
        <v>716</v>
      </c>
      <c r="E21" s="153" t="s">
        <v>677</v>
      </c>
      <c r="F21" s="263">
        <v>44317</v>
      </c>
      <c r="G21" s="154">
        <v>44501</v>
      </c>
      <c r="H21" s="155">
        <v>120000</v>
      </c>
      <c r="I21" s="195">
        <v>16809.87</v>
      </c>
      <c r="J21" s="264">
        <v>25</v>
      </c>
      <c r="K21" s="192">
        <f t="shared" si="0"/>
        <v>3444</v>
      </c>
      <c r="L21" s="119">
        <f t="shared" si="1"/>
        <v>8520</v>
      </c>
      <c r="M21" s="119">
        <f t="shared" si="2"/>
        <v>1440</v>
      </c>
      <c r="N21" s="289">
        <f t="shared" si="3"/>
        <v>3648</v>
      </c>
      <c r="O21" s="119">
        <f t="shared" si="4"/>
        <v>8508</v>
      </c>
      <c r="P21" s="156"/>
      <c r="Q21" s="108">
        <f t="shared" si="5"/>
        <v>25560</v>
      </c>
      <c r="R21" s="197">
        <v>23901.87</v>
      </c>
      <c r="S21" s="108">
        <f t="shared" si="6"/>
        <v>18468</v>
      </c>
      <c r="T21" s="155">
        <f t="shared" si="7"/>
        <v>96098.13</v>
      </c>
      <c r="U21" s="265" t="s">
        <v>678</v>
      </c>
      <c r="V21" s="158" t="s">
        <v>848</v>
      </c>
      <c r="W21" s="174">
        <v>112588355</v>
      </c>
      <c r="X21" s="159">
        <v>5</v>
      </c>
    </row>
    <row r="22" spans="1:24" s="160" customFormat="1" ht="24">
      <c r="A22" s="262">
        <v>16</v>
      </c>
      <c r="B22" s="126" t="s">
        <v>799</v>
      </c>
      <c r="C22" s="111" t="s">
        <v>25</v>
      </c>
      <c r="D22" s="109" t="s">
        <v>844</v>
      </c>
      <c r="E22" s="153" t="s">
        <v>677</v>
      </c>
      <c r="F22" s="263">
        <v>44412</v>
      </c>
      <c r="G22" s="263">
        <v>44777</v>
      </c>
      <c r="H22" s="155">
        <v>130000</v>
      </c>
      <c r="I22" s="195">
        <v>19162.12</v>
      </c>
      <c r="J22" s="264">
        <v>25</v>
      </c>
      <c r="K22" s="192">
        <f t="shared" si="0"/>
        <v>3731</v>
      </c>
      <c r="L22" s="119">
        <f t="shared" si="1"/>
        <v>9230</v>
      </c>
      <c r="M22" s="119">
        <f t="shared" si="2"/>
        <v>1560</v>
      </c>
      <c r="N22" s="289">
        <f t="shared" si="3"/>
        <v>3952</v>
      </c>
      <c r="O22" s="119">
        <f t="shared" si="4"/>
        <v>9217</v>
      </c>
      <c r="P22" s="156"/>
      <c r="Q22" s="108">
        <f t="shared" si="5"/>
        <v>27690</v>
      </c>
      <c r="R22" s="197">
        <v>26845.119999999999</v>
      </c>
      <c r="S22" s="108">
        <f t="shared" si="6"/>
        <v>20007</v>
      </c>
      <c r="T22" s="155">
        <f t="shared" si="7"/>
        <v>103154.88</v>
      </c>
      <c r="U22" s="265" t="s">
        <v>678</v>
      </c>
      <c r="V22" s="158" t="s">
        <v>848</v>
      </c>
      <c r="W22" s="174">
        <v>100714682</v>
      </c>
      <c r="X22" s="159">
        <v>5</v>
      </c>
    </row>
    <row r="23" spans="1:24" s="160" customFormat="1" ht="17.25" customHeight="1">
      <c r="A23" s="262">
        <v>17</v>
      </c>
      <c r="B23" s="126" t="s">
        <v>419</v>
      </c>
      <c r="C23" s="111" t="s">
        <v>25</v>
      </c>
      <c r="D23" s="109" t="s">
        <v>692</v>
      </c>
      <c r="E23" s="153" t="s">
        <v>677</v>
      </c>
      <c r="F23" s="263">
        <v>44252</v>
      </c>
      <c r="G23" s="263">
        <v>44617</v>
      </c>
      <c r="H23" s="155">
        <v>80000</v>
      </c>
      <c r="I23" s="195">
        <v>7400.87</v>
      </c>
      <c r="J23" s="264">
        <v>25</v>
      </c>
      <c r="K23" s="192">
        <f t="shared" si="0"/>
        <v>2296</v>
      </c>
      <c r="L23" s="119">
        <f t="shared" si="1"/>
        <v>5679.9999999999991</v>
      </c>
      <c r="M23" s="119">
        <f t="shared" si="2"/>
        <v>960</v>
      </c>
      <c r="N23" s="289">
        <f t="shared" si="3"/>
        <v>2432</v>
      </c>
      <c r="O23" s="119">
        <f t="shared" si="4"/>
        <v>5672</v>
      </c>
      <c r="P23" s="156"/>
      <c r="Q23" s="108">
        <f t="shared" si="5"/>
        <v>17040</v>
      </c>
      <c r="R23" s="197">
        <v>12228.87</v>
      </c>
      <c r="S23" s="108">
        <f t="shared" si="6"/>
        <v>12312</v>
      </c>
      <c r="T23" s="155">
        <f t="shared" si="7"/>
        <v>67771.13</v>
      </c>
      <c r="U23" s="265" t="s">
        <v>678</v>
      </c>
      <c r="V23" s="158" t="s">
        <v>849</v>
      </c>
      <c r="W23" s="174">
        <v>116789512</v>
      </c>
      <c r="X23" s="159">
        <v>5</v>
      </c>
    </row>
    <row r="24" spans="1:24" s="160" customFormat="1" ht="12">
      <c r="A24" s="262">
        <v>18</v>
      </c>
      <c r="B24" s="126" t="s">
        <v>171</v>
      </c>
      <c r="C24" s="111" t="s">
        <v>25</v>
      </c>
      <c r="D24" s="109" t="s">
        <v>843</v>
      </c>
      <c r="E24" s="153" t="s">
        <v>677</v>
      </c>
      <c r="F24" s="263">
        <v>44317</v>
      </c>
      <c r="G24" s="263">
        <v>44501</v>
      </c>
      <c r="H24" s="155">
        <v>120000</v>
      </c>
      <c r="I24" s="195">
        <v>16809.87</v>
      </c>
      <c r="J24" s="264">
        <v>25</v>
      </c>
      <c r="K24" s="192">
        <f t="shared" si="0"/>
        <v>3444</v>
      </c>
      <c r="L24" s="119">
        <f t="shared" si="1"/>
        <v>8520</v>
      </c>
      <c r="M24" s="119">
        <f t="shared" si="2"/>
        <v>1440</v>
      </c>
      <c r="N24" s="289">
        <f t="shared" si="3"/>
        <v>3648</v>
      </c>
      <c r="O24" s="119">
        <f t="shared" si="4"/>
        <v>8508</v>
      </c>
      <c r="P24" s="156"/>
      <c r="Q24" s="108">
        <f t="shared" si="5"/>
        <v>25560</v>
      </c>
      <c r="R24" s="197">
        <v>24001.87</v>
      </c>
      <c r="S24" s="108">
        <f t="shared" si="6"/>
        <v>18468</v>
      </c>
      <c r="T24" s="155">
        <f t="shared" si="7"/>
        <v>95998.13</v>
      </c>
      <c r="U24" s="265" t="s">
        <v>678</v>
      </c>
      <c r="V24" s="158" t="s">
        <v>849</v>
      </c>
      <c r="W24" s="174">
        <v>22400588947</v>
      </c>
      <c r="X24" s="159">
        <v>5</v>
      </c>
    </row>
    <row r="25" spans="1:24" s="160" customFormat="1" ht="24">
      <c r="A25" s="262">
        <v>19</v>
      </c>
      <c r="B25" s="126" t="s">
        <v>458</v>
      </c>
      <c r="C25" s="111" t="s">
        <v>22</v>
      </c>
      <c r="D25" s="109" t="s">
        <v>744</v>
      </c>
      <c r="E25" s="153" t="s">
        <v>677</v>
      </c>
      <c r="F25" s="154">
        <v>44440</v>
      </c>
      <c r="G25" s="154">
        <v>44621</v>
      </c>
      <c r="H25" s="155">
        <v>160000</v>
      </c>
      <c r="I25" s="195">
        <v>26249.27</v>
      </c>
      <c r="J25" s="264">
        <v>25</v>
      </c>
      <c r="K25" s="192">
        <f t="shared" si="0"/>
        <v>4592</v>
      </c>
      <c r="L25" s="119">
        <f t="shared" si="1"/>
        <v>11359.999999999998</v>
      </c>
      <c r="M25" s="119">
        <f t="shared" si="2"/>
        <v>1920</v>
      </c>
      <c r="N25" s="289">
        <f t="shared" si="3"/>
        <v>4864</v>
      </c>
      <c r="O25" s="119">
        <f t="shared" si="4"/>
        <v>11344</v>
      </c>
      <c r="P25" s="156"/>
      <c r="Q25" s="108">
        <f t="shared" si="5"/>
        <v>34080</v>
      </c>
      <c r="R25" s="197">
        <v>35583.67</v>
      </c>
      <c r="S25" s="108">
        <f t="shared" si="6"/>
        <v>24624</v>
      </c>
      <c r="T25" s="155">
        <f t="shared" si="7"/>
        <v>124416.33</v>
      </c>
      <c r="U25" s="265" t="s">
        <v>678</v>
      </c>
      <c r="V25" s="158" t="s">
        <v>848</v>
      </c>
      <c r="W25" s="174">
        <v>7100067078</v>
      </c>
      <c r="X25" s="159">
        <v>5</v>
      </c>
    </row>
    <row r="26" spans="1:24" s="160" customFormat="1" ht="24">
      <c r="A26" s="262">
        <v>20</v>
      </c>
      <c r="B26" s="126" t="s">
        <v>789</v>
      </c>
      <c r="C26" s="111" t="s">
        <v>839</v>
      </c>
      <c r="D26" s="109" t="s">
        <v>686</v>
      </c>
      <c r="E26" s="153" t="s">
        <v>677</v>
      </c>
      <c r="F26" s="154">
        <v>44348</v>
      </c>
      <c r="G26" s="154">
        <v>44531</v>
      </c>
      <c r="H26" s="155">
        <v>100000</v>
      </c>
      <c r="I26" s="195">
        <v>12105.37</v>
      </c>
      <c r="J26" s="264">
        <v>25</v>
      </c>
      <c r="K26" s="192">
        <f t="shared" si="0"/>
        <v>2870</v>
      </c>
      <c r="L26" s="119">
        <f t="shared" si="1"/>
        <v>7099.9999999999991</v>
      </c>
      <c r="M26" s="119">
        <f t="shared" si="2"/>
        <v>1200</v>
      </c>
      <c r="N26" s="289">
        <f t="shared" si="3"/>
        <v>3040</v>
      </c>
      <c r="O26" s="119">
        <f t="shared" si="4"/>
        <v>7090.0000000000009</v>
      </c>
      <c r="P26" s="156"/>
      <c r="Q26" s="108">
        <f t="shared" si="5"/>
        <v>21300</v>
      </c>
      <c r="R26" s="197">
        <v>18015.37</v>
      </c>
      <c r="S26" s="108">
        <f t="shared" si="6"/>
        <v>15390</v>
      </c>
      <c r="T26" s="155">
        <f t="shared" si="7"/>
        <v>81984.63</v>
      </c>
      <c r="U26" s="265" t="s">
        <v>678</v>
      </c>
      <c r="V26" s="158" t="s">
        <v>848</v>
      </c>
      <c r="W26" s="174">
        <v>7100351043</v>
      </c>
      <c r="X26" s="159">
        <v>5</v>
      </c>
    </row>
    <row r="27" spans="1:24" s="160" customFormat="1" ht="24">
      <c r="A27" s="262">
        <v>21</v>
      </c>
      <c r="B27" s="126" t="s">
        <v>985</v>
      </c>
      <c r="C27" s="111" t="s">
        <v>22</v>
      </c>
      <c r="D27" s="109" t="s">
        <v>689</v>
      </c>
      <c r="E27" s="153" t="s">
        <v>677</v>
      </c>
      <c r="F27" s="154">
        <v>44348</v>
      </c>
      <c r="G27" s="154">
        <v>44531</v>
      </c>
      <c r="H27" s="155">
        <v>160000</v>
      </c>
      <c r="I27" s="195">
        <v>26249.27</v>
      </c>
      <c r="J27" s="264">
        <v>25</v>
      </c>
      <c r="K27" s="192">
        <f t="shared" si="0"/>
        <v>4592</v>
      </c>
      <c r="L27" s="119">
        <f t="shared" si="1"/>
        <v>11359.999999999998</v>
      </c>
      <c r="M27" s="119">
        <f t="shared" si="2"/>
        <v>1920</v>
      </c>
      <c r="N27" s="289">
        <f t="shared" si="3"/>
        <v>4864</v>
      </c>
      <c r="O27" s="119">
        <f t="shared" si="4"/>
        <v>11344</v>
      </c>
      <c r="P27" s="156"/>
      <c r="Q27" s="108">
        <f t="shared" si="5"/>
        <v>34080</v>
      </c>
      <c r="R27" s="197">
        <v>35583.67</v>
      </c>
      <c r="S27" s="108">
        <f t="shared" si="6"/>
        <v>24624</v>
      </c>
      <c r="T27" s="155">
        <f t="shared" si="7"/>
        <v>124416.33</v>
      </c>
      <c r="U27" s="265" t="s">
        <v>678</v>
      </c>
      <c r="V27" s="158" t="s">
        <v>848</v>
      </c>
      <c r="W27" s="174">
        <v>102792983</v>
      </c>
      <c r="X27" s="159">
        <v>5</v>
      </c>
    </row>
    <row r="28" spans="1:24" s="160" customFormat="1" ht="12">
      <c r="A28" s="262">
        <v>22</v>
      </c>
      <c r="B28" s="126" t="s">
        <v>24</v>
      </c>
      <c r="C28" s="111" t="s">
        <v>25</v>
      </c>
      <c r="D28" s="109" t="s">
        <v>712</v>
      </c>
      <c r="E28" s="153" t="s">
        <v>677</v>
      </c>
      <c r="F28" s="154">
        <v>44317</v>
      </c>
      <c r="G28" s="154">
        <v>44501</v>
      </c>
      <c r="H28" s="155">
        <v>90000</v>
      </c>
      <c r="I28" s="195">
        <v>9753.1200000000008</v>
      </c>
      <c r="J28" s="264">
        <v>25</v>
      </c>
      <c r="K28" s="192">
        <f t="shared" si="0"/>
        <v>2583</v>
      </c>
      <c r="L28" s="119">
        <f t="shared" si="1"/>
        <v>6389.9999999999991</v>
      </c>
      <c r="M28" s="119">
        <f t="shared" si="2"/>
        <v>1080</v>
      </c>
      <c r="N28" s="289">
        <f t="shared" si="3"/>
        <v>2736</v>
      </c>
      <c r="O28" s="119">
        <f t="shared" si="4"/>
        <v>6381</v>
      </c>
      <c r="P28" s="156"/>
      <c r="Q28" s="108">
        <f t="shared" si="5"/>
        <v>19170</v>
      </c>
      <c r="R28" s="197">
        <v>15072.12</v>
      </c>
      <c r="S28" s="108">
        <f t="shared" si="6"/>
        <v>13851</v>
      </c>
      <c r="T28" s="155">
        <f t="shared" si="7"/>
        <v>74927.88</v>
      </c>
      <c r="U28" s="265" t="s">
        <v>678</v>
      </c>
      <c r="V28" s="158" t="s">
        <v>848</v>
      </c>
      <c r="W28" s="174">
        <v>101150423</v>
      </c>
      <c r="X28" s="159">
        <v>5</v>
      </c>
    </row>
    <row r="29" spans="1:24" s="160" customFormat="1" ht="24">
      <c r="A29" s="262">
        <v>23</v>
      </c>
      <c r="B29" s="126" t="s">
        <v>761</v>
      </c>
      <c r="C29" s="111" t="s">
        <v>763</v>
      </c>
      <c r="D29" s="109" t="s">
        <v>681</v>
      </c>
      <c r="E29" s="153" t="s">
        <v>677</v>
      </c>
      <c r="F29" s="263">
        <v>44256</v>
      </c>
      <c r="G29" s="263">
        <v>44621</v>
      </c>
      <c r="H29" s="155">
        <v>32000</v>
      </c>
      <c r="I29" s="195">
        <v>0</v>
      </c>
      <c r="J29" s="264">
        <v>25</v>
      </c>
      <c r="K29" s="192">
        <f t="shared" si="0"/>
        <v>918.4</v>
      </c>
      <c r="L29" s="119">
        <f t="shared" si="1"/>
        <v>2272</v>
      </c>
      <c r="M29" s="119">
        <f t="shared" si="2"/>
        <v>384</v>
      </c>
      <c r="N29" s="289">
        <f t="shared" si="3"/>
        <v>972.8</v>
      </c>
      <c r="O29" s="119">
        <f t="shared" si="4"/>
        <v>2268.8000000000002</v>
      </c>
      <c r="P29" s="156"/>
      <c r="Q29" s="108">
        <f t="shared" si="5"/>
        <v>6816</v>
      </c>
      <c r="R29" s="197">
        <v>1891.2</v>
      </c>
      <c r="S29" s="108">
        <f t="shared" si="6"/>
        <v>4924.8</v>
      </c>
      <c r="T29" s="155">
        <f t="shared" si="7"/>
        <v>30108.799999999999</v>
      </c>
      <c r="U29" s="265" t="s">
        <v>678</v>
      </c>
      <c r="V29" s="158" t="s">
        <v>848</v>
      </c>
      <c r="W29" s="174">
        <v>115355067</v>
      </c>
      <c r="X29" s="159">
        <v>5</v>
      </c>
    </row>
    <row r="30" spans="1:24" s="160" customFormat="1" ht="12">
      <c r="A30" s="262">
        <v>24</v>
      </c>
      <c r="B30" s="126" t="s">
        <v>897</v>
      </c>
      <c r="C30" s="111" t="s">
        <v>25</v>
      </c>
      <c r="D30" s="109" t="s">
        <v>1037</v>
      </c>
      <c r="E30" s="153" t="s">
        <v>677</v>
      </c>
      <c r="F30" s="154">
        <v>44317</v>
      </c>
      <c r="G30" s="154">
        <v>44501</v>
      </c>
      <c r="H30" s="155">
        <v>100000</v>
      </c>
      <c r="I30" s="195">
        <v>12105.37</v>
      </c>
      <c r="J30" s="264">
        <v>25</v>
      </c>
      <c r="K30" s="192">
        <f t="shared" si="0"/>
        <v>2870</v>
      </c>
      <c r="L30" s="119">
        <f t="shared" si="1"/>
        <v>7099.9999999999991</v>
      </c>
      <c r="M30" s="119">
        <f t="shared" si="2"/>
        <v>1200</v>
      </c>
      <c r="N30" s="289">
        <f t="shared" si="3"/>
        <v>3040</v>
      </c>
      <c r="O30" s="119">
        <f t="shared" si="4"/>
        <v>7090.0000000000009</v>
      </c>
      <c r="P30" s="156"/>
      <c r="Q30" s="108">
        <f t="shared" si="5"/>
        <v>21300</v>
      </c>
      <c r="R30" s="197">
        <v>18015.37</v>
      </c>
      <c r="S30" s="108">
        <f t="shared" si="6"/>
        <v>15390</v>
      </c>
      <c r="T30" s="155">
        <f t="shared" si="7"/>
        <v>81984.63</v>
      </c>
      <c r="U30" s="265" t="s">
        <v>678</v>
      </c>
      <c r="V30" s="158" t="s">
        <v>849</v>
      </c>
      <c r="W30" s="174">
        <v>102492956</v>
      </c>
      <c r="X30" s="159">
        <v>5</v>
      </c>
    </row>
    <row r="31" spans="1:24" s="160" customFormat="1" ht="30" customHeight="1">
      <c r="A31" s="262">
        <v>25</v>
      </c>
      <c r="B31" s="126" t="s">
        <v>82</v>
      </c>
      <c r="C31" s="111" t="s">
        <v>83</v>
      </c>
      <c r="D31" s="109" t="s">
        <v>708</v>
      </c>
      <c r="E31" s="153" t="s">
        <v>677</v>
      </c>
      <c r="F31" s="154">
        <v>44470</v>
      </c>
      <c r="G31" s="263" t="s">
        <v>1174</v>
      </c>
      <c r="H31" s="155">
        <v>120000</v>
      </c>
      <c r="I31" s="195">
        <v>16809.87</v>
      </c>
      <c r="J31" s="264">
        <v>25</v>
      </c>
      <c r="K31" s="192">
        <f t="shared" si="0"/>
        <v>3444</v>
      </c>
      <c r="L31" s="119">
        <f t="shared" si="1"/>
        <v>8520</v>
      </c>
      <c r="M31" s="119">
        <f t="shared" si="2"/>
        <v>1440</v>
      </c>
      <c r="N31" s="289">
        <f t="shared" si="3"/>
        <v>3648</v>
      </c>
      <c r="O31" s="119">
        <f t="shared" si="4"/>
        <v>8508</v>
      </c>
      <c r="P31" s="156"/>
      <c r="Q31" s="108">
        <f t="shared" si="5"/>
        <v>25560</v>
      </c>
      <c r="R31" s="197">
        <v>23901.87</v>
      </c>
      <c r="S31" s="108">
        <f t="shared" si="6"/>
        <v>18468</v>
      </c>
      <c r="T31" s="155">
        <f t="shared" si="7"/>
        <v>96098.13</v>
      </c>
      <c r="U31" s="265" t="s">
        <v>678</v>
      </c>
      <c r="V31" s="158" t="s">
        <v>849</v>
      </c>
      <c r="W31" s="174">
        <v>118314616</v>
      </c>
      <c r="X31" s="159">
        <v>5</v>
      </c>
    </row>
    <row r="32" spans="1:24" s="160" customFormat="1" ht="12">
      <c r="A32" s="262">
        <v>26</v>
      </c>
      <c r="B32" s="126" t="s">
        <v>920</v>
      </c>
      <c r="C32" s="111" t="s">
        <v>22</v>
      </c>
      <c r="D32" s="109" t="s">
        <v>685</v>
      </c>
      <c r="E32" s="153" t="s">
        <v>677</v>
      </c>
      <c r="F32" s="263">
        <v>44470</v>
      </c>
      <c r="G32" s="263" t="s">
        <v>1174</v>
      </c>
      <c r="H32" s="155">
        <v>140000</v>
      </c>
      <c r="I32" s="195">
        <v>21514.37</v>
      </c>
      <c r="J32" s="264">
        <v>25</v>
      </c>
      <c r="K32" s="192">
        <f t="shared" si="0"/>
        <v>4018</v>
      </c>
      <c r="L32" s="119">
        <f t="shared" si="1"/>
        <v>9940</v>
      </c>
      <c r="M32" s="119">
        <f t="shared" si="2"/>
        <v>1680</v>
      </c>
      <c r="N32" s="289">
        <f t="shared" si="3"/>
        <v>4256</v>
      </c>
      <c r="O32" s="119">
        <f t="shared" si="4"/>
        <v>9926</v>
      </c>
      <c r="P32" s="156"/>
      <c r="Q32" s="108">
        <f t="shared" si="5"/>
        <v>29820</v>
      </c>
      <c r="R32" s="197">
        <v>29788.37</v>
      </c>
      <c r="S32" s="108">
        <f t="shared" si="6"/>
        <v>21546</v>
      </c>
      <c r="T32" s="155">
        <f t="shared" si="7"/>
        <v>110211.63</v>
      </c>
      <c r="U32" s="265" t="s">
        <v>678</v>
      </c>
      <c r="V32" s="158" t="s">
        <v>849</v>
      </c>
      <c r="W32" s="174">
        <v>40220793802</v>
      </c>
      <c r="X32" s="159">
        <v>5</v>
      </c>
    </row>
    <row r="33" spans="1:24" s="160" customFormat="1" ht="30.75" customHeight="1">
      <c r="A33" s="262">
        <v>27</v>
      </c>
      <c r="B33" s="126" t="s">
        <v>222</v>
      </c>
      <c r="C33" s="111" t="s">
        <v>223</v>
      </c>
      <c r="D33" s="109" t="s">
        <v>735</v>
      </c>
      <c r="E33" s="153" t="s">
        <v>677</v>
      </c>
      <c r="F33" s="263">
        <v>44317</v>
      </c>
      <c r="G33" s="263">
        <v>44501</v>
      </c>
      <c r="H33" s="155">
        <v>130000</v>
      </c>
      <c r="I33" s="195">
        <v>19162.12</v>
      </c>
      <c r="J33" s="264">
        <v>25</v>
      </c>
      <c r="K33" s="192">
        <f t="shared" si="0"/>
        <v>3731</v>
      </c>
      <c r="L33" s="119">
        <f t="shared" si="1"/>
        <v>9230</v>
      </c>
      <c r="M33" s="119">
        <f t="shared" si="2"/>
        <v>1560</v>
      </c>
      <c r="N33" s="289">
        <f t="shared" si="3"/>
        <v>3952</v>
      </c>
      <c r="O33" s="119">
        <f t="shared" si="4"/>
        <v>9217</v>
      </c>
      <c r="P33" s="156"/>
      <c r="Q33" s="108">
        <f t="shared" si="5"/>
        <v>27690</v>
      </c>
      <c r="R33" s="197">
        <v>26845.119999999999</v>
      </c>
      <c r="S33" s="108">
        <f t="shared" si="6"/>
        <v>20007</v>
      </c>
      <c r="T33" s="155">
        <f t="shared" si="7"/>
        <v>103154.88</v>
      </c>
      <c r="U33" s="265" t="s">
        <v>678</v>
      </c>
      <c r="V33" s="158" t="s">
        <v>848</v>
      </c>
      <c r="W33" s="174">
        <v>200127900</v>
      </c>
      <c r="X33" s="159">
        <v>5</v>
      </c>
    </row>
    <row r="34" spans="1:24" s="160" customFormat="1" ht="24">
      <c r="A34" s="262">
        <v>28</v>
      </c>
      <c r="B34" s="126" t="s">
        <v>402</v>
      </c>
      <c r="C34" s="111" t="s">
        <v>22</v>
      </c>
      <c r="D34" s="109" t="s">
        <v>1122</v>
      </c>
      <c r="E34" s="153" t="s">
        <v>677</v>
      </c>
      <c r="F34" s="154">
        <v>44470</v>
      </c>
      <c r="G34" s="154" t="s">
        <v>1174</v>
      </c>
      <c r="H34" s="155">
        <v>160000</v>
      </c>
      <c r="I34" s="195">
        <v>26249.27</v>
      </c>
      <c r="J34" s="264">
        <v>25</v>
      </c>
      <c r="K34" s="192">
        <f t="shared" si="0"/>
        <v>4592</v>
      </c>
      <c r="L34" s="119">
        <f t="shared" si="1"/>
        <v>11359.999999999998</v>
      </c>
      <c r="M34" s="119">
        <f t="shared" si="2"/>
        <v>1920</v>
      </c>
      <c r="N34" s="289">
        <f t="shared" si="3"/>
        <v>4864</v>
      </c>
      <c r="O34" s="119">
        <f t="shared" si="4"/>
        <v>11344</v>
      </c>
      <c r="P34" s="156"/>
      <c r="Q34" s="108">
        <f t="shared" si="5"/>
        <v>34080</v>
      </c>
      <c r="R34" s="197">
        <v>35583.67</v>
      </c>
      <c r="S34" s="108">
        <f t="shared" si="6"/>
        <v>24624</v>
      </c>
      <c r="T34" s="155">
        <f t="shared" si="7"/>
        <v>124416.33</v>
      </c>
      <c r="U34" s="265" t="s">
        <v>678</v>
      </c>
      <c r="V34" s="158" t="s">
        <v>848</v>
      </c>
      <c r="W34" s="174">
        <v>104277579</v>
      </c>
      <c r="X34" s="159">
        <v>5</v>
      </c>
    </row>
    <row r="35" spans="1:24" s="160" customFormat="1" ht="24">
      <c r="A35" s="262">
        <v>29</v>
      </c>
      <c r="B35" s="126" t="s">
        <v>21</v>
      </c>
      <c r="C35" s="111" t="s">
        <v>22</v>
      </c>
      <c r="D35" s="109" t="s">
        <v>698</v>
      </c>
      <c r="E35" s="153" t="s">
        <v>677</v>
      </c>
      <c r="F35" s="263">
        <v>44470</v>
      </c>
      <c r="G35" s="263" t="s">
        <v>1174</v>
      </c>
      <c r="H35" s="155">
        <v>160000</v>
      </c>
      <c r="I35" s="195">
        <v>26249.27</v>
      </c>
      <c r="J35" s="264">
        <v>25</v>
      </c>
      <c r="K35" s="192">
        <f t="shared" si="0"/>
        <v>4592</v>
      </c>
      <c r="L35" s="119">
        <f t="shared" si="1"/>
        <v>11359.999999999998</v>
      </c>
      <c r="M35" s="119">
        <f t="shared" si="2"/>
        <v>1920</v>
      </c>
      <c r="N35" s="289">
        <f t="shared" si="3"/>
        <v>4864</v>
      </c>
      <c r="O35" s="119">
        <f t="shared" si="4"/>
        <v>11344</v>
      </c>
      <c r="P35" s="156"/>
      <c r="Q35" s="108">
        <f t="shared" si="5"/>
        <v>34080</v>
      </c>
      <c r="R35" s="197">
        <v>35583.67</v>
      </c>
      <c r="S35" s="108">
        <f t="shared" si="6"/>
        <v>24624</v>
      </c>
      <c r="T35" s="155">
        <f t="shared" si="7"/>
        <v>124416.33</v>
      </c>
      <c r="U35" s="265" t="s">
        <v>678</v>
      </c>
      <c r="V35" s="158" t="s">
        <v>848</v>
      </c>
      <c r="W35" s="174">
        <v>100900307</v>
      </c>
      <c r="X35" s="159">
        <v>5</v>
      </c>
    </row>
    <row r="36" spans="1:24" s="160" customFormat="1" ht="12">
      <c r="A36" s="262">
        <v>30</v>
      </c>
      <c r="B36" s="126" t="s">
        <v>137</v>
      </c>
      <c r="C36" s="111" t="s">
        <v>25</v>
      </c>
      <c r="D36" s="109" t="s">
        <v>718</v>
      </c>
      <c r="E36" s="153" t="s">
        <v>677</v>
      </c>
      <c r="F36" s="263">
        <v>44470</v>
      </c>
      <c r="G36" s="154" t="s">
        <v>1174</v>
      </c>
      <c r="H36" s="155">
        <v>130000</v>
      </c>
      <c r="I36" s="195">
        <v>18864.59</v>
      </c>
      <c r="J36" s="264">
        <v>25</v>
      </c>
      <c r="K36" s="192">
        <f t="shared" si="0"/>
        <v>3731</v>
      </c>
      <c r="L36" s="119">
        <f t="shared" si="1"/>
        <v>9230</v>
      </c>
      <c r="M36" s="119">
        <f t="shared" si="2"/>
        <v>1560</v>
      </c>
      <c r="N36" s="289">
        <f t="shared" si="3"/>
        <v>3952</v>
      </c>
      <c r="O36" s="119">
        <f t="shared" si="4"/>
        <v>9217</v>
      </c>
      <c r="P36" s="156"/>
      <c r="Q36" s="108">
        <f t="shared" si="5"/>
        <v>27690</v>
      </c>
      <c r="R36" s="197">
        <v>27737.71</v>
      </c>
      <c r="S36" s="108">
        <f t="shared" si="6"/>
        <v>20007</v>
      </c>
      <c r="T36" s="155">
        <f t="shared" si="7"/>
        <v>102262.29000000001</v>
      </c>
      <c r="U36" s="265" t="s">
        <v>678</v>
      </c>
      <c r="V36" s="158" t="s">
        <v>848</v>
      </c>
      <c r="W36" s="174">
        <v>7100320279</v>
      </c>
      <c r="X36" s="159">
        <v>5</v>
      </c>
    </row>
    <row r="37" spans="1:24" s="160" customFormat="1" ht="24">
      <c r="A37" s="262">
        <v>31</v>
      </c>
      <c r="B37" s="126" t="s">
        <v>18</v>
      </c>
      <c r="C37" s="111" t="s">
        <v>19</v>
      </c>
      <c r="D37" s="109" t="s">
        <v>703</v>
      </c>
      <c r="E37" s="153" t="s">
        <v>677</v>
      </c>
      <c r="F37" s="154">
        <v>44440</v>
      </c>
      <c r="G37" s="154">
        <v>44621</v>
      </c>
      <c r="H37" s="155">
        <v>130000</v>
      </c>
      <c r="I37" s="195">
        <v>19162.12</v>
      </c>
      <c r="J37" s="264">
        <v>25</v>
      </c>
      <c r="K37" s="192">
        <f t="shared" si="0"/>
        <v>3731</v>
      </c>
      <c r="L37" s="119">
        <f t="shared" si="1"/>
        <v>9230</v>
      </c>
      <c r="M37" s="119">
        <f t="shared" si="2"/>
        <v>1560</v>
      </c>
      <c r="N37" s="289">
        <f t="shared" si="3"/>
        <v>3952</v>
      </c>
      <c r="O37" s="119">
        <f t="shared" si="4"/>
        <v>9217</v>
      </c>
      <c r="P37" s="156"/>
      <c r="Q37" s="108">
        <f t="shared" si="5"/>
        <v>27690</v>
      </c>
      <c r="R37" s="197">
        <v>26945.119999999999</v>
      </c>
      <c r="S37" s="108">
        <f t="shared" si="6"/>
        <v>20007</v>
      </c>
      <c r="T37" s="155">
        <f t="shared" si="7"/>
        <v>103054.88</v>
      </c>
      <c r="U37" s="265" t="s">
        <v>678</v>
      </c>
      <c r="V37" s="158" t="s">
        <v>848</v>
      </c>
      <c r="W37" s="174">
        <v>100599299</v>
      </c>
      <c r="X37" s="159">
        <v>5</v>
      </c>
    </row>
    <row r="38" spans="1:24" s="160" customFormat="1" ht="24">
      <c r="A38" s="262">
        <v>32</v>
      </c>
      <c r="B38" s="126" t="s">
        <v>142</v>
      </c>
      <c r="C38" s="111" t="s">
        <v>143</v>
      </c>
      <c r="D38" s="109" t="s">
        <v>687</v>
      </c>
      <c r="E38" s="153" t="s">
        <v>677</v>
      </c>
      <c r="F38" s="154">
        <v>44470</v>
      </c>
      <c r="G38" s="154" t="s">
        <v>1174</v>
      </c>
      <c r="H38" s="155">
        <v>130000</v>
      </c>
      <c r="I38" s="195">
        <v>19162.12</v>
      </c>
      <c r="J38" s="264">
        <v>25</v>
      </c>
      <c r="K38" s="192">
        <f t="shared" si="0"/>
        <v>3731</v>
      </c>
      <c r="L38" s="119">
        <f t="shared" si="1"/>
        <v>9230</v>
      </c>
      <c r="M38" s="119">
        <f t="shared" si="2"/>
        <v>1560</v>
      </c>
      <c r="N38" s="289">
        <f t="shared" si="3"/>
        <v>3952</v>
      </c>
      <c r="O38" s="119">
        <f t="shared" si="4"/>
        <v>9217</v>
      </c>
      <c r="P38" s="156"/>
      <c r="Q38" s="108">
        <f t="shared" si="5"/>
        <v>27690</v>
      </c>
      <c r="R38" s="197">
        <v>26845.119999999999</v>
      </c>
      <c r="S38" s="108">
        <f t="shared" si="6"/>
        <v>20007</v>
      </c>
      <c r="T38" s="155">
        <f t="shared" si="7"/>
        <v>103154.88</v>
      </c>
      <c r="U38" s="265" t="s">
        <v>678</v>
      </c>
      <c r="V38" s="158" t="s">
        <v>849</v>
      </c>
      <c r="W38" s="174">
        <v>7100542112</v>
      </c>
      <c r="X38" s="159">
        <v>5</v>
      </c>
    </row>
    <row r="39" spans="1:24" s="160" customFormat="1" ht="22.5" customHeight="1">
      <c r="A39" s="262">
        <v>33</v>
      </c>
      <c r="B39" s="126" t="s">
        <v>784</v>
      </c>
      <c r="C39" s="111" t="s">
        <v>836</v>
      </c>
      <c r="D39" s="109" t="s">
        <v>714</v>
      </c>
      <c r="E39" s="153" t="s">
        <v>677</v>
      </c>
      <c r="F39" s="154">
        <v>44409</v>
      </c>
      <c r="G39" s="154">
        <v>44228</v>
      </c>
      <c r="H39" s="155">
        <v>90000</v>
      </c>
      <c r="I39" s="195">
        <v>9753.1200000000008</v>
      </c>
      <c r="J39" s="264">
        <v>25</v>
      </c>
      <c r="K39" s="192">
        <f t="shared" si="0"/>
        <v>2583</v>
      </c>
      <c r="L39" s="119">
        <f t="shared" si="1"/>
        <v>6389.9999999999991</v>
      </c>
      <c r="M39" s="119">
        <f t="shared" si="2"/>
        <v>1080</v>
      </c>
      <c r="N39" s="289">
        <f t="shared" si="3"/>
        <v>2736</v>
      </c>
      <c r="O39" s="119">
        <f t="shared" si="4"/>
        <v>6381</v>
      </c>
      <c r="P39" s="156"/>
      <c r="Q39" s="108">
        <f t="shared" si="5"/>
        <v>19170</v>
      </c>
      <c r="R39" s="197">
        <v>15072.12</v>
      </c>
      <c r="S39" s="108">
        <f t="shared" ref="S39:S70" si="8">L39+M39+O39</f>
        <v>13851</v>
      </c>
      <c r="T39" s="155">
        <f t="shared" si="7"/>
        <v>74927.88</v>
      </c>
      <c r="U39" s="265" t="s">
        <v>678</v>
      </c>
      <c r="V39" s="158" t="s">
        <v>849</v>
      </c>
      <c r="W39" s="174">
        <v>40238153254</v>
      </c>
      <c r="X39" s="159">
        <v>5</v>
      </c>
    </row>
    <row r="40" spans="1:24" s="160" customFormat="1" ht="24">
      <c r="A40" s="262">
        <v>34</v>
      </c>
      <c r="B40" s="126" t="s">
        <v>460</v>
      </c>
      <c r="C40" s="111" t="s">
        <v>25</v>
      </c>
      <c r="D40" s="109" t="s">
        <v>742</v>
      </c>
      <c r="E40" s="153" t="s">
        <v>677</v>
      </c>
      <c r="F40" s="154">
        <v>44440</v>
      </c>
      <c r="G40" s="154">
        <v>44621</v>
      </c>
      <c r="H40" s="155">
        <v>110000</v>
      </c>
      <c r="I40" s="195">
        <v>14160.09</v>
      </c>
      <c r="J40" s="264">
        <v>25</v>
      </c>
      <c r="K40" s="192">
        <f t="shared" si="0"/>
        <v>3157</v>
      </c>
      <c r="L40" s="119">
        <f t="shared" si="1"/>
        <v>7809.9999999999991</v>
      </c>
      <c r="M40" s="119">
        <f t="shared" si="2"/>
        <v>1320</v>
      </c>
      <c r="N40" s="289">
        <f t="shared" si="3"/>
        <v>3344</v>
      </c>
      <c r="O40" s="119">
        <f t="shared" si="4"/>
        <v>7799.0000000000009</v>
      </c>
      <c r="P40" s="156"/>
      <c r="Q40" s="108">
        <f t="shared" si="5"/>
        <v>23430</v>
      </c>
      <c r="R40" s="197">
        <v>21851.21</v>
      </c>
      <c r="S40" s="108">
        <f t="shared" si="8"/>
        <v>16929</v>
      </c>
      <c r="T40" s="155">
        <f t="shared" si="7"/>
        <v>88148.790000000008</v>
      </c>
      <c r="U40" s="265" t="s">
        <v>678</v>
      </c>
      <c r="V40" s="158" t="s">
        <v>848</v>
      </c>
      <c r="W40" s="174">
        <v>7100367932</v>
      </c>
      <c r="X40" s="159">
        <v>5</v>
      </c>
    </row>
    <row r="41" spans="1:24" s="160" customFormat="1" ht="24">
      <c r="A41" s="262">
        <v>35</v>
      </c>
      <c r="B41" s="126" t="s">
        <v>902</v>
      </c>
      <c r="C41" s="111" t="s">
        <v>22</v>
      </c>
      <c r="D41" s="109" t="s">
        <v>694</v>
      </c>
      <c r="E41" s="153" t="s">
        <v>677</v>
      </c>
      <c r="F41" s="154">
        <v>44470</v>
      </c>
      <c r="G41" s="154" t="s">
        <v>1174</v>
      </c>
      <c r="H41" s="155">
        <v>160000</v>
      </c>
      <c r="I41" s="195">
        <v>26249.27</v>
      </c>
      <c r="J41" s="264">
        <v>25</v>
      </c>
      <c r="K41" s="192">
        <f t="shared" si="0"/>
        <v>4592</v>
      </c>
      <c r="L41" s="119">
        <f t="shared" si="1"/>
        <v>11359.999999999998</v>
      </c>
      <c r="M41" s="119">
        <f t="shared" si="2"/>
        <v>1920</v>
      </c>
      <c r="N41" s="289">
        <f t="shared" si="3"/>
        <v>4864</v>
      </c>
      <c r="O41" s="119">
        <f t="shared" si="4"/>
        <v>11344</v>
      </c>
      <c r="P41" s="156"/>
      <c r="Q41" s="108">
        <f t="shared" si="5"/>
        <v>34080</v>
      </c>
      <c r="R41" s="197">
        <v>35583.67</v>
      </c>
      <c r="S41" s="108">
        <f t="shared" si="8"/>
        <v>24624</v>
      </c>
      <c r="T41" s="155">
        <f t="shared" si="7"/>
        <v>124416.33</v>
      </c>
      <c r="U41" s="265" t="s">
        <v>678</v>
      </c>
      <c r="V41" s="158" t="s">
        <v>848</v>
      </c>
      <c r="W41" s="174">
        <v>114311608</v>
      </c>
      <c r="X41" s="159">
        <v>5</v>
      </c>
    </row>
    <row r="42" spans="1:24" s="160" customFormat="1" ht="28.5" customHeight="1">
      <c r="A42" s="262">
        <v>36</v>
      </c>
      <c r="B42" s="126" t="s">
        <v>773</v>
      </c>
      <c r="C42" s="111" t="s">
        <v>22</v>
      </c>
      <c r="D42" s="109" t="s">
        <v>690</v>
      </c>
      <c r="E42" s="153" t="s">
        <v>677</v>
      </c>
      <c r="F42" s="154">
        <v>44470</v>
      </c>
      <c r="G42" s="263" t="s">
        <v>1174</v>
      </c>
      <c r="H42" s="155">
        <v>170000</v>
      </c>
      <c r="I42" s="195">
        <v>28677.52</v>
      </c>
      <c r="J42" s="264">
        <v>25</v>
      </c>
      <c r="K42" s="192">
        <f t="shared" si="0"/>
        <v>4879</v>
      </c>
      <c r="L42" s="119">
        <f t="shared" si="1"/>
        <v>12069.999999999998</v>
      </c>
      <c r="M42" s="119">
        <f t="shared" si="2"/>
        <v>2040</v>
      </c>
      <c r="N42" s="289">
        <f t="shared" si="3"/>
        <v>5168</v>
      </c>
      <c r="O42" s="119">
        <f t="shared" si="4"/>
        <v>12053</v>
      </c>
      <c r="P42" s="156"/>
      <c r="Q42" s="108">
        <f t="shared" si="5"/>
        <v>36210</v>
      </c>
      <c r="R42" s="197">
        <v>38298.92</v>
      </c>
      <c r="S42" s="108">
        <f t="shared" si="8"/>
        <v>26163</v>
      </c>
      <c r="T42" s="155">
        <f t="shared" si="7"/>
        <v>131701.08000000002</v>
      </c>
      <c r="U42" s="265" t="s">
        <v>678</v>
      </c>
      <c r="V42" s="158" t="s">
        <v>848</v>
      </c>
      <c r="W42" s="174">
        <v>7100086631</v>
      </c>
      <c r="X42" s="159">
        <v>5</v>
      </c>
    </row>
    <row r="43" spans="1:24" s="160" customFormat="1" ht="12">
      <c r="A43" s="262">
        <v>37</v>
      </c>
      <c r="B43" s="126" t="s">
        <v>1155</v>
      </c>
      <c r="C43" s="111" t="s">
        <v>1171</v>
      </c>
      <c r="D43" s="109" t="s">
        <v>710</v>
      </c>
      <c r="E43" s="153" t="s">
        <v>677</v>
      </c>
      <c r="F43" s="154">
        <v>44470</v>
      </c>
      <c r="G43" s="154">
        <v>44652</v>
      </c>
      <c r="H43" s="155">
        <v>160000</v>
      </c>
      <c r="I43" s="195">
        <v>26249.27</v>
      </c>
      <c r="J43" s="264">
        <v>25</v>
      </c>
      <c r="K43" s="192">
        <v>4592</v>
      </c>
      <c r="L43" s="119">
        <f t="shared" si="1"/>
        <v>11359.999999999998</v>
      </c>
      <c r="M43" s="119">
        <f t="shared" si="2"/>
        <v>1920</v>
      </c>
      <c r="N43" s="289">
        <v>4742.3999999999996</v>
      </c>
      <c r="O43" s="119">
        <f t="shared" si="4"/>
        <v>11344</v>
      </c>
      <c r="P43" s="156"/>
      <c r="Q43" s="108">
        <f t="shared" si="5"/>
        <v>33958.400000000001</v>
      </c>
      <c r="R43" s="197">
        <v>35583.67</v>
      </c>
      <c r="S43" s="108">
        <f t="shared" si="8"/>
        <v>24624</v>
      </c>
      <c r="T43" s="155">
        <f t="shared" si="7"/>
        <v>124416.33</v>
      </c>
      <c r="U43" s="265" t="s">
        <v>678</v>
      </c>
      <c r="V43" s="158" t="s">
        <v>848</v>
      </c>
      <c r="W43" s="174">
        <v>7100098800</v>
      </c>
      <c r="X43" s="159">
        <v>5</v>
      </c>
    </row>
    <row r="44" spans="1:24" s="160" customFormat="1" ht="24">
      <c r="A44" s="262">
        <v>38</v>
      </c>
      <c r="B44" s="126" t="s">
        <v>868</v>
      </c>
      <c r="C44" s="111" t="s">
        <v>1044</v>
      </c>
      <c r="D44" s="109" t="s">
        <v>1036</v>
      </c>
      <c r="E44" s="153" t="s">
        <v>677</v>
      </c>
      <c r="F44" s="154">
        <v>44287</v>
      </c>
      <c r="G44" s="154" t="s">
        <v>1062</v>
      </c>
      <c r="H44" s="155">
        <v>120000</v>
      </c>
      <c r="I44" s="195">
        <v>16809.87</v>
      </c>
      <c r="J44" s="264">
        <v>25</v>
      </c>
      <c r="K44" s="192">
        <f t="shared" ref="K44:K75" si="9">H44*0.0287</f>
        <v>3444</v>
      </c>
      <c r="L44" s="119">
        <f t="shared" si="1"/>
        <v>8520</v>
      </c>
      <c r="M44" s="119">
        <f t="shared" si="2"/>
        <v>1440</v>
      </c>
      <c r="N44" s="289">
        <f t="shared" ref="N44:N75" si="10">H44*0.0304</f>
        <v>3648</v>
      </c>
      <c r="O44" s="119">
        <f t="shared" si="4"/>
        <v>8508</v>
      </c>
      <c r="P44" s="156"/>
      <c r="Q44" s="108">
        <f t="shared" si="5"/>
        <v>25560</v>
      </c>
      <c r="R44" s="197">
        <v>23901.87</v>
      </c>
      <c r="S44" s="108">
        <f t="shared" si="8"/>
        <v>18468</v>
      </c>
      <c r="T44" s="155">
        <f t="shared" si="7"/>
        <v>96098.13</v>
      </c>
      <c r="U44" s="265" t="s">
        <v>678</v>
      </c>
      <c r="V44" s="158" t="s">
        <v>849</v>
      </c>
      <c r="W44" s="174">
        <v>101134757</v>
      </c>
      <c r="X44" s="159">
        <v>5</v>
      </c>
    </row>
    <row r="45" spans="1:24" s="160" customFormat="1" ht="36">
      <c r="A45" s="262">
        <v>39</v>
      </c>
      <c r="B45" s="126" t="s">
        <v>396</v>
      </c>
      <c r="C45" s="111" t="s">
        <v>22</v>
      </c>
      <c r="D45" s="109" t="s">
        <v>741</v>
      </c>
      <c r="E45" s="153" t="s">
        <v>677</v>
      </c>
      <c r="F45" s="154">
        <v>44440</v>
      </c>
      <c r="G45" s="154">
        <v>44621</v>
      </c>
      <c r="H45" s="155">
        <v>160000</v>
      </c>
      <c r="I45" s="195">
        <v>26249.27</v>
      </c>
      <c r="J45" s="264">
        <v>25</v>
      </c>
      <c r="K45" s="192">
        <f t="shared" si="9"/>
        <v>4592</v>
      </c>
      <c r="L45" s="119">
        <f t="shared" si="1"/>
        <v>11359.999999999998</v>
      </c>
      <c r="M45" s="119">
        <f t="shared" si="2"/>
        <v>1920</v>
      </c>
      <c r="N45" s="289">
        <f t="shared" si="10"/>
        <v>4864</v>
      </c>
      <c r="O45" s="119">
        <f t="shared" si="4"/>
        <v>11344</v>
      </c>
      <c r="P45" s="156"/>
      <c r="Q45" s="108">
        <f t="shared" si="5"/>
        <v>34080</v>
      </c>
      <c r="R45" s="197">
        <v>35583.67</v>
      </c>
      <c r="S45" s="108">
        <f t="shared" si="8"/>
        <v>24624</v>
      </c>
      <c r="T45" s="155">
        <f t="shared" si="7"/>
        <v>124416.33</v>
      </c>
      <c r="U45" s="265" t="s">
        <v>678</v>
      </c>
      <c r="V45" s="158" t="s">
        <v>848</v>
      </c>
      <c r="W45" s="174">
        <v>7800069358</v>
      </c>
      <c r="X45" s="159">
        <v>5</v>
      </c>
    </row>
    <row r="46" spans="1:24" s="160" customFormat="1" ht="24">
      <c r="A46" s="262">
        <v>40</v>
      </c>
      <c r="B46" s="126" t="s">
        <v>128</v>
      </c>
      <c r="C46" s="111" t="s">
        <v>25</v>
      </c>
      <c r="D46" s="109" t="s">
        <v>705</v>
      </c>
      <c r="E46" s="153" t="s">
        <v>677</v>
      </c>
      <c r="F46" s="154">
        <v>44440</v>
      </c>
      <c r="G46" s="154">
        <v>44621</v>
      </c>
      <c r="H46" s="155">
        <v>130000</v>
      </c>
      <c r="I46" s="195">
        <v>19162.12</v>
      </c>
      <c r="J46" s="264">
        <v>25</v>
      </c>
      <c r="K46" s="192">
        <f t="shared" si="9"/>
        <v>3731</v>
      </c>
      <c r="L46" s="119">
        <f t="shared" si="1"/>
        <v>9230</v>
      </c>
      <c r="M46" s="119">
        <f t="shared" si="2"/>
        <v>1560</v>
      </c>
      <c r="N46" s="289">
        <f t="shared" si="10"/>
        <v>3952</v>
      </c>
      <c r="O46" s="119">
        <f t="shared" si="4"/>
        <v>9217</v>
      </c>
      <c r="P46" s="156"/>
      <c r="Q46" s="108">
        <f t="shared" si="5"/>
        <v>27690</v>
      </c>
      <c r="R46" s="197">
        <v>26845.119999999999</v>
      </c>
      <c r="S46" s="108">
        <f t="shared" si="8"/>
        <v>20007</v>
      </c>
      <c r="T46" s="155">
        <f t="shared" si="7"/>
        <v>103154.88</v>
      </c>
      <c r="U46" s="265" t="s">
        <v>678</v>
      </c>
      <c r="V46" s="158" t="s">
        <v>848</v>
      </c>
      <c r="W46" s="174">
        <v>6000125598</v>
      </c>
      <c r="X46" s="159">
        <v>5</v>
      </c>
    </row>
    <row r="47" spans="1:24" s="160" customFormat="1" ht="12">
      <c r="A47" s="262">
        <v>41</v>
      </c>
      <c r="B47" s="126" t="s">
        <v>191</v>
      </c>
      <c r="C47" s="111" t="s">
        <v>192</v>
      </c>
      <c r="D47" s="109" t="s">
        <v>690</v>
      </c>
      <c r="E47" s="153" t="s">
        <v>677</v>
      </c>
      <c r="F47" s="263">
        <v>44440</v>
      </c>
      <c r="G47" s="263">
        <v>44621</v>
      </c>
      <c r="H47" s="155">
        <v>160000</v>
      </c>
      <c r="I47" s="195">
        <v>19162.12</v>
      </c>
      <c r="J47" s="264">
        <v>25</v>
      </c>
      <c r="K47" s="192">
        <f t="shared" si="9"/>
        <v>4592</v>
      </c>
      <c r="L47" s="119">
        <f t="shared" si="1"/>
        <v>11359.999999999998</v>
      </c>
      <c r="M47" s="119">
        <f t="shared" si="2"/>
        <v>1920</v>
      </c>
      <c r="N47" s="289">
        <f t="shared" si="10"/>
        <v>4864</v>
      </c>
      <c r="O47" s="119">
        <f t="shared" si="4"/>
        <v>11344</v>
      </c>
      <c r="P47" s="156"/>
      <c r="Q47" s="108">
        <f t="shared" si="5"/>
        <v>34080</v>
      </c>
      <c r="R47" s="197">
        <v>35583.67</v>
      </c>
      <c r="S47" s="108">
        <f t="shared" si="8"/>
        <v>24624</v>
      </c>
      <c r="T47" s="155">
        <f t="shared" si="7"/>
        <v>124416.33</v>
      </c>
      <c r="U47" s="265" t="s">
        <v>678</v>
      </c>
      <c r="V47" s="158" t="s">
        <v>848</v>
      </c>
      <c r="W47" s="174">
        <v>40221790179</v>
      </c>
      <c r="X47" s="159">
        <v>5</v>
      </c>
    </row>
    <row r="48" spans="1:24" s="160" customFormat="1" ht="21" customHeight="1">
      <c r="A48" s="262">
        <v>42</v>
      </c>
      <c r="B48" s="126" t="s">
        <v>27</v>
      </c>
      <c r="C48" s="111" t="s">
        <v>28</v>
      </c>
      <c r="D48" s="109" t="s">
        <v>710</v>
      </c>
      <c r="E48" s="153" t="s">
        <v>677</v>
      </c>
      <c r="F48" s="154">
        <v>44440</v>
      </c>
      <c r="G48" s="154">
        <v>44621</v>
      </c>
      <c r="H48" s="155">
        <v>130000</v>
      </c>
      <c r="I48" s="195">
        <v>19162.12</v>
      </c>
      <c r="J48" s="264">
        <v>25</v>
      </c>
      <c r="K48" s="192">
        <f t="shared" si="9"/>
        <v>3731</v>
      </c>
      <c r="L48" s="119">
        <f t="shared" si="1"/>
        <v>9230</v>
      </c>
      <c r="M48" s="119">
        <f t="shared" si="2"/>
        <v>1560</v>
      </c>
      <c r="N48" s="289">
        <f t="shared" si="10"/>
        <v>3952</v>
      </c>
      <c r="O48" s="119">
        <f t="shared" si="4"/>
        <v>9217</v>
      </c>
      <c r="P48" s="156"/>
      <c r="Q48" s="108">
        <f t="shared" si="5"/>
        <v>27690</v>
      </c>
      <c r="R48" s="197">
        <v>26945.119999999999</v>
      </c>
      <c r="S48" s="108">
        <f t="shared" si="8"/>
        <v>20007</v>
      </c>
      <c r="T48" s="155">
        <f t="shared" si="7"/>
        <v>103054.88</v>
      </c>
      <c r="U48" s="265" t="s">
        <v>678</v>
      </c>
      <c r="V48" s="158" t="s">
        <v>849</v>
      </c>
      <c r="W48" s="174">
        <v>101190494</v>
      </c>
      <c r="X48" s="159">
        <v>5</v>
      </c>
    </row>
    <row r="49" spans="1:24" s="160" customFormat="1" ht="12">
      <c r="A49" s="262">
        <v>43</v>
      </c>
      <c r="B49" s="126" t="s">
        <v>115</v>
      </c>
      <c r="C49" s="111" t="s">
        <v>25</v>
      </c>
      <c r="D49" s="109" t="s">
        <v>704</v>
      </c>
      <c r="E49" s="153" t="s">
        <v>677</v>
      </c>
      <c r="F49" s="154">
        <v>44317</v>
      </c>
      <c r="G49" s="154">
        <v>44501</v>
      </c>
      <c r="H49" s="155">
        <v>120000</v>
      </c>
      <c r="I49" s="195">
        <v>16809.87</v>
      </c>
      <c r="J49" s="264">
        <v>25</v>
      </c>
      <c r="K49" s="192">
        <f t="shared" si="9"/>
        <v>3444</v>
      </c>
      <c r="L49" s="119">
        <f t="shared" si="1"/>
        <v>8520</v>
      </c>
      <c r="M49" s="119">
        <f t="shared" si="2"/>
        <v>1440</v>
      </c>
      <c r="N49" s="289">
        <f t="shared" si="10"/>
        <v>3648</v>
      </c>
      <c r="O49" s="119">
        <f t="shared" si="4"/>
        <v>8508</v>
      </c>
      <c r="P49" s="156"/>
      <c r="Q49" s="108">
        <f t="shared" si="5"/>
        <v>25560</v>
      </c>
      <c r="R49" s="197">
        <v>23901.87</v>
      </c>
      <c r="S49" s="108">
        <f t="shared" si="8"/>
        <v>18468</v>
      </c>
      <c r="T49" s="155">
        <f t="shared" si="7"/>
        <v>96098.13</v>
      </c>
      <c r="U49" s="265" t="s">
        <v>678</v>
      </c>
      <c r="V49" s="158" t="s">
        <v>849</v>
      </c>
      <c r="W49" s="174">
        <v>3105525889</v>
      </c>
      <c r="X49" s="159">
        <v>5</v>
      </c>
    </row>
    <row r="50" spans="1:24" s="160" customFormat="1" ht="36">
      <c r="A50" s="262">
        <v>44</v>
      </c>
      <c r="B50" s="126" t="s">
        <v>798</v>
      </c>
      <c r="C50" s="111" t="s">
        <v>148</v>
      </c>
      <c r="D50" s="109" t="s">
        <v>741</v>
      </c>
      <c r="E50" s="153" t="s">
        <v>677</v>
      </c>
      <c r="F50" s="154">
        <v>44409</v>
      </c>
      <c r="G50" s="154">
        <v>44593</v>
      </c>
      <c r="H50" s="155">
        <v>90000</v>
      </c>
      <c r="I50" s="195">
        <v>9753.1200000000008</v>
      </c>
      <c r="J50" s="264">
        <v>25</v>
      </c>
      <c r="K50" s="192">
        <f t="shared" si="9"/>
        <v>2583</v>
      </c>
      <c r="L50" s="119">
        <f t="shared" si="1"/>
        <v>6389.9999999999991</v>
      </c>
      <c r="M50" s="119">
        <f t="shared" si="2"/>
        <v>1080</v>
      </c>
      <c r="N50" s="289">
        <f t="shared" si="10"/>
        <v>2736</v>
      </c>
      <c r="O50" s="119">
        <f t="shared" si="4"/>
        <v>6381</v>
      </c>
      <c r="P50" s="156"/>
      <c r="Q50" s="108">
        <f t="shared" si="5"/>
        <v>19170</v>
      </c>
      <c r="R50" s="197">
        <v>18795.900000000001</v>
      </c>
      <c r="S50" s="108">
        <f t="shared" si="8"/>
        <v>13851</v>
      </c>
      <c r="T50" s="155">
        <f t="shared" si="7"/>
        <v>71204.100000000006</v>
      </c>
      <c r="U50" s="265" t="s">
        <v>678</v>
      </c>
      <c r="V50" s="158" t="s">
        <v>849</v>
      </c>
      <c r="W50" s="174">
        <v>7100386692</v>
      </c>
      <c r="X50" s="159">
        <v>4</v>
      </c>
    </row>
    <row r="51" spans="1:24" s="160" customFormat="1" ht="22.5" customHeight="1">
      <c r="A51" s="262">
        <v>45</v>
      </c>
      <c r="B51" s="126" t="s">
        <v>464</v>
      </c>
      <c r="C51" s="111" t="s">
        <v>446</v>
      </c>
      <c r="D51" s="109" t="s">
        <v>745</v>
      </c>
      <c r="E51" s="153" t="s">
        <v>677</v>
      </c>
      <c r="F51" s="263">
        <v>44470</v>
      </c>
      <c r="G51" s="263" t="s">
        <v>1174</v>
      </c>
      <c r="H51" s="155">
        <v>55000</v>
      </c>
      <c r="I51" s="195">
        <v>2559.6799999999998</v>
      </c>
      <c r="J51" s="264">
        <v>25</v>
      </c>
      <c r="K51" s="192">
        <f t="shared" si="9"/>
        <v>1578.5</v>
      </c>
      <c r="L51" s="119">
        <f t="shared" si="1"/>
        <v>3904.9999999999995</v>
      </c>
      <c r="M51" s="119">
        <f t="shared" si="2"/>
        <v>660</v>
      </c>
      <c r="N51" s="289">
        <f t="shared" si="10"/>
        <v>1672</v>
      </c>
      <c r="O51" s="119">
        <f t="shared" si="4"/>
        <v>3899.5000000000005</v>
      </c>
      <c r="P51" s="156"/>
      <c r="Q51" s="108">
        <f t="shared" si="5"/>
        <v>11715</v>
      </c>
      <c r="R51" s="197">
        <v>11812.57</v>
      </c>
      <c r="S51" s="108">
        <f t="shared" si="8"/>
        <v>8464.5</v>
      </c>
      <c r="T51" s="155">
        <f t="shared" si="7"/>
        <v>43187.43</v>
      </c>
      <c r="U51" s="265" t="s">
        <v>678</v>
      </c>
      <c r="V51" s="158" t="s">
        <v>849</v>
      </c>
      <c r="W51" s="174">
        <v>12000018650</v>
      </c>
      <c r="X51" s="159">
        <v>4</v>
      </c>
    </row>
    <row r="52" spans="1:24" s="160" customFormat="1" ht="36">
      <c r="A52" s="262">
        <v>46</v>
      </c>
      <c r="B52" s="126" t="s">
        <v>956</v>
      </c>
      <c r="C52" s="111" t="s">
        <v>1055</v>
      </c>
      <c r="D52" s="109" t="s">
        <v>701</v>
      </c>
      <c r="E52" s="153" t="s">
        <v>677</v>
      </c>
      <c r="F52" s="154">
        <v>44501</v>
      </c>
      <c r="G52" s="154">
        <v>44866</v>
      </c>
      <c r="H52" s="155">
        <v>35000</v>
      </c>
      <c r="I52" s="195">
        <v>0</v>
      </c>
      <c r="J52" s="264">
        <v>25</v>
      </c>
      <c r="K52" s="192">
        <f t="shared" si="9"/>
        <v>1004.5</v>
      </c>
      <c r="L52" s="119">
        <f t="shared" si="1"/>
        <v>2485</v>
      </c>
      <c r="M52" s="119">
        <f t="shared" si="2"/>
        <v>420</v>
      </c>
      <c r="N52" s="289">
        <f t="shared" si="10"/>
        <v>1064</v>
      </c>
      <c r="O52" s="119">
        <f t="shared" si="4"/>
        <v>2481.5</v>
      </c>
      <c r="P52" s="156"/>
      <c r="Q52" s="108">
        <f t="shared" si="5"/>
        <v>7455</v>
      </c>
      <c r="R52" s="197">
        <v>2168.5</v>
      </c>
      <c r="S52" s="108">
        <f t="shared" si="8"/>
        <v>5386.5</v>
      </c>
      <c r="T52" s="155">
        <f t="shared" si="7"/>
        <v>32831.5</v>
      </c>
      <c r="U52" s="265" t="s">
        <v>678</v>
      </c>
      <c r="V52" s="158" t="s">
        <v>848</v>
      </c>
      <c r="W52" s="174">
        <v>108122672</v>
      </c>
      <c r="X52" s="159">
        <v>4</v>
      </c>
    </row>
    <row r="53" spans="1:24" s="160" customFormat="1" ht="12">
      <c r="A53" s="262">
        <v>47</v>
      </c>
      <c r="B53" s="126" t="s">
        <v>783</v>
      </c>
      <c r="C53" s="111" t="s">
        <v>237</v>
      </c>
      <c r="D53" s="109" t="s">
        <v>708</v>
      </c>
      <c r="E53" s="153" t="s">
        <v>677</v>
      </c>
      <c r="F53" s="263">
        <v>44440</v>
      </c>
      <c r="G53" s="263">
        <v>44621</v>
      </c>
      <c r="H53" s="155">
        <v>50000</v>
      </c>
      <c r="I53" s="195">
        <v>1854</v>
      </c>
      <c r="J53" s="264">
        <v>25</v>
      </c>
      <c r="K53" s="192">
        <f t="shared" si="9"/>
        <v>1435</v>
      </c>
      <c r="L53" s="119">
        <f t="shared" si="1"/>
        <v>3549.9999999999995</v>
      </c>
      <c r="M53" s="119">
        <f t="shared" si="2"/>
        <v>600</v>
      </c>
      <c r="N53" s="289">
        <f t="shared" si="10"/>
        <v>1520</v>
      </c>
      <c r="O53" s="119">
        <f t="shared" si="4"/>
        <v>3545.0000000000005</v>
      </c>
      <c r="P53" s="156"/>
      <c r="Q53" s="108">
        <f t="shared" si="5"/>
        <v>10650</v>
      </c>
      <c r="R53" s="197">
        <v>4809</v>
      </c>
      <c r="S53" s="108">
        <f t="shared" si="8"/>
        <v>7695</v>
      </c>
      <c r="T53" s="155">
        <f t="shared" si="7"/>
        <v>45191</v>
      </c>
      <c r="U53" s="265" t="s">
        <v>678</v>
      </c>
      <c r="V53" s="158" t="s">
        <v>848</v>
      </c>
      <c r="W53" s="174">
        <v>1001153178</v>
      </c>
      <c r="X53" s="159">
        <v>4</v>
      </c>
    </row>
    <row r="54" spans="1:24" s="160" customFormat="1" ht="24">
      <c r="A54" s="262">
        <v>48</v>
      </c>
      <c r="B54" s="126" t="s">
        <v>1018</v>
      </c>
      <c r="C54" s="111" t="s">
        <v>446</v>
      </c>
      <c r="D54" s="109" t="s">
        <v>689</v>
      </c>
      <c r="E54" s="153" t="s">
        <v>677</v>
      </c>
      <c r="F54" s="263">
        <v>44470</v>
      </c>
      <c r="G54" s="263" t="s">
        <v>1174</v>
      </c>
      <c r="H54" s="155">
        <v>60000</v>
      </c>
      <c r="I54" s="195">
        <v>3486.68</v>
      </c>
      <c r="J54" s="264">
        <v>25</v>
      </c>
      <c r="K54" s="192">
        <f t="shared" si="9"/>
        <v>1722</v>
      </c>
      <c r="L54" s="119">
        <f t="shared" si="1"/>
        <v>4260</v>
      </c>
      <c r="M54" s="119">
        <f t="shared" si="2"/>
        <v>720</v>
      </c>
      <c r="N54" s="289">
        <f t="shared" si="10"/>
        <v>1824</v>
      </c>
      <c r="O54" s="119">
        <f t="shared" si="4"/>
        <v>4254</v>
      </c>
      <c r="P54" s="156"/>
      <c r="Q54" s="108">
        <f t="shared" si="5"/>
        <v>12780</v>
      </c>
      <c r="R54" s="197">
        <v>7032.68</v>
      </c>
      <c r="S54" s="108">
        <f t="shared" si="8"/>
        <v>9234</v>
      </c>
      <c r="T54" s="155">
        <f t="shared" si="7"/>
        <v>52967.32</v>
      </c>
      <c r="U54" s="265" t="s">
        <v>678</v>
      </c>
      <c r="V54" s="158" t="s">
        <v>848</v>
      </c>
      <c r="W54" s="174">
        <v>1001007739</v>
      </c>
      <c r="X54" s="159">
        <v>4</v>
      </c>
    </row>
    <row r="55" spans="1:24" s="160" customFormat="1" ht="12">
      <c r="A55" s="262">
        <v>49</v>
      </c>
      <c r="B55" s="126" t="s">
        <v>158</v>
      </c>
      <c r="C55" s="111" t="s">
        <v>16</v>
      </c>
      <c r="D55" s="109" t="s">
        <v>706</v>
      </c>
      <c r="E55" s="153" t="s">
        <v>677</v>
      </c>
      <c r="F55" s="154">
        <v>44470</v>
      </c>
      <c r="G55" s="154" t="s">
        <v>1174</v>
      </c>
      <c r="H55" s="155">
        <v>75000</v>
      </c>
      <c r="I55" s="195">
        <v>6309.38</v>
      </c>
      <c r="J55" s="264">
        <v>25</v>
      </c>
      <c r="K55" s="192">
        <f t="shared" si="9"/>
        <v>2152.5</v>
      </c>
      <c r="L55" s="119">
        <f t="shared" si="1"/>
        <v>5324.9999999999991</v>
      </c>
      <c r="M55" s="119">
        <f t="shared" si="2"/>
        <v>900</v>
      </c>
      <c r="N55" s="289">
        <f t="shared" si="10"/>
        <v>2280</v>
      </c>
      <c r="O55" s="119">
        <f t="shared" si="4"/>
        <v>5317.5</v>
      </c>
      <c r="P55" s="156"/>
      <c r="Q55" s="108">
        <f t="shared" si="5"/>
        <v>15975</v>
      </c>
      <c r="R55" s="197">
        <v>10741.88</v>
      </c>
      <c r="S55" s="108">
        <f t="shared" si="8"/>
        <v>11542.5</v>
      </c>
      <c r="T55" s="155">
        <f t="shared" si="7"/>
        <v>64258.12</v>
      </c>
      <c r="U55" s="265" t="s">
        <v>678</v>
      </c>
      <c r="V55" s="158" t="s">
        <v>849</v>
      </c>
      <c r="W55" s="174">
        <v>13600161411</v>
      </c>
      <c r="X55" s="159">
        <v>4</v>
      </c>
    </row>
    <row r="56" spans="1:24" s="160" customFormat="1" ht="18.75" customHeight="1">
      <c r="A56" s="262">
        <v>50</v>
      </c>
      <c r="B56" s="126" t="s">
        <v>963</v>
      </c>
      <c r="C56" s="111" t="s">
        <v>833</v>
      </c>
      <c r="D56" s="109" t="s">
        <v>1125</v>
      </c>
      <c r="E56" s="153" t="s">
        <v>677</v>
      </c>
      <c r="F56" s="154">
        <v>44470</v>
      </c>
      <c r="G56" s="154" t="s">
        <v>1174</v>
      </c>
      <c r="H56" s="155">
        <v>40000</v>
      </c>
      <c r="I56" s="195">
        <v>442.65</v>
      </c>
      <c r="J56" s="264">
        <v>25</v>
      </c>
      <c r="K56" s="192">
        <f t="shared" si="9"/>
        <v>1148</v>
      </c>
      <c r="L56" s="119">
        <f t="shared" si="1"/>
        <v>2839.9999999999995</v>
      </c>
      <c r="M56" s="119">
        <f t="shared" si="2"/>
        <v>480</v>
      </c>
      <c r="N56" s="289">
        <f t="shared" si="10"/>
        <v>1216</v>
      </c>
      <c r="O56" s="119">
        <f t="shared" si="4"/>
        <v>2836</v>
      </c>
      <c r="P56" s="156"/>
      <c r="Q56" s="108">
        <f t="shared" si="5"/>
        <v>8520</v>
      </c>
      <c r="R56" s="197">
        <v>2806.65</v>
      </c>
      <c r="S56" s="108">
        <f t="shared" si="8"/>
        <v>6156</v>
      </c>
      <c r="T56" s="155">
        <f t="shared" si="7"/>
        <v>37193.35</v>
      </c>
      <c r="U56" s="265" t="s">
        <v>678</v>
      </c>
      <c r="V56" s="158" t="s">
        <v>849</v>
      </c>
      <c r="W56" s="174">
        <v>109363762</v>
      </c>
      <c r="X56" s="159">
        <v>4</v>
      </c>
    </row>
    <row r="57" spans="1:24" s="160" customFormat="1" ht="18.75" customHeight="1">
      <c r="A57" s="262">
        <v>51</v>
      </c>
      <c r="B57" s="126" t="s">
        <v>964</v>
      </c>
      <c r="C57" s="111" t="s">
        <v>244</v>
      </c>
      <c r="D57" s="109" t="s">
        <v>1125</v>
      </c>
      <c r="E57" s="153" t="s">
        <v>677</v>
      </c>
      <c r="F57" s="154">
        <v>44228</v>
      </c>
      <c r="G57" s="154">
        <v>44593</v>
      </c>
      <c r="H57" s="155">
        <v>40000</v>
      </c>
      <c r="I57" s="195">
        <v>442.65</v>
      </c>
      <c r="J57" s="264">
        <v>25</v>
      </c>
      <c r="K57" s="192">
        <f t="shared" si="9"/>
        <v>1148</v>
      </c>
      <c r="L57" s="119">
        <f t="shared" si="1"/>
        <v>2839.9999999999995</v>
      </c>
      <c r="M57" s="119">
        <f t="shared" si="2"/>
        <v>480</v>
      </c>
      <c r="N57" s="289">
        <f t="shared" si="10"/>
        <v>1216</v>
      </c>
      <c r="O57" s="119">
        <f t="shared" si="4"/>
        <v>2836</v>
      </c>
      <c r="P57" s="156"/>
      <c r="Q57" s="108">
        <f t="shared" si="5"/>
        <v>8520</v>
      </c>
      <c r="R57" s="197">
        <v>2806.65</v>
      </c>
      <c r="S57" s="108">
        <f t="shared" si="8"/>
        <v>6156</v>
      </c>
      <c r="T57" s="155">
        <f t="shared" si="7"/>
        <v>37193.35</v>
      </c>
      <c r="U57" s="265" t="s">
        <v>678</v>
      </c>
      <c r="V57" s="158" t="s">
        <v>849</v>
      </c>
      <c r="W57" s="174">
        <v>5400826243</v>
      </c>
      <c r="X57" s="159">
        <v>4</v>
      </c>
    </row>
    <row r="58" spans="1:24" s="160" customFormat="1" ht="36">
      <c r="A58" s="262">
        <v>52</v>
      </c>
      <c r="B58" s="126" t="s">
        <v>944</v>
      </c>
      <c r="C58" s="111" t="s">
        <v>218</v>
      </c>
      <c r="D58" s="109" t="s">
        <v>701</v>
      </c>
      <c r="E58" s="153" t="s">
        <v>677</v>
      </c>
      <c r="F58" s="154">
        <v>44348</v>
      </c>
      <c r="G58" s="154">
        <v>44531</v>
      </c>
      <c r="H58" s="155">
        <v>40000</v>
      </c>
      <c r="I58" s="195">
        <v>442.65</v>
      </c>
      <c r="J58" s="264">
        <v>25</v>
      </c>
      <c r="K58" s="192">
        <f t="shared" si="9"/>
        <v>1148</v>
      </c>
      <c r="L58" s="119">
        <f t="shared" si="1"/>
        <v>2839.9999999999995</v>
      </c>
      <c r="M58" s="119">
        <f t="shared" si="2"/>
        <v>480</v>
      </c>
      <c r="N58" s="289">
        <f t="shared" si="10"/>
        <v>1216</v>
      </c>
      <c r="O58" s="119">
        <f t="shared" si="4"/>
        <v>2836</v>
      </c>
      <c r="P58" s="156"/>
      <c r="Q58" s="108">
        <f t="shared" si="5"/>
        <v>8520</v>
      </c>
      <c r="R58" s="197">
        <v>2806.65</v>
      </c>
      <c r="S58" s="108">
        <f t="shared" si="8"/>
        <v>6156</v>
      </c>
      <c r="T58" s="155">
        <f t="shared" si="7"/>
        <v>37193.35</v>
      </c>
      <c r="U58" s="265" t="s">
        <v>678</v>
      </c>
      <c r="V58" s="158" t="s">
        <v>849</v>
      </c>
      <c r="W58" s="174">
        <v>115432841</v>
      </c>
      <c r="X58" s="159">
        <v>4</v>
      </c>
    </row>
    <row r="59" spans="1:24" s="160" customFormat="1" ht="36">
      <c r="A59" s="262">
        <v>53</v>
      </c>
      <c r="B59" s="126" t="s">
        <v>949</v>
      </c>
      <c r="C59" s="111" t="s">
        <v>1050</v>
      </c>
      <c r="D59" s="109" t="s">
        <v>701</v>
      </c>
      <c r="E59" s="153" t="s">
        <v>677</v>
      </c>
      <c r="F59" s="263">
        <v>44409</v>
      </c>
      <c r="G59" s="263">
        <v>44593</v>
      </c>
      <c r="H59" s="155">
        <v>25000</v>
      </c>
      <c r="I59" s="195">
        <v>0</v>
      </c>
      <c r="J59" s="264">
        <v>25</v>
      </c>
      <c r="K59" s="192">
        <f t="shared" si="9"/>
        <v>717.5</v>
      </c>
      <c r="L59" s="119">
        <f t="shared" si="1"/>
        <v>1774.9999999999998</v>
      </c>
      <c r="M59" s="119">
        <f t="shared" si="2"/>
        <v>300</v>
      </c>
      <c r="N59" s="289">
        <f t="shared" si="10"/>
        <v>760</v>
      </c>
      <c r="O59" s="119">
        <f t="shared" si="4"/>
        <v>1772.5000000000002</v>
      </c>
      <c r="P59" s="156"/>
      <c r="Q59" s="108">
        <f t="shared" si="5"/>
        <v>5325</v>
      </c>
      <c r="R59" s="197">
        <v>1477.5</v>
      </c>
      <c r="S59" s="108">
        <f t="shared" si="8"/>
        <v>3847.5</v>
      </c>
      <c r="T59" s="155">
        <f t="shared" si="7"/>
        <v>23522.5</v>
      </c>
      <c r="U59" s="265" t="s">
        <v>678</v>
      </c>
      <c r="V59" s="158" t="s">
        <v>849</v>
      </c>
      <c r="W59" s="174">
        <v>104763966</v>
      </c>
      <c r="X59" s="159">
        <v>4</v>
      </c>
    </row>
    <row r="60" spans="1:24" s="160" customFormat="1" ht="24">
      <c r="A60" s="262">
        <v>54</v>
      </c>
      <c r="B60" s="126" t="s">
        <v>448</v>
      </c>
      <c r="C60" s="111" t="s">
        <v>446</v>
      </c>
      <c r="D60" s="109" t="s">
        <v>745</v>
      </c>
      <c r="E60" s="153" t="s">
        <v>677</v>
      </c>
      <c r="F60" s="154">
        <v>44440</v>
      </c>
      <c r="G60" s="154">
        <v>44621</v>
      </c>
      <c r="H60" s="155">
        <v>55000</v>
      </c>
      <c r="I60" s="195">
        <v>2559.6799999999998</v>
      </c>
      <c r="J60" s="264">
        <v>25</v>
      </c>
      <c r="K60" s="192">
        <f t="shared" si="9"/>
        <v>1578.5</v>
      </c>
      <c r="L60" s="119">
        <f t="shared" si="1"/>
        <v>3904.9999999999995</v>
      </c>
      <c r="M60" s="119">
        <f t="shared" si="2"/>
        <v>660</v>
      </c>
      <c r="N60" s="289">
        <f t="shared" si="10"/>
        <v>1672</v>
      </c>
      <c r="O60" s="119">
        <f t="shared" si="4"/>
        <v>3899.5000000000005</v>
      </c>
      <c r="P60" s="156"/>
      <c r="Q60" s="108">
        <f t="shared" si="5"/>
        <v>11715</v>
      </c>
      <c r="R60" s="197">
        <v>5810.18</v>
      </c>
      <c r="S60" s="108">
        <f t="shared" si="8"/>
        <v>8464.5</v>
      </c>
      <c r="T60" s="155">
        <f t="shared" si="7"/>
        <v>49189.82</v>
      </c>
      <c r="U60" s="265" t="s">
        <v>678</v>
      </c>
      <c r="V60" s="158" t="s">
        <v>848</v>
      </c>
      <c r="W60" s="174">
        <v>3800182788</v>
      </c>
      <c r="X60" s="159">
        <v>4</v>
      </c>
    </row>
    <row r="61" spans="1:24" s="160" customFormat="1" ht="22.5" customHeight="1">
      <c r="A61" s="262">
        <v>55</v>
      </c>
      <c r="B61" s="126" t="s">
        <v>1010</v>
      </c>
      <c r="C61" s="111" t="s">
        <v>1052</v>
      </c>
      <c r="D61" s="109" t="s">
        <v>689</v>
      </c>
      <c r="E61" s="153" t="s">
        <v>677</v>
      </c>
      <c r="F61" s="263">
        <v>44470</v>
      </c>
      <c r="G61" s="263" t="s">
        <v>1174</v>
      </c>
      <c r="H61" s="155">
        <v>70000</v>
      </c>
      <c r="I61" s="195">
        <v>5368.48</v>
      </c>
      <c r="J61" s="264">
        <v>25</v>
      </c>
      <c r="K61" s="192">
        <f t="shared" si="9"/>
        <v>2009</v>
      </c>
      <c r="L61" s="119">
        <f t="shared" si="1"/>
        <v>4970</v>
      </c>
      <c r="M61" s="119">
        <f t="shared" si="2"/>
        <v>840</v>
      </c>
      <c r="N61" s="289">
        <f t="shared" si="10"/>
        <v>2128</v>
      </c>
      <c r="O61" s="119">
        <f t="shared" si="4"/>
        <v>4963</v>
      </c>
      <c r="P61" s="156"/>
      <c r="Q61" s="108">
        <f t="shared" si="5"/>
        <v>14910</v>
      </c>
      <c r="R61" s="197">
        <v>9505.48</v>
      </c>
      <c r="S61" s="108">
        <f t="shared" si="8"/>
        <v>10773</v>
      </c>
      <c r="T61" s="155">
        <f t="shared" si="7"/>
        <v>60494.520000000004</v>
      </c>
      <c r="U61" s="265" t="s">
        <v>678</v>
      </c>
      <c r="V61" s="158" t="s">
        <v>848</v>
      </c>
      <c r="W61" s="174">
        <v>5900208785</v>
      </c>
      <c r="X61" s="159">
        <v>4</v>
      </c>
    </row>
    <row r="62" spans="1:24" s="160" customFormat="1" ht="12">
      <c r="A62" s="262">
        <v>56</v>
      </c>
      <c r="B62" s="126" t="s">
        <v>243</v>
      </c>
      <c r="C62" s="111" t="s">
        <v>244</v>
      </c>
      <c r="D62" s="109" t="s">
        <v>682</v>
      </c>
      <c r="E62" s="153" t="s">
        <v>677</v>
      </c>
      <c r="F62" s="154">
        <v>44470</v>
      </c>
      <c r="G62" s="154" t="s">
        <v>1174</v>
      </c>
      <c r="H62" s="155">
        <v>60000</v>
      </c>
      <c r="I62" s="195">
        <v>3486.68</v>
      </c>
      <c r="J62" s="264">
        <v>25</v>
      </c>
      <c r="K62" s="192">
        <f t="shared" si="9"/>
        <v>1722</v>
      </c>
      <c r="L62" s="119">
        <f t="shared" si="1"/>
        <v>4260</v>
      </c>
      <c r="M62" s="119">
        <f t="shared" si="2"/>
        <v>720</v>
      </c>
      <c r="N62" s="289">
        <f t="shared" si="10"/>
        <v>1824</v>
      </c>
      <c r="O62" s="119">
        <f t="shared" si="4"/>
        <v>4254</v>
      </c>
      <c r="P62" s="156"/>
      <c r="Q62" s="108">
        <f t="shared" si="5"/>
        <v>12780</v>
      </c>
      <c r="R62" s="197">
        <v>7132.68</v>
      </c>
      <c r="S62" s="108">
        <f t="shared" si="8"/>
        <v>9234</v>
      </c>
      <c r="T62" s="155">
        <f t="shared" si="7"/>
        <v>52867.32</v>
      </c>
      <c r="U62" s="265" t="s">
        <v>678</v>
      </c>
      <c r="V62" s="158" t="s">
        <v>848</v>
      </c>
      <c r="W62" s="174">
        <v>6000120896</v>
      </c>
      <c r="X62" s="159">
        <v>4</v>
      </c>
    </row>
    <row r="63" spans="1:24" s="160" customFormat="1" ht="12">
      <c r="A63" s="262">
        <v>57</v>
      </c>
      <c r="B63" s="126" t="s">
        <v>921</v>
      </c>
      <c r="C63" s="111" t="s">
        <v>183</v>
      </c>
      <c r="D63" s="109" t="s">
        <v>1040</v>
      </c>
      <c r="E63" s="153" t="s">
        <v>677</v>
      </c>
      <c r="F63" s="263">
        <v>44317</v>
      </c>
      <c r="G63" s="263">
        <v>44501</v>
      </c>
      <c r="H63" s="155">
        <v>51500</v>
      </c>
      <c r="I63" s="195">
        <v>2065.6999999999998</v>
      </c>
      <c r="J63" s="264">
        <v>25</v>
      </c>
      <c r="K63" s="192">
        <f t="shared" si="9"/>
        <v>1478.05</v>
      </c>
      <c r="L63" s="119">
        <f t="shared" si="1"/>
        <v>3656.4999999999995</v>
      </c>
      <c r="M63" s="119">
        <f t="shared" si="2"/>
        <v>618</v>
      </c>
      <c r="N63" s="289">
        <f t="shared" si="10"/>
        <v>1565.6</v>
      </c>
      <c r="O63" s="119">
        <f t="shared" si="4"/>
        <v>3651.3500000000004</v>
      </c>
      <c r="P63" s="156"/>
      <c r="Q63" s="108">
        <f t="shared" si="5"/>
        <v>10969.5</v>
      </c>
      <c r="R63" s="197">
        <v>5109.3500000000004</v>
      </c>
      <c r="S63" s="108">
        <f t="shared" si="8"/>
        <v>7925.85</v>
      </c>
      <c r="T63" s="155">
        <f t="shared" si="7"/>
        <v>46390.65</v>
      </c>
      <c r="U63" s="265" t="s">
        <v>678</v>
      </c>
      <c r="V63" s="158" t="s">
        <v>849</v>
      </c>
      <c r="W63" s="174">
        <v>7100034680</v>
      </c>
      <c r="X63" s="159">
        <v>4</v>
      </c>
    </row>
    <row r="64" spans="1:24" s="160" customFormat="1" ht="20.25" customHeight="1">
      <c r="A64" s="262">
        <v>58</v>
      </c>
      <c r="B64" s="126" t="s">
        <v>943</v>
      </c>
      <c r="C64" s="111" t="s">
        <v>16</v>
      </c>
      <c r="D64" s="109" t="s">
        <v>701</v>
      </c>
      <c r="E64" s="153" t="s">
        <v>677</v>
      </c>
      <c r="F64" s="263">
        <v>44348</v>
      </c>
      <c r="G64" s="263">
        <v>44536</v>
      </c>
      <c r="H64" s="155">
        <v>60000</v>
      </c>
      <c r="I64" s="195">
        <v>3486.68</v>
      </c>
      <c r="J64" s="264">
        <v>25</v>
      </c>
      <c r="K64" s="192">
        <f t="shared" si="9"/>
        <v>1722</v>
      </c>
      <c r="L64" s="119">
        <f t="shared" si="1"/>
        <v>4260</v>
      </c>
      <c r="M64" s="119">
        <f t="shared" si="2"/>
        <v>720</v>
      </c>
      <c r="N64" s="289">
        <f t="shared" si="10"/>
        <v>1824</v>
      </c>
      <c r="O64" s="119">
        <f t="shared" si="4"/>
        <v>4254</v>
      </c>
      <c r="P64" s="156"/>
      <c r="Q64" s="108">
        <f t="shared" si="5"/>
        <v>12780</v>
      </c>
      <c r="R64" s="197">
        <v>7132.68</v>
      </c>
      <c r="S64" s="108">
        <f t="shared" si="8"/>
        <v>9234</v>
      </c>
      <c r="T64" s="155">
        <f t="shared" si="7"/>
        <v>52867.32</v>
      </c>
      <c r="U64" s="265" t="s">
        <v>678</v>
      </c>
      <c r="V64" s="158" t="s">
        <v>848</v>
      </c>
      <c r="W64" s="174">
        <v>40200373476</v>
      </c>
      <c r="X64" s="159">
        <v>4</v>
      </c>
    </row>
    <row r="65" spans="1:24" s="160" customFormat="1" ht="22.5" customHeight="1">
      <c r="A65" s="262">
        <v>59</v>
      </c>
      <c r="B65" s="126" t="s">
        <v>1029</v>
      </c>
      <c r="C65" s="111" t="s">
        <v>244</v>
      </c>
      <c r="D65" s="109" t="s">
        <v>1041</v>
      </c>
      <c r="E65" s="153" t="s">
        <v>677</v>
      </c>
      <c r="F65" s="263">
        <v>44317</v>
      </c>
      <c r="G65" s="263">
        <v>44501</v>
      </c>
      <c r="H65" s="155">
        <v>90000</v>
      </c>
      <c r="I65" s="195">
        <v>9753.1200000000008</v>
      </c>
      <c r="J65" s="264">
        <v>25</v>
      </c>
      <c r="K65" s="192">
        <f t="shared" si="9"/>
        <v>2583</v>
      </c>
      <c r="L65" s="119">
        <f t="shared" si="1"/>
        <v>6389.9999999999991</v>
      </c>
      <c r="M65" s="119">
        <f t="shared" si="2"/>
        <v>1080</v>
      </c>
      <c r="N65" s="289">
        <f t="shared" si="10"/>
        <v>2736</v>
      </c>
      <c r="O65" s="119">
        <f t="shared" si="4"/>
        <v>6381</v>
      </c>
      <c r="P65" s="156"/>
      <c r="Q65" s="108">
        <f t="shared" si="5"/>
        <v>19170</v>
      </c>
      <c r="R65" s="197">
        <v>15072.12</v>
      </c>
      <c r="S65" s="108">
        <f t="shared" si="8"/>
        <v>13851</v>
      </c>
      <c r="T65" s="155">
        <f t="shared" si="7"/>
        <v>74927.88</v>
      </c>
      <c r="U65" s="265" t="s">
        <v>678</v>
      </c>
      <c r="V65" s="158" t="s">
        <v>849</v>
      </c>
      <c r="W65" s="174">
        <v>22400627463</v>
      </c>
      <c r="X65" s="159">
        <v>4</v>
      </c>
    </row>
    <row r="66" spans="1:24" s="160" customFormat="1" ht="24">
      <c r="A66" s="262">
        <v>60</v>
      </c>
      <c r="B66" s="126" t="s">
        <v>528</v>
      </c>
      <c r="C66" s="111" t="s">
        <v>446</v>
      </c>
      <c r="D66" s="109" t="s">
        <v>1123</v>
      </c>
      <c r="E66" s="153" t="s">
        <v>677</v>
      </c>
      <c r="F66" s="154">
        <v>44317</v>
      </c>
      <c r="G66" s="154">
        <v>44501</v>
      </c>
      <c r="H66" s="155">
        <v>60000</v>
      </c>
      <c r="I66" s="195">
        <v>3486.68</v>
      </c>
      <c r="J66" s="264">
        <v>25</v>
      </c>
      <c r="K66" s="192">
        <f t="shared" si="9"/>
        <v>1722</v>
      </c>
      <c r="L66" s="119">
        <f t="shared" si="1"/>
        <v>4260</v>
      </c>
      <c r="M66" s="119">
        <f t="shared" si="2"/>
        <v>720</v>
      </c>
      <c r="N66" s="289">
        <f t="shared" si="10"/>
        <v>1824</v>
      </c>
      <c r="O66" s="119">
        <f t="shared" si="4"/>
        <v>4254</v>
      </c>
      <c r="P66" s="156"/>
      <c r="Q66" s="108">
        <f t="shared" si="5"/>
        <v>12780</v>
      </c>
      <c r="R66" s="197">
        <v>7032.68</v>
      </c>
      <c r="S66" s="108">
        <f t="shared" si="8"/>
        <v>9234</v>
      </c>
      <c r="T66" s="155">
        <f t="shared" si="7"/>
        <v>52967.32</v>
      </c>
      <c r="U66" s="265" t="s">
        <v>678</v>
      </c>
      <c r="V66" s="158" t="s">
        <v>848</v>
      </c>
      <c r="W66" s="174">
        <v>2600780437</v>
      </c>
      <c r="X66" s="159">
        <v>4</v>
      </c>
    </row>
    <row r="67" spans="1:24" s="160" customFormat="1" ht="24">
      <c r="A67" s="262">
        <v>61</v>
      </c>
      <c r="B67" s="126" t="s">
        <v>813</v>
      </c>
      <c r="C67" s="111" t="s">
        <v>446</v>
      </c>
      <c r="D67" s="109" t="s">
        <v>689</v>
      </c>
      <c r="E67" s="153" t="s">
        <v>677</v>
      </c>
      <c r="F67" s="263">
        <v>44317</v>
      </c>
      <c r="G67" s="263">
        <v>44501</v>
      </c>
      <c r="H67" s="155">
        <v>60000</v>
      </c>
      <c r="I67" s="195">
        <v>3486.68</v>
      </c>
      <c r="J67" s="264">
        <v>25</v>
      </c>
      <c r="K67" s="192">
        <f t="shared" si="9"/>
        <v>1722</v>
      </c>
      <c r="L67" s="119">
        <f t="shared" si="1"/>
        <v>4260</v>
      </c>
      <c r="M67" s="119">
        <f t="shared" si="2"/>
        <v>720</v>
      </c>
      <c r="N67" s="289">
        <f t="shared" si="10"/>
        <v>1824</v>
      </c>
      <c r="O67" s="119">
        <f t="shared" si="4"/>
        <v>4254</v>
      </c>
      <c r="P67" s="156"/>
      <c r="Q67" s="108">
        <f t="shared" si="5"/>
        <v>12780</v>
      </c>
      <c r="R67" s="197">
        <v>7032.68</v>
      </c>
      <c r="S67" s="108">
        <f t="shared" si="8"/>
        <v>9234</v>
      </c>
      <c r="T67" s="155">
        <f t="shared" si="7"/>
        <v>52967.32</v>
      </c>
      <c r="U67" s="265" t="s">
        <v>678</v>
      </c>
      <c r="V67" s="158" t="s">
        <v>848</v>
      </c>
      <c r="W67" s="174">
        <v>113291694</v>
      </c>
      <c r="X67" s="159">
        <v>4</v>
      </c>
    </row>
    <row r="68" spans="1:24" s="160" customFormat="1" ht="24">
      <c r="A68" s="262">
        <v>62</v>
      </c>
      <c r="B68" s="126" t="s">
        <v>436</v>
      </c>
      <c r="C68" s="111" t="s">
        <v>244</v>
      </c>
      <c r="D68" s="109" t="s">
        <v>744</v>
      </c>
      <c r="E68" s="153" t="s">
        <v>677</v>
      </c>
      <c r="F68" s="263">
        <v>44470</v>
      </c>
      <c r="G68" s="263" t="s">
        <v>1174</v>
      </c>
      <c r="H68" s="155">
        <v>90000</v>
      </c>
      <c r="I68" s="195">
        <v>9455.59</v>
      </c>
      <c r="J68" s="264">
        <v>25</v>
      </c>
      <c r="K68" s="192">
        <f t="shared" si="9"/>
        <v>2583</v>
      </c>
      <c r="L68" s="119">
        <f t="shared" si="1"/>
        <v>6389.9999999999991</v>
      </c>
      <c r="M68" s="119">
        <f t="shared" si="2"/>
        <v>1080</v>
      </c>
      <c r="N68" s="289">
        <f t="shared" si="10"/>
        <v>2736</v>
      </c>
      <c r="O68" s="119">
        <f t="shared" si="4"/>
        <v>6381</v>
      </c>
      <c r="P68" s="156"/>
      <c r="Q68" s="108">
        <f t="shared" si="5"/>
        <v>19170</v>
      </c>
      <c r="R68" s="197">
        <v>16064.71</v>
      </c>
      <c r="S68" s="108">
        <f t="shared" si="8"/>
        <v>13851</v>
      </c>
      <c r="T68" s="155">
        <f t="shared" si="7"/>
        <v>73935.290000000008</v>
      </c>
      <c r="U68" s="265" t="s">
        <v>678</v>
      </c>
      <c r="V68" s="158" t="s">
        <v>848</v>
      </c>
      <c r="W68" s="174">
        <v>3103699462</v>
      </c>
      <c r="X68" s="159">
        <v>4</v>
      </c>
    </row>
    <row r="69" spans="1:24" s="160" customFormat="1" ht="21.75" customHeight="1">
      <c r="A69" s="262">
        <v>63</v>
      </c>
      <c r="B69" s="126" t="s">
        <v>966</v>
      </c>
      <c r="C69" s="111" t="s">
        <v>833</v>
      </c>
      <c r="D69" s="109" t="s">
        <v>692</v>
      </c>
      <c r="E69" s="153" t="s">
        <v>677</v>
      </c>
      <c r="F69" s="154">
        <v>44440</v>
      </c>
      <c r="G69" s="154">
        <v>44621</v>
      </c>
      <c r="H69" s="155">
        <v>50000</v>
      </c>
      <c r="I69" s="195">
        <v>1854</v>
      </c>
      <c r="J69" s="264">
        <v>25</v>
      </c>
      <c r="K69" s="192">
        <f t="shared" si="9"/>
        <v>1435</v>
      </c>
      <c r="L69" s="119">
        <f t="shared" si="1"/>
        <v>3549.9999999999995</v>
      </c>
      <c r="M69" s="119">
        <f t="shared" si="2"/>
        <v>600</v>
      </c>
      <c r="N69" s="289">
        <f t="shared" si="10"/>
        <v>1520</v>
      </c>
      <c r="O69" s="119">
        <f t="shared" si="4"/>
        <v>3545.0000000000005</v>
      </c>
      <c r="P69" s="156"/>
      <c r="Q69" s="108">
        <f t="shared" si="5"/>
        <v>10650</v>
      </c>
      <c r="R69" s="197">
        <v>4809</v>
      </c>
      <c r="S69" s="108">
        <f t="shared" si="8"/>
        <v>7695</v>
      </c>
      <c r="T69" s="155">
        <f t="shared" si="7"/>
        <v>45191</v>
      </c>
      <c r="U69" s="265" t="s">
        <v>678</v>
      </c>
      <c r="V69" s="158" t="s">
        <v>849</v>
      </c>
      <c r="W69" s="174">
        <v>3100973621</v>
      </c>
      <c r="X69" s="159">
        <v>4</v>
      </c>
    </row>
    <row r="70" spans="1:24" s="160" customFormat="1" ht="22.5" customHeight="1">
      <c r="A70" s="262">
        <v>64</v>
      </c>
      <c r="B70" s="126" t="s">
        <v>239</v>
      </c>
      <c r="C70" s="111" t="s">
        <v>96</v>
      </c>
      <c r="D70" s="109" t="s">
        <v>1124</v>
      </c>
      <c r="E70" s="153" t="s">
        <v>677</v>
      </c>
      <c r="F70" s="154">
        <v>44470</v>
      </c>
      <c r="G70" s="154" t="s">
        <v>1174</v>
      </c>
      <c r="H70" s="155">
        <v>20000</v>
      </c>
      <c r="I70" s="195">
        <v>0</v>
      </c>
      <c r="J70" s="264">
        <v>25</v>
      </c>
      <c r="K70" s="192">
        <f t="shared" si="9"/>
        <v>574</v>
      </c>
      <c r="L70" s="119">
        <f t="shared" si="1"/>
        <v>1419.9999999999998</v>
      </c>
      <c r="M70" s="119">
        <f t="shared" si="2"/>
        <v>240</v>
      </c>
      <c r="N70" s="289">
        <f t="shared" si="10"/>
        <v>608</v>
      </c>
      <c r="O70" s="119">
        <f t="shared" si="4"/>
        <v>1418</v>
      </c>
      <c r="P70" s="156"/>
      <c r="Q70" s="108">
        <f t="shared" si="5"/>
        <v>4260</v>
      </c>
      <c r="R70" s="197">
        <v>1182</v>
      </c>
      <c r="S70" s="108">
        <f t="shared" si="8"/>
        <v>3078</v>
      </c>
      <c r="T70" s="155">
        <f t="shared" si="7"/>
        <v>18818</v>
      </c>
      <c r="U70" s="265" t="s">
        <v>678</v>
      </c>
      <c r="V70" s="158" t="s">
        <v>848</v>
      </c>
      <c r="W70" s="174">
        <v>3700661469</v>
      </c>
      <c r="X70" s="159">
        <v>4</v>
      </c>
    </row>
    <row r="71" spans="1:24" s="160" customFormat="1" ht="21" customHeight="1">
      <c r="A71" s="262">
        <v>65</v>
      </c>
      <c r="B71" s="126" t="s">
        <v>824</v>
      </c>
      <c r="C71" s="111" t="s">
        <v>446</v>
      </c>
      <c r="D71" s="109" t="s">
        <v>689</v>
      </c>
      <c r="E71" s="153" t="s">
        <v>677</v>
      </c>
      <c r="F71" s="263">
        <v>44470</v>
      </c>
      <c r="G71" s="263" t="s">
        <v>1174</v>
      </c>
      <c r="H71" s="155">
        <v>60000</v>
      </c>
      <c r="I71" s="195">
        <v>3486.68</v>
      </c>
      <c r="J71" s="264">
        <v>25</v>
      </c>
      <c r="K71" s="192">
        <f t="shared" si="9"/>
        <v>1722</v>
      </c>
      <c r="L71" s="119">
        <f t="shared" ref="L71:L134" si="11">H71*0.071</f>
        <v>4260</v>
      </c>
      <c r="M71" s="119">
        <f t="shared" ref="M71:M134" si="12">H71*0.012</f>
        <v>720</v>
      </c>
      <c r="N71" s="289">
        <f t="shared" si="10"/>
        <v>1824</v>
      </c>
      <c r="O71" s="119">
        <f t="shared" ref="O71:O134" si="13">H71*0.0709</f>
        <v>4254</v>
      </c>
      <c r="P71" s="156"/>
      <c r="Q71" s="108">
        <f t="shared" ref="Q71:Q134" si="14">SUM(K71:P71)</f>
        <v>12780</v>
      </c>
      <c r="R71" s="197">
        <v>7032.68</v>
      </c>
      <c r="S71" s="108">
        <f t="shared" ref="S71:S101" si="15">L71+M71+O71</f>
        <v>9234</v>
      </c>
      <c r="T71" s="155">
        <f t="shared" ref="T71:T134" si="16">H71-R71</f>
        <v>52967.32</v>
      </c>
      <c r="U71" s="265" t="s">
        <v>678</v>
      </c>
      <c r="V71" s="158" t="s">
        <v>848</v>
      </c>
      <c r="W71" s="174">
        <v>4700057286</v>
      </c>
      <c r="X71" s="159">
        <v>4</v>
      </c>
    </row>
    <row r="72" spans="1:24" s="160" customFormat="1" ht="12">
      <c r="A72" s="262">
        <v>66</v>
      </c>
      <c r="B72" s="126" t="s">
        <v>382</v>
      </c>
      <c r="C72" s="111" t="s">
        <v>148</v>
      </c>
      <c r="D72" s="109" t="s">
        <v>699</v>
      </c>
      <c r="E72" s="153" t="s">
        <v>677</v>
      </c>
      <c r="F72" s="154">
        <v>44470</v>
      </c>
      <c r="G72" s="154" t="s">
        <v>1174</v>
      </c>
      <c r="H72" s="155">
        <v>50000</v>
      </c>
      <c r="I72" s="195">
        <v>1854</v>
      </c>
      <c r="J72" s="264">
        <v>25</v>
      </c>
      <c r="K72" s="192">
        <f t="shared" si="9"/>
        <v>1435</v>
      </c>
      <c r="L72" s="119">
        <f t="shared" si="11"/>
        <v>3549.9999999999995</v>
      </c>
      <c r="M72" s="119">
        <f t="shared" si="12"/>
        <v>600</v>
      </c>
      <c r="N72" s="289">
        <f t="shared" si="10"/>
        <v>1520</v>
      </c>
      <c r="O72" s="119">
        <f t="shared" si="13"/>
        <v>3545.0000000000005</v>
      </c>
      <c r="P72" s="156"/>
      <c r="Q72" s="108">
        <f t="shared" si="14"/>
        <v>10650</v>
      </c>
      <c r="R72" s="197">
        <v>4809</v>
      </c>
      <c r="S72" s="108">
        <f t="shared" si="15"/>
        <v>7695</v>
      </c>
      <c r="T72" s="155">
        <f t="shared" si="16"/>
        <v>45191</v>
      </c>
      <c r="U72" s="265" t="s">
        <v>678</v>
      </c>
      <c r="V72" s="158" t="s">
        <v>848</v>
      </c>
      <c r="W72" s="174">
        <v>108803750</v>
      </c>
      <c r="X72" s="159">
        <v>4</v>
      </c>
    </row>
    <row r="73" spans="1:24" s="160" customFormat="1" ht="21" customHeight="1">
      <c r="A73" s="262">
        <v>67</v>
      </c>
      <c r="B73" s="126" t="s">
        <v>915</v>
      </c>
      <c r="C73" s="111" t="s">
        <v>96</v>
      </c>
      <c r="D73" s="109" t="s">
        <v>1124</v>
      </c>
      <c r="E73" s="153" t="s">
        <v>677</v>
      </c>
      <c r="F73" s="263">
        <v>44470</v>
      </c>
      <c r="G73" s="263" t="s">
        <v>1174</v>
      </c>
      <c r="H73" s="155">
        <v>18500</v>
      </c>
      <c r="I73" s="195">
        <v>0</v>
      </c>
      <c r="J73" s="264">
        <v>25</v>
      </c>
      <c r="K73" s="192">
        <f t="shared" si="9"/>
        <v>530.95000000000005</v>
      </c>
      <c r="L73" s="119">
        <f t="shared" si="11"/>
        <v>1313.4999999999998</v>
      </c>
      <c r="M73" s="119">
        <f t="shared" si="12"/>
        <v>222</v>
      </c>
      <c r="N73" s="289">
        <f t="shared" si="10"/>
        <v>562.4</v>
      </c>
      <c r="O73" s="119">
        <f t="shared" si="13"/>
        <v>1311.65</v>
      </c>
      <c r="P73" s="156"/>
      <c r="Q73" s="108">
        <f t="shared" si="14"/>
        <v>3940.5</v>
      </c>
      <c r="R73" s="197">
        <v>1093.3499999999999</v>
      </c>
      <c r="S73" s="108">
        <f t="shared" si="15"/>
        <v>2847.1499999999996</v>
      </c>
      <c r="T73" s="155">
        <f t="shared" si="16"/>
        <v>17406.650000000001</v>
      </c>
      <c r="U73" s="265" t="s">
        <v>678</v>
      </c>
      <c r="V73" s="158" t="s">
        <v>848</v>
      </c>
      <c r="W73" s="174">
        <v>40222216604</v>
      </c>
      <c r="X73" s="159">
        <v>4</v>
      </c>
    </row>
    <row r="74" spans="1:24" s="160" customFormat="1" ht="24">
      <c r="A74" s="262">
        <v>68</v>
      </c>
      <c r="B74" s="126" t="s">
        <v>198</v>
      </c>
      <c r="C74" s="111" t="s">
        <v>96</v>
      </c>
      <c r="D74" s="109" t="s">
        <v>1124</v>
      </c>
      <c r="E74" s="153" t="s">
        <v>677</v>
      </c>
      <c r="F74" s="263">
        <v>44470</v>
      </c>
      <c r="G74" s="263" t="s">
        <v>1174</v>
      </c>
      <c r="H74" s="155">
        <v>15000</v>
      </c>
      <c r="I74" s="195">
        <v>0</v>
      </c>
      <c r="J74" s="264">
        <v>25</v>
      </c>
      <c r="K74" s="192">
        <f t="shared" si="9"/>
        <v>430.5</v>
      </c>
      <c r="L74" s="119">
        <f t="shared" si="11"/>
        <v>1065</v>
      </c>
      <c r="M74" s="119">
        <f t="shared" si="12"/>
        <v>180</v>
      </c>
      <c r="N74" s="289">
        <f t="shared" si="10"/>
        <v>456</v>
      </c>
      <c r="O74" s="119">
        <f t="shared" si="13"/>
        <v>1063.5</v>
      </c>
      <c r="P74" s="156"/>
      <c r="Q74" s="108">
        <f t="shared" si="14"/>
        <v>3195</v>
      </c>
      <c r="R74" s="197">
        <v>886.5</v>
      </c>
      <c r="S74" s="108">
        <f t="shared" si="15"/>
        <v>2308.5</v>
      </c>
      <c r="T74" s="155">
        <f t="shared" si="16"/>
        <v>14113.5</v>
      </c>
      <c r="U74" s="265" t="s">
        <v>678</v>
      </c>
      <c r="V74" s="158" t="s">
        <v>848</v>
      </c>
      <c r="W74" s="174">
        <v>40224323127</v>
      </c>
      <c r="X74" s="159">
        <v>4</v>
      </c>
    </row>
    <row r="75" spans="1:24" s="160" customFormat="1" ht="25.5" customHeight="1">
      <c r="A75" s="262">
        <v>69</v>
      </c>
      <c r="B75" s="126" t="s">
        <v>202</v>
      </c>
      <c r="C75" s="111" t="s">
        <v>203</v>
      </c>
      <c r="D75" s="109" t="s">
        <v>1124</v>
      </c>
      <c r="E75" s="153" t="s">
        <v>677</v>
      </c>
      <c r="F75" s="154">
        <v>44470</v>
      </c>
      <c r="G75" s="154" t="s">
        <v>1174</v>
      </c>
      <c r="H75" s="155">
        <v>15000</v>
      </c>
      <c r="I75" s="195">
        <v>0</v>
      </c>
      <c r="J75" s="264">
        <v>25</v>
      </c>
      <c r="K75" s="192">
        <f t="shared" si="9"/>
        <v>430.5</v>
      </c>
      <c r="L75" s="119">
        <f t="shared" si="11"/>
        <v>1065</v>
      </c>
      <c r="M75" s="119">
        <f t="shared" si="12"/>
        <v>180</v>
      </c>
      <c r="N75" s="289">
        <f t="shared" si="10"/>
        <v>456</v>
      </c>
      <c r="O75" s="119">
        <f t="shared" si="13"/>
        <v>1063.5</v>
      </c>
      <c r="P75" s="156"/>
      <c r="Q75" s="108">
        <f t="shared" si="14"/>
        <v>3195</v>
      </c>
      <c r="R75" s="197">
        <v>886.5</v>
      </c>
      <c r="S75" s="108">
        <f t="shared" si="15"/>
        <v>2308.5</v>
      </c>
      <c r="T75" s="155">
        <f t="shared" si="16"/>
        <v>14113.5</v>
      </c>
      <c r="U75" s="265" t="s">
        <v>678</v>
      </c>
      <c r="V75" s="158" t="s">
        <v>849</v>
      </c>
      <c r="W75" s="174">
        <v>40225592415</v>
      </c>
      <c r="X75" s="159">
        <v>4</v>
      </c>
    </row>
    <row r="76" spans="1:24" s="160" customFormat="1" ht="24">
      <c r="A76" s="262">
        <v>70</v>
      </c>
      <c r="B76" s="126" t="s">
        <v>574</v>
      </c>
      <c r="C76" s="111" t="s">
        <v>446</v>
      </c>
      <c r="D76" s="109" t="s">
        <v>689</v>
      </c>
      <c r="E76" s="153" t="s">
        <v>677</v>
      </c>
      <c r="F76" s="154">
        <v>44470</v>
      </c>
      <c r="G76" s="154" t="s">
        <v>1174</v>
      </c>
      <c r="H76" s="155">
        <v>60000</v>
      </c>
      <c r="I76" s="195">
        <v>3486.68</v>
      </c>
      <c r="J76" s="264">
        <v>25</v>
      </c>
      <c r="K76" s="192">
        <f t="shared" ref="K76:K106" si="17">H76*0.0287</f>
        <v>1722</v>
      </c>
      <c r="L76" s="119">
        <f t="shared" si="11"/>
        <v>4260</v>
      </c>
      <c r="M76" s="119">
        <f t="shared" si="12"/>
        <v>720</v>
      </c>
      <c r="N76" s="289">
        <f t="shared" ref="N76:N106" si="18">H76*0.0304</f>
        <v>1824</v>
      </c>
      <c r="O76" s="119">
        <f t="shared" si="13"/>
        <v>4254</v>
      </c>
      <c r="P76" s="156"/>
      <c r="Q76" s="108">
        <f t="shared" si="14"/>
        <v>12780</v>
      </c>
      <c r="R76" s="197">
        <v>7032.68</v>
      </c>
      <c r="S76" s="108">
        <f t="shared" si="15"/>
        <v>9234</v>
      </c>
      <c r="T76" s="155">
        <f t="shared" si="16"/>
        <v>52967.32</v>
      </c>
      <c r="U76" s="265" t="s">
        <v>678</v>
      </c>
      <c r="V76" s="158" t="s">
        <v>848</v>
      </c>
      <c r="W76" s="174">
        <v>4900063241</v>
      </c>
      <c r="X76" s="159">
        <v>4</v>
      </c>
    </row>
    <row r="77" spans="1:24" s="160" customFormat="1" ht="24">
      <c r="A77" s="262">
        <v>71</v>
      </c>
      <c r="B77" s="126" t="s">
        <v>908</v>
      </c>
      <c r="C77" s="111" t="s">
        <v>203</v>
      </c>
      <c r="D77" s="109" t="s">
        <v>1124</v>
      </c>
      <c r="E77" s="153" t="s">
        <v>677</v>
      </c>
      <c r="F77" s="154">
        <v>44348</v>
      </c>
      <c r="G77" s="154">
        <v>44531</v>
      </c>
      <c r="H77" s="155">
        <v>15000</v>
      </c>
      <c r="I77" s="195">
        <v>0</v>
      </c>
      <c r="J77" s="264">
        <v>25</v>
      </c>
      <c r="K77" s="192">
        <f t="shared" si="17"/>
        <v>430.5</v>
      </c>
      <c r="L77" s="119">
        <f t="shared" si="11"/>
        <v>1065</v>
      </c>
      <c r="M77" s="119">
        <f t="shared" si="12"/>
        <v>180</v>
      </c>
      <c r="N77" s="289">
        <f t="shared" si="18"/>
        <v>456</v>
      </c>
      <c r="O77" s="119">
        <f t="shared" si="13"/>
        <v>1063.5</v>
      </c>
      <c r="P77" s="156"/>
      <c r="Q77" s="108">
        <f t="shared" si="14"/>
        <v>3195</v>
      </c>
      <c r="R77" s="197">
        <v>886.5</v>
      </c>
      <c r="S77" s="108">
        <f t="shared" si="15"/>
        <v>2308.5</v>
      </c>
      <c r="T77" s="155">
        <f t="shared" si="16"/>
        <v>14113.5</v>
      </c>
      <c r="U77" s="265" t="s">
        <v>678</v>
      </c>
      <c r="V77" s="158" t="s">
        <v>848</v>
      </c>
      <c r="W77" s="174">
        <v>2500405739</v>
      </c>
      <c r="X77" s="159">
        <v>4</v>
      </c>
    </row>
    <row r="78" spans="1:24" s="160" customFormat="1" ht="24">
      <c r="A78" s="262">
        <v>72</v>
      </c>
      <c r="B78" s="126" t="s">
        <v>600</v>
      </c>
      <c r="C78" s="111" t="s">
        <v>446</v>
      </c>
      <c r="D78" s="109" t="s">
        <v>1123</v>
      </c>
      <c r="E78" s="153" t="s">
        <v>677</v>
      </c>
      <c r="F78" s="263">
        <v>44470</v>
      </c>
      <c r="G78" s="263" t="s">
        <v>1174</v>
      </c>
      <c r="H78" s="155">
        <v>50000</v>
      </c>
      <c r="I78" s="195">
        <v>1854</v>
      </c>
      <c r="J78" s="264">
        <v>25</v>
      </c>
      <c r="K78" s="192">
        <f t="shared" si="17"/>
        <v>1435</v>
      </c>
      <c r="L78" s="119">
        <f t="shared" si="11"/>
        <v>3549.9999999999995</v>
      </c>
      <c r="M78" s="119">
        <f t="shared" si="12"/>
        <v>600</v>
      </c>
      <c r="N78" s="289">
        <f t="shared" si="18"/>
        <v>1520</v>
      </c>
      <c r="O78" s="119">
        <f t="shared" si="13"/>
        <v>3545.0000000000005</v>
      </c>
      <c r="P78" s="156"/>
      <c r="Q78" s="108">
        <f t="shared" si="14"/>
        <v>10650</v>
      </c>
      <c r="R78" s="197">
        <v>4809</v>
      </c>
      <c r="S78" s="108">
        <f t="shared" si="15"/>
        <v>7695</v>
      </c>
      <c r="T78" s="155">
        <f t="shared" si="16"/>
        <v>45191</v>
      </c>
      <c r="U78" s="265" t="s">
        <v>678</v>
      </c>
      <c r="V78" s="158" t="s">
        <v>848</v>
      </c>
      <c r="W78" s="174">
        <v>7100405534</v>
      </c>
      <c r="X78" s="159">
        <v>4</v>
      </c>
    </row>
    <row r="79" spans="1:24" s="160" customFormat="1" ht="24">
      <c r="A79" s="262">
        <v>73</v>
      </c>
      <c r="B79" s="126" t="s">
        <v>1028</v>
      </c>
      <c r="C79" s="111" t="s">
        <v>1053</v>
      </c>
      <c r="D79" s="109" t="s">
        <v>695</v>
      </c>
      <c r="E79" s="153" t="s">
        <v>677</v>
      </c>
      <c r="F79" s="154">
        <v>44317</v>
      </c>
      <c r="G79" s="154">
        <v>44501</v>
      </c>
      <c r="H79" s="155">
        <v>55000</v>
      </c>
      <c r="I79" s="195">
        <v>2559.6799999999998</v>
      </c>
      <c r="J79" s="264">
        <v>25</v>
      </c>
      <c r="K79" s="192">
        <f t="shared" si="17"/>
        <v>1578.5</v>
      </c>
      <c r="L79" s="119">
        <f t="shared" si="11"/>
        <v>3904.9999999999995</v>
      </c>
      <c r="M79" s="119">
        <f t="shared" si="12"/>
        <v>660</v>
      </c>
      <c r="N79" s="289">
        <f t="shared" si="18"/>
        <v>1672</v>
      </c>
      <c r="O79" s="119">
        <f t="shared" si="13"/>
        <v>3899.5000000000005</v>
      </c>
      <c r="P79" s="156"/>
      <c r="Q79" s="108">
        <f t="shared" si="14"/>
        <v>11715</v>
      </c>
      <c r="R79" s="197">
        <v>5810.18</v>
      </c>
      <c r="S79" s="108">
        <f t="shared" si="15"/>
        <v>8464.5</v>
      </c>
      <c r="T79" s="155">
        <f t="shared" si="16"/>
        <v>49189.82</v>
      </c>
      <c r="U79" s="265" t="s">
        <v>678</v>
      </c>
      <c r="V79" s="158" t="s">
        <v>848</v>
      </c>
      <c r="W79" s="174">
        <v>4900744618</v>
      </c>
      <c r="X79" s="159">
        <v>4</v>
      </c>
    </row>
    <row r="80" spans="1:24" s="160" customFormat="1" ht="24">
      <c r="A80" s="262">
        <v>74</v>
      </c>
      <c r="B80" s="161" t="s">
        <v>1100</v>
      </c>
      <c r="C80" s="111" t="s">
        <v>434</v>
      </c>
      <c r="D80" s="109" t="s">
        <v>689</v>
      </c>
      <c r="E80" s="153" t="s">
        <v>677</v>
      </c>
      <c r="F80" s="263">
        <v>44440</v>
      </c>
      <c r="G80" s="263">
        <v>44621</v>
      </c>
      <c r="H80" s="155">
        <v>90000</v>
      </c>
      <c r="I80" s="195">
        <v>9753.1200000000008</v>
      </c>
      <c r="J80" s="264">
        <v>25</v>
      </c>
      <c r="K80" s="192">
        <f t="shared" si="17"/>
        <v>2583</v>
      </c>
      <c r="L80" s="119">
        <f t="shared" si="11"/>
        <v>6389.9999999999991</v>
      </c>
      <c r="M80" s="119">
        <f t="shared" si="12"/>
        <v>1080</v>
      </c>
      <c r="N80" s="289">
        <f t="shared" si="18"/>
        <v>2736</v>
      </c>
      <c r="O80" s="119">
        <f t="shared" si="13"/>
        <v>6381</v>
      </c>
      <c r="P80" s="156"/>
      <c r="Q80" s="108">
        <f t="shared" si="14"/>
        <v>19170</v>
      </c>
      <c r="R80" s="197">
        <v>15072.12</v>
      </c>
      <c r="S80" s="108">
        <f t="shared" si="15"/>
        <v>13851</v>
      </c>
      <c r="T80" s="155">
        <f t="shared" si="16"/>
        <v>74927.88</v>
      </c>
      <c r="U80" s="265" t="s">
        <v>678</v>
      </c>
      <c r="V80" s="158" t="s">
        <v>848</v>
      </c>
      <c r="W80" s="174">
        <v>1001059987</v>
      </c>
      <c r="X80" s="159">
        <v>4</v>
      </c>
    </row>
    <row r="81" spans="1:24" s="160" customFormat="1" ht="24">
      <c r="A81" s="262">
        <v>75</v>
      </c>
      <c r="B81" s="126" t="s">
        <v>123</v>
      </c>
      <c r="C81" s="111" t="s">
        <v>124</v>
      </c>
      <c r="D81" s="109" t="s">
        <v>1124</v>
      </c>
      <c r="E81" s="153" t="s">
        <v>677</v>
      </c>
      <c r="F81" s="154">
        <v>44470</v>
      </c>
      <c r="G81" s="154" t="s">
        <v>1174</v>
      </c>
      <c r="H81" s="155">
        <v>150000</v>
      </c>
      <c r="I81" s="195">
        <v>23866.62</v>
      </c>
      <c r="J81" s="264">
        <v>25</v>
      </c>
      <c r="K81" s="192">
        <f t="shared" si="17"/>
        <v>4305</v>
      </c>
      <c r="L81" s="119">
        <f t="shared" si="11"/>
        <v>10649.999999999998</v>
      </c>
      <c r="M81" s="119">
        <f t="shared" si="12"/>
        <v>1800</v>
      </c>
      <c r="N81" s="289">
        <f t="shared" si="18"/>
        <v>4560</v>
      </c>
      <c r="O81" s="119">
        <f t="shared" si="13"/>
        <v>10635</v>
      </c>
      <c r="P81" s="156"/>
      <c r="Q81" s="108">
        <f t="shared" si="14"/>
        <v>31950</v>
      </c>
      <c r="R81" s="197">
        <v>32731.62</v>
      </c>
      <c r="S81" s="108">
        <f t="shared" si="15"/>
        <v>23085</v>
      </c>
      <c r="T81" s="155">
        <f t="shared" si="16"/>
        <v>117268.38</v>
      </c>
      <c r="U81" s="265" t="s">
        <v>678</v>
      </c>
      <c r="V81" s="158" t="s">
        <v>848</v>
      </c>
      <c r="W81" s="174">
        <v>5400136973</v>
      </c>
      <c r="X81" s="159">
        <v>4</v>
      </c>
    </row>
    <row r="82" spans="1:24" s="160" customFormat="1" ht="24">
      <c r="A82" s="262">
        <v>76</v>
      </c>
      <c r="B82" s="126" t="s">
        <v>95</v>
      </c>
      <c r="C82" s="111" t="s">
        <v>96</v>
      </c>
      <c r="D82" s="109" t="s">
        <v>1124</v>
      </c>
      <c r="E82" s="153" t="s">
        <v>677</v>
      </c>
      <c r="F82" s="154">
        <v>44317</v>
      </c>
      <c r="G82" s="154">
        <v>44501</v>
      </c>
      <c r="H82" s="155">
        <v>16500</v>
      </c>
      <c r="I82" s="195">
        <v>0</v>
      </c>
      <c r="J82" s="264">
        <v>25</v>
      </c>
      <c r="K82" s="192">
        <f t="shared" si="17"/>
        <v>473.55</v>
      </c>
      <c r="L82" s="119">
        <f t="shared" si="11"/>
        <v>1171.5</v>
      </c>
      <c r="M82" s="119">
        <f t="shared" si="12"/>
        <v>198</v>
      </c>
      <c r="N82" s="289">
        <f t="shared" si="18"/>
        <v>501.6</v>
      </c>
      <c r="O82" s="119">
        <f t="shared" si="13"/>
        <v>1169.8500000000001</v>
      </c>
      <c r="P82" s="156"/>
      <c r="Q82" s="108">
        <f t="shared" si="14"/>
        <v>3514.5</v>
      </c>
      <c r="R82" s="197">
        <v>975.15</v>
      </c>
      <c r="S82" s="108">
        <f t="shared" si="15"/>
        <v>2539.3500000000004</v>
      </c>
      <c r="T82" s="155">
        <f t="shared" si="16"/>
        <v>15524.85</v>
      </c>
      <c r="U82" s="265" t="s">
        <v>678</v>
      </c>
      <c r="V82" s="158" t="s">
        <v>848</v>
      </c>
      <c r="W82" s="174">
        <v>800176570</v>
      </c>
      <c r="X82" s="159">
        <v>4</v>
      </c>
    </row>
    <row r="83" spans="1:24" s="160" customFormat="1" ht="17.25" customHeight="1">
      <c r="A83" s="262">
        <v>77</v>
      </c>
      <c r="B83" s="126" t="s">
        <v>893</v>
      </c>
      <c r="C83" s="111" t="s">
        <v>244</v>
      </c>
      <c r="D83" s="109" t="s">
        <v>682</v>
      </c>
      <c r="E83" s="153" t="s">
        <v>677</v>
      </c>
      <c r="F83" s="154">
        <v>44317</v>
      </c>
      <c r="G83" s="154">
        <v>44501</v>
      </c>
      <c r="H83" s="155">
        <v>90000</v>
      </c>
      <c r="I83" s="195">
        <v>9753.1200000000008</v>
      </c>
      <c r="J83" s="264">
        <v>25</v>
      </c>
      <c r="K83" s="192">
        <f t="shared" si="17"/>
        <v>2583</v>
      </c>
      <c r="L83" s="119">
        <f t="shared" si="11"/>
        <v>6389.9999999999991</v>
      </c>
      <c r="M83" s="119">
        <f t="shared" si="12"/>
        <v>1080</v>
      </c>
      <c r="N83" s="289">
        <f t="shared" si="18"/>
        <v>2736</v>
      </c>
      <c r="O83" s="119">
        <f t="shared" si="13"/>
        <v>6381</v>
      </c>
      <c r="P83" s="156"/>
      <c r="Q83" s="108">
        <f t="shared" si="14"/>
        <v>19170</v>
      </c>
      <c r="R83" s="197">
        <v>15072.12</v>
      </c>
      <c r="S83" s="108">
        <f t="shared" si="15"/>
        <v>13851</v>
      </c>
      <c r="T83" s="155">
        <f t="shared" si="16"/>
        <v>74927.88</v>
      </c>
      <c r="U83" s="265" t="s">
        <v>678</v>
      </c>
      <c r="V83" s="158" t="s">
        <v>848</v>
      </c>
      <c r="W83" s="174">
        <v>13600042413</v>
      </c>
      <c r="X83" s="159">
        <v>4</v>
      </c>
    </row>
    <row r="84" spans="1:24" s="160" customFormat="1" ht="12">
      <c r="A84" s="262">
        <v>78</v>
      </c>
      <c r="B84" s="126" t="s">
        <v>213</v>
      </c>
      <c r="C84" s="111" t="s">
        <v>203</v>
      </c>
      <c r="D84" s="109" t="s">
        <v>737</v>
      </c>
      <c r="E84" s="153" t="s">
        <v>677</v>
      </c>
      <c r="F84" s="154">
        <v>44317</v>
      </c>
      <c r="G84" s="154">
        <v>44501</v>
      </c>
      <c r="H84" s="155">
        <v>90000</v>
      </c>
      <c r="I84" s="195">
        <v>9753.1200000000008</v>
      </c>
      <c r="J84" s="264">
        <v>25</v>
      </c>
      <c r="K84" s="192">
        <f t="shared" si="17"/>
        <v>2583</v>
      </c>
      <c r="L84" s="119">
        <f t="shared" si="11"/>
        <v>6389.9999999999991</v>
      </c>
      <c r="M84" s="119">
        <f t="shared" si="12"/>
        <v>1080</v>
      </c>
      <c r="N84" s="289">
        <f t="shared" si="18"/>
        <v>2736</v>
      </c>
      <c r="O84" s="119">
        <f t="shared" si="13"/>
        <v>6381</v>
      </c>
      <c r="P84" s="156"/>
      <c r="Q84" s="108">
        <f t="shared" si="14"/>
        <v>19170</v>
      </c>
      <c r="R84" s="197">
        <v>15072.12</v>
      </c>
      <c r="S84" s="108">
        <f t="shared" si="15"/>
        <v>13851</v>
      </c>
      <c r="T84" s="155">
        <f t="shared" si="16"/>
        <v>74927.88</v>
      </c>
      <c r="U84" s="265" t="s">
        <v>678</v>
      </c>
      <c r="V84" s="158" t="s">
        <v>848</v>
      </c>
      <c r="W84" s="174">
        <v>102503653</v>
      </c>
      <c r="X84" s="159">
        <v>4</v>
      </c>
    </row>
    <row r="85" spans="1:24" s="160" customFormat="1" ht="18.75" customHeight="1">
      <c r="A85" s="262">
        <v>79</v>
      </c>
      <c r="B85" s="126" t="s">
        <v>910</v>
      </c>
      <c r="C85" s="111" t="s">
        <v>1049</v>
      </c>
      <c r="D85" s="109" t="s">
        <v>1124</v>
      </c>
      <c r="E85" s="153" t="s">
        <v>677</v>
      </c>
      <c r="F85" s="263">
        <v>44348</v>
      </c>
      <c r="G85" s="263">
        <v>44531</v>
      </c>
      <c r="H85" s="155">
        <v>18500</v>
      </c>
      <c r="I85" s="195">
        <v>0</v>
      </c>
      <c r="J85" s="264">
        <v>25</v>
      </c>
      <c r="K85" s="192">
        <f t="shared" si="17"/>
        <v>530.95000000000005</v>
      </c>
      <c r="L85" s="119">
        <f t="shared" si="11"/>
        <v>1313.4999999999998</v>
      </c>
      <c r="M85" s="119">
        <f t="shared" si="12"/>
        <v>222</v>
      </c>
      <c r="N85" s="289">
        <f t="shared" si="18"/>
        <v>562.4</v>
      </c>
      <c r="O85" s="119">
        <f t="shared" si="13"/>
        <v>1311.65</v>
      </c>
      <c r="P85" s="156"/>
      <c r="Q85" s="108">
        <f t="shared" si="14"/>
        <v>3940.5</v>
      </c>
      <c r="R85" s="197">
        <v>1093.3499999999999</v>
      </c>
      <c r="S85" s="108">
        <f t="shared" si="15"/>
        <v>2847.1499999999996</v>
      </c>
      <c r="T85" s="155">
        <f t="shared" si="16"/>
        <v>17406.650000000001</v>
      </c>
      <c r="U85" s="265" t="s">
        <v>678</v>
      </c>
      <c r="V85" s="158" t="s">
        <v>849</v>
      </c>
      <c r="W85" s="174">
        <v>4600348173</v>
      </c>
      <c r="X85" s="159">
        <v>4</v>
      </c>
    </row>
    <row r="86" spans="1:24" s="160" customFormat="1" ht="24">
      <c r="A86" s="262">
        <v>80</v>
      </c>
      <c r="B86" s="126" t="s">
        <v>931</v>
      </c>
      <c r="C86" s="111" t="s">
        <v>446</v>
      </c>
      <c r="D86" s="109" t="s">
        <v>1123</v>
      </c>
      <c r="E86" s="153" t="s">
        <v>677</v>
      </c>
      <c r="F86" s="263">
        <v>44359</v>
      </c>
      <c r="G86" s="263">
        <v>44542</v>
      </c>
      <c r="H86" s="155">
        <v>60000</v>
      </c>
      <c r="I86" s="195">
        <v>3486.68</v>
      </c>
      <c r="J86" s="264">
        <v>25</v>
      </c>
      <c r="K86" s="192">
        <f t="shared" si="17"/>
        <v>1722</v>
      </c>
      <c r="L86" s="119">
        <f t="shared" si="11"/>
        <v>4260</v>
      </c>
      <c r="M86" s="119">
        <f t="shared" si="12"/>
        <v>720</v>
      </c>
      <c r="N86" s="289">
        <f t="shared" si="18"/>
        <v>1824</v>
      </c>
      <c r="O86" s="119">
        <f t="shared" si="13"/>
        <v>4254</v>
      </c>
      <c r="P86" s="156"/>
      <c r="Q86" s="108">
        <f t="shared" si="14"/>
        <v>12780</v>
      </c>
      <c r="R86" s="197">
        <v>7032.68</v>
      </c>
      <c r="S86" s="108">
        <f t="shared" si="15"/>
        <v>9234</v>
      </c>
      <c r="T86" s="155">
        <f t="shared" si="16"/>
        <v>52967.32</v>
      </c>
      <c r="U86" s="265" t="s">
        <v>678</v>
      </c>
      <c r="V86" s="158" t="s">
        <v>848</v>
      </c>
      <c r="W86" s="174">
        <v>9900028797</v>
      </c>
      <c r="X86" s="159">
        <v>4</v>
      </c>
    </row>
    <row r="87" spans="1:24" s="160" customFormat="1" ht="18.75" customHeight="1">
      <c r="A87" s="262">
        <v>81</v>
      </c>
      <c r="B87" s="126" t="s">
        <v>997</v>
      </c>
      <c r="C87" s="111" t="s">
        <v>446</v>
      </c>
      <c r="D87" s="109" t="s">
        <v>689</v>
      </c>
      <c r="E87" s="153" t="s">
        <v>677</v>
      </c>
      <c r="F87" s="263">
        <v>44470</v>
      </c>
      <c r="G87" s="263" t="s">
        <v>1174</v>
      </c>
      <c r="H87" s="155">
        <v>61000</v>
      </c>
      <c r="I87" s="195">
        <v>3674.86</v>
      </c>
      <c r="J87" s="264">
        <v>25</v>
      </c>
      <c r="K87" s="192">
        <f t="shared" si="17"/>
        <v>1750.7</v>
      </c>
      <c r="L87" s="119">
        <f t="shared" si="11"/>
        <v>4331</v>
      </c>
      <c r="M87" s="119">
        <f t="shared" si="12"/>
        <v>732</v>
      </c>
      <c r="N87" s="289">
        <f t="shared" si="18"/>
        <v>1854.4</v>
      </c>
      <c r="O87" s="119">
        <f t="shared" si="13"/>
        <v>4324.9000000000005</v>
      </c>
      <c r="P87" s="156"/>
      <c r="Q87" s="108">
        <f t="shared" si="14"/>
        <v>12993</v>
      </c>
      <c r="R87" s="197">
        <v>7279.96</v>
      </c>
      <c r="S87" s="108">
        <f t="shared" si="15"/>
        <v>9387.9000000000015</v>
      </c>
      <c r="T87" s="155">
        <f t="shared" si="16"/>
        <v>53720.04</v>
      </c>
      <c r="U87" s="265" t="s">
        <v>678</v>
      </c>
      <c r="V87" s="158" t="s">
        <v>848</v>
      </c>
      <c r="W87" s="174">
        <v>2800765782</v>
      </c>
      <c r="X87" s="159">
        <v>4</v>
      </c>
    </row>
    <row r="88" spans="1:24" s="160" customFormat="1" ht="20.25" customHeight="1">
      <c r="A88" s="262">
        <v>82</v>
      </c>
      <c r="B88" s="126" t="s">
        <v>279</v>
      </c>
      <c r="C88" s="111" t="s">
        <v>280</v>
      </c>
      <c r="D88" s="109" t="s">
        <v>1124</v>
      </c>
      <c r="E88" s="153" t="s">
        <v>677</v>
      </c>
      <c r="F88" s="154">
        <v>44501</v>
      </c>
      <c r="G88" s="154">
        <v>44866</v>
      </c>
      <c r="H88" s="155">
        <v>17000</v>
      </c>
      <c r="I88" s="195">
        <v>0</v>
      </c>
      <c r="J88" s="264">
        <v>25</v>
      </c>
      <c r="K88" s="192">
        <f t="shared" si="17"/>
        <v>487.9</v>
      </c>
      <c r="L88" s="119">
        <f t="shared" si="11"/>
        <v>1207</v>
      </c>
      <c r="M88" s="119">
        <f t="shared" si="12"/>
        <v>204</v>
      </c>
      <c r="N88" s="289">
        <f t="shared" si="18"/>
        <v>516.79999999999995</v>
      </c>
      <c r="O88" s="119">
        <f t="shared" si="13"/>
        <v>1205.3000000000002</v>
      </c>
      <c r="P88" s="156"/>
      <c r="Q88" s="108">
        <f t="shared" si="14"/>
        <v>3621</v>
      </c>
      <c r="R88" s="197">
        <v>1004.7</v>
      </c>
      <c r="S88" s="108">
        <f t="shared" si="15"/>
        <v>2616.3000000000002</v>
      </c>
      <c r="T88" s="155">
        <f t="shared" si="16"/>
        <v>15995.3</v>
      </c>
      <c r="U88" s="265" t="s">
        <v>678</v>
      </c>
      <c r="V88" s="158" t="s">
        <v>849</v>
      </c>
      <c r="W88" s="174">
        <v>40213227792</v>
      </c>
      <c r="X88" s="159">
        <v>4</v>
      </c>
    </row>
    <row r="89" spans="1:24" s="160" customFormat="1" ht="36">
      <c r="A89" s="262">
        <v>83</v>
      </c>
      <c r="B89" s="126" t="s">
        <v>957</v>
      </c>
      <c r="C89" s="111" t="s">
        <v>1050</v>
      </c>
      <c r="D89" s="109" t="s">
        <v>701</v>
      </c>
      <c r="E89" s="153" t="s">
        <v>677</v>
      </c>
      <c r="F89" s="263">
        <v>44470</v>
      </c>
      <c r="G89" s="263" t="s">
        <v>1174</v>
      </c>
      <c r="H89" s="155">
        <v>31500</v>
      </c>
      <c r="I89" s="195">
        <v>0</v>
      </c>
      <c r="J89" s="264">
        <v>25</v>
      </c>
      <c r="K89" s="192">
        <f t="shared" si="17"/>
        <v>904.05</v>
      </c>
      <c r="L89" s="119">
        <f t="shared" si="11"/>
        <v>2236.5</v>
      </c>
      <c r="M89" s="119">
        <f t="shared" si="12"/>
        <v>378</v>
      </c>
      <c r="N89" s="289">
        <f t="shared" si="18"/>
        <v>957.6</v>
      </c>
      <c r="O89" s="119">
        <f t="shared" si="13"/>
        <v>2233.3500000000004</v>
      </c>
      <c r="P89" s="156"/>
      <c r="Q89" s="108">
        <f t="shared" si="14"/>
        <v>6709.5000000000009</v>
      </c>
      <c r="R89" s="197">
        <v>1861.65</v>
      </c>
      <c r="S89" s="108">
        <f t="shared" si="15"/>
        <v>4847.8500000000004</v>
      </c>
      <c r="T89" s="155">
        <f t="shared" si="16"/>
        <v>29638.35</v>
      </c>
      <c r="U89" s="265" t="s">
        <v>678</v>
      </c>
      <c r="V89" s="158" t="s">
        <v>849</v>
      </c>
      <c r="W89" s="174">
        <v>22500113091</v>
      </c>
      <c r="X89" s="159">
        <v>4</v>
      </c>
    </row>
    <row r="90" spans="1:24" s="160" customFormat="1" ht="17.25" customHeight="1">
      <c r="A90" s="262">
        <v>84</v>
      </c>
      <c r="B90" s="126" t="s">
        <v>916</v>
      </c>
      <c r="C90" s="111" t="s">
        <v>203</v>
      </c>
      <c r="D90" s="109" t="s">
        <v>1124</v>
      </c>
      <c r="E90" s="153" t="s">
        <v>677</v>
      </c>
      <c r="F90" s="154">
        <v>44348</v>
      </c>
      <c r="G90" s="154">
        <v>44531</v>
      </c>
      <c r="H90" s="155">
        <v>15000</v>
      </c>
      <c r="I90" s="195">
        <v>0</v>
      </c>
      <c r="J90" s="264">
        <v>25</v>
      </c>
      <c r="K90" s="192">
        <f t="shared" si="17"/>
        <v>430.5</v>
      </c>
      <c r="L90" s="119">
        <f t="shared" si="11"/>
        <v>1065</v>
      </c>
      <c r="M90" s="119">
        <f t="shared" si="12"/>
        <v>180</v>
      </c>
      <c r="N90" s="289">
        <f t="shared" si="18"/>
        <v>456</v>
      </c>
      <c r="O90" s="119">
        <f t="shared" si="13"/>
        <v>1063.5</v>
      </c>
      <c r="P90" s="156"/>
      <c r="Q90" s="108">
        <f t="shared" si="14"/>
        <v>3195</v>
      </c>
      <c r="R90" s="197">
        <v>886.5</v>
      </c>
      <c r="S90" s="108">
        <f t="shared" si="15"/>
        <v>2308.5</v>
      </c>
      <c r="T90" s="155">
        <f t="shared" si="16"/>
        <v>14113.5</v>
      </c>
      <c r="U90" s="265" t="s">
        <v>678</v>
      </c>
      <c r="V90" s="158" t="s">
        <v>848</v>
      </c>
      <c r="W90" s="174">
        <v>1100369188</v>
      </c>
      <c r="X90" s="159">
        <v>4</v>
      </c>
    </row>
    <row r="91" spans="1:24" s="160" customFormat="1" ht="16.5" customHeight="1">
      <c r="A91" s="262">
        <v>85</v>
      </c>
      <c r="B91" s="126" t="s">
        <v>215</v>
      </c>
      <c r="C91" s="111" t="s">
        <v>56</v>
      </c>
      <c r="D91" s="109" t="s">
        <v>710</v>
      </c>
      <c r="E91" s="153" t="s">
        <v>677</v>
      </c>
      <c r="F91" s="154">
        <v>44501</v>
      </c>
      <c r="G91" s="154">
        <v>44866</v>
      </c>
      <c r="H91" s="155">
        <v>90000</v>
      </c>
      <c r="I91" s="195">
        <v>9753.1200000000008</v>
      </c>
      <c r="J91" s="264">
        <v>25</v>
      </c>
      <c r="K91" s="192">
        <f t="shared" si="17"/>
        <v>2583</v>
      </c>
      <c r="L91" s="119">
        <f t="shared" si="11"/>
        <v>6389.9999999999991</v>
      </c>
      <c r="M91" s="119">
        <f t="shared" si="12"/>
        <v>1080</v>
      </c>
      <c r="N91" s="289">
        <f t="shared" si="18"/>
        <v>2736</v>
      </c>
      <c r="O91" s="119">
        <f t="shared" si="13"/>
        <v>6381</v>
      </c>
      <c r="P91" s="156"/>
      <c r="Q91" s="108">
        <f t="shared" si="14"/>
        <v>19170</v>
      </c>
      <c r="R91" s="197">
        <v>15172.12</v>
      </c>
      <c r="S91" s="108">
        <f t="shared" si="15"/>
        <v>13851</v>
      </c>
      <c r="T91" s="155">
        <f t="shared" si="16"/>
        <v>74827.88</v>
      </c>
      <c r="U91" s="265" t="s">
        <v>678</v>
      </c>
      <c r="V91" s="158" t="s">
        <v>849</v>
      </c>
      <c r="W91" s="174">
        <v>110154416</v>
      </c>
      <c r="X91" s="159">
        <v>4</v>
      </c>
    </row>
    <row r="92" spans="1:24" s="160" customFormat="1" ht="12">
      <c r="A92" s="262">
        <v>86</v>
      </c>
      <c r="B92" s="126" t="s">
        <v>182</v>
      </c>
      <c r="C92" s="111" t="s">
        <v>183</v>
      </c>
      <c r="D92" s="109" t="s">
        <v>712</v>
      </c>
      <c r="E92" s="153" t="s">
        <v>677</v>
      </c>
      <c r="F92" s="154">
        <v>44470</v>
      </c>
      <c r="G92" s="154" t="s">
        <v>1174</v>
      </c>
      <c r="H92" s="155">
        <v>40000</v>
      </c>
      <c r="I92" s="195">
        <v>442.65</v>
      </c>
      <c r="J92" s="264">
        <v>25</v>
      </c>
      <c r="K92" s="192">
        <f t="shared" si="17"/>
        <v>1148</v>
      </c>
      <c r="L92" s="119">
        <f t="shared" si="11"/>
        <v>2839.9999999999995</v>
      </c>
      <c r="M92" s="119">
        <f t="shared" si="12"/>
        <v>480</v>
      </c>
      <c r="N92" s="289">
        <f t="shared" si="18"/>
        <v>1216</v>
      </c>
      <c r="O92" s="119">
        <f t="shared" si="13"/>
        <v>2836</v>
      </c>
      <c r="P92" s="156"/>
      <c r="Q92" s="108">
        <f t="shared" si="14"/>
        <v>8520</v>
      </c>
      <c r="R92" s="197">
        <v>2806.65</v>
      </c>
      <c r="S92" s="108">
        <f t="shared" si="15"/>
        <v>6156</v>
      </c>
      <c r="T92" s="155">
        <f t="shared" si="16"/>
        <v>37193.35</v>
      </c>
      <c r="U92" s="265" t="s">
        <v>678</v>
      </c>
      <c r="V92" s="158" t="s">
        <v>849</v>
      </c>
      <c r="W92" s="174">
        <v>40220613505</v>
      </c>
      <c r="X92" s="159">
        <v>4</v>
      </c>
    </row>
    <row r="93" spans="1:24" s="160" customFormat="1" ht="17.25" customHeight="1">
      <c r="A93" s="262">
        <v>87</v>
      </c>
      <c r="B93" s="126" t="s">
        <v>960</v>
      </c>
      <c r="C93" s="111" t="s">
        <v>833</v>
      </c>
      <c r="D93" s="109" t="s">
        <v>1125</v>
      </c>
      <c r="E93" s="153" t="s">
        <v>677</v>
      </c>
      <c r="F93" s="154">
        <v>44228</v>
      </c>
      <c r="G93" s="154">
        <v>44593</v>
      </c>
      <c r="H93" s="155">
        <v>50000</v>
      </c>
      <c r="I93" s="195">
        <v>1854</v>
      </c>
      <c r="J93" s="264">
        <v>25</v>
      </c>
      <c r="K93" s="192">
        <f t="shared" si="17"/>
        <v>1435</v>
      </c>
      <c r="L93" s="119">
        <f t="shared" si="11"/>
        <v>3549.9999999999995</v>
      </c>
      <c r="M93" s="119">
        <f t="shared" si="12"/>
        <v>600</v>
      </c>
      <c r="N93" s="289">
        <f t="shared" si="18"/>
        <v>1520</v>
      </c>
      <c r="O93" s="119">
        <f t="shared" si="13"/>
        <v>3545.0000000000005</v>
      </c>
      <c r="P93" s="156"/>
      <c r="Q93" s="108">
        <f t="shared" si="14"/>
        <v>10650</v>
      </c>
      <c r="R93" s="197">
        <v>4809</v>
      </c>
      <c r="S93" s="108">
        <f t="shared" si="15"/>
        <v>7695</v>
      </c>
      <c r="T93" s="155">
        <f t="shared" si="16"/>
        <v>45191</v>
      </c>
      <c r="U93" s="265" t="s">
        <v>678</v>
      </c>
      <c r="V93" s="158" t="s">
        <v>848</v>
      </c>
      <c r="W93" s="174">
        <v>1100290665</v>
      </c>
      <c r="X93" s="159">
        <v>4</v>
      </c>
    </row>
    <row r="94" spans="1:24" s="160" customFormat="1" ht="18" customHeight="1">
      <c r="A94" s="262">
        <v>88</v>
      </c>
      <c r="B94" s="126" t="s">
        <v>1077</v>
      </c>
      <c r="C94" s="111" t="s">
        <v>1050</v>
      </c>
      <c r="D94" s="109" t="s">
        <v>701</v>
      </c>
      <c r="E94" s="153" t="s">
        <v>677</v>
      </c>
      <c r="F94" s="154">
        <v>44440</v>
      </c>
      <c r="G94" s="154">
        <v>44621</v>
      </c>
      <c r="H94" s="155">
        <v>25000</v>
      </c>
      <c r="I94" s="195">
        <v>0</v>
      </c>
      <c r="J94" s="264">
        <v>25</v>
      </c>
      <c r="K94" s="192">
        <f t="shared" si="17"/>
        <v>717.5</v>
      </c>
      <c r="L94" s="119">
        <f t="shared" si="11"/>
        <v>1774.9999999999998</v>
      </c>
      <c r="M94" s="119">
        <f t="shared" si="12"/>
        <v>300</v>
      </c>
      <c r="N94" s="289">
        <f t="shared" si="18"/>
        <v>760</v>
      </c>
      <c r="O94" s="119">
        <f t="shared" si="13"/>
        <v>1772.5000000000002</v>
      </c>
      <c r="P94" s="156"/>
      <c r="Q94" s="108">
        <f t="shared" si="14"/>
        <v>5325</v>
      </c>
      <c r="R94" s="197">
        <v>1477.5</v>
      </c>
      <c r="S94" s="108">
        <f t="shared" si="15"/>
        <v>3847.5</v>
      </c>
      <c r="T94" s="155">
        <f t="shared" si="16"/>
        <v>23522.5</v>
      </c>
      <c r="U94" s="265" t="s">
        <v>678</v>
      </c>
      <c r="V94" s="158" t="s">
        <v>848</v>
      </c>
      <c r="W94" s="174">
        <v>4701657589</v>
      </c>
      <c r="X94" s="159">
        <v>4</v>
      </c>
    </row>
    <row r="95" spans="1:24" s="160" customFormat="1" ht="24">
      <c r="A95" s="262">
        <v>89</v>
      </c>
      <c r="B95" s="161" t="s">
        <v>1064</v>
      </c>
      <c r="C95" s="265" t="s">
        <v>1053</v>
      </c>
      <c r="D95" s="109" t="s">
        <v>682</v>
      </c>
      <c r="E95" s="153" t="s">
        <v>677</v>
      </c>
      <c r="F95" s="154">
        <v>44440</v>
      </c>
      <c r="G95" s="154">
        <v>44621</v>
      </c>
      <c r="H95" s="155">
        <v>25000</v>
      </c>
      <c r="I95" s="195">
        <v>0</v>
      </c>
      <c r="J95" s="264">
        <v>25</v>
      </c>
      <c r="K95" s="192">
        <f t="shared" si="17"/>
        <v>717.5</v>
      </c>
      <c r="L95" s="119">
        <f t="shared" si="11"/>
        <v>1774.9999999999998</v>
      </c>
      <c r="M95" s="119">
        <f t="shared" si="12"/>
        <v>300</v>
      </c>
      <c r="N95" s="289">
        <f t="shared" si="18"/>
        <v>760</v>
      </c>
      <c r="O95" s="119">
        <f t="shared" si="13"/>
        <v>1772.5000000000002</v>
      </c>
      <c r="P95" s="156"/>
      <c r="Q95" s="108">
        <f t="shared" si="14"/>
        <v>5325</v>
      </c>
      <c r="R95" s="197">
        <v>1477.5</v>
      </c>
      <c r="S95" s="108">
        <f t="shared" si="15"/>
        <v>3847.5</v>
      </c>
      <c r="T95" s="155">
        <f t="shared" si="16"/>
        <v>23522.5</v>
      </c>
      <c r="U95" s="265" t="s">
        <v>678</v>
      </c>
      <c r="V95" s="158" t="s">
        <v>849</v>
      </c>
      <c r="W95" s="174">
        <v>40226102412</v>
      </c>
      <c r="X95" s="159">
        <v>4</v>
      </c>
    </row>
    <row r="96" spans="1:24" s="160" customFormat="1" ht="24">
      <c r="A96" s="262">
        <v>90</v>
      </c>
      <c r="B96" s="126" t="s">
        <v>918</v>
      </c>
      <c r="C96" s="111" t="s">
        <v>96</v>
      </c>
      <c r="D96" s="109" t="s">
        <v>1124</v>
      </c>
      <c r="E96" s="153" t="s">
        <v>677</v>
      </c>
      <c r="F96" s="154">
        <v>44378</v>
      </c>
      <c r="G96" s="154">
        <v>44562</v>
      </c>
      <c r="H96" s="155">
        <v>20000</v>
      </c>
      <c r="I96" s="195">
        <v>0</v>
      </c>
      <c r="J96" s="264">
        <v>25</v>
      </c>
      <c r="K96" s="192">
        <f t="shared" si="17"/>
        <v>574</v>
      </c>
      <c r="L96" s="119">
        <f t="shared" si="11"/>
        <v>1419.9999999999998</v>
      </c>
      <c r="M96" s="119">
        <f t="shared" si="12"/>
        <v>240</v>
      </c>
      <c r="N96" s="289">
        <f t="shared" si="18"/>
        <v>608</v>
      </c>
      <c r="O96" s="119">
        <f t="shared" si="13"/>
        <v>1418</v>
      </c>
      <c r="P96" s="156"/>
      <c r="Q96" s="108">
        <f t="shared" si="14"/>
        <v>4260</v>
      </c>
      <c r="R96" s="197">
        <v>1182</v>
      </c>
      <c r="S96" s="108">
        <f t="shared" si="15"/>
        <v>3078</v>
      </c>
      <c r="T96" s="155">
        <f t="shared" si="16"/>
        <v>18818</v>
      </c>
      <c r="U96" s="265" t="s">
        <v>678</v>
      </c>
      <c r="V96" s="158" t="s">
        <v>848</v>
      </c>
      <c r="W96" s="174">
        <v>5600261407</v>
      </c>
      <c r="X96" s="159">
        <v>4</v>
      </c>
    </row>
    <row r="97" spans="1:24" s="160" customFormat="1" ht="24">
      <c r="A97" s="262">
        <v>91</v>
      </c>
      <c r="B97" s="126" t="s">
        <v>509</v>
      </c>
      <c r="C97" s="111" t="s">
        <v>446</v>
      </c>
      <c r="D97" s="109" t="s">
        <v>689</v>
      </c>
      <c r="E97" s="153" t="s">
        <v>677</v>
      </c>
      <c r="F97" s="154">
        <v>44470</v>
      </c>
      <c r="G97" s="154" t="s">
        <v>1174</v>
      </c>
      <c r="H97" s="155">
        <v>60000</v>
      </c>
      <c r="I97" s="195">
        <v>3486.68</v>
      </c>
      <c r="J97" s="264">
        <v>25</v>
      </c>
      <c r="K97" s="192">
        <f t="shared" si="17"/>
        <v>1722</v>
      </c>
      <c r="L97" s="119">
        <f t="shared" si="11"/>
        <v>4260</v>
      </c>
      <c r="M97" s="119">
        <f t="shared" si="12"/>
        <v>720</v>
      </c>
      <c r="N97" s="289">
        <f t="shared" si="18"/>
        <v>1824</v>
      </c>
      <c r="O97" s="119">
        <f t="shared" si="13"/>
        <v>4254</v>
      </c>
      <c r="P97" s="156"/>
      <c r="Q97" s="108">
        <f t="shared" si="14"/>
        <v>12780</v>
      </c>
      <c r="R97" s="197">
        <v>7032.68</v>
      </c>
      <c r="S97" s="108">
        <f t="shared" si="15"/>
        <v>9234</v>
      </c>
      <c r="T97" s="155">
        <f t="shared" si="16"/>
        <v>52967.32</v>
      </c>
      <c r="U97" s="265" t="s">
        <v>678</v>
      </c>
      <c r="V97" s="158" t="s">
        <v>848</v>
      </c>
      <c r="W97" s="174">
        <v>500321245</v>
      </c>
      <c r="X97" s="159">
        <v>4</v>
      </c>
    </row>
    <row r="98" spans="1:24" s="160" customFormat="1" ht="24">
      <c r="A98" s="262">
        <v>92</v>
      </c>
      <c r="B98" s="126" t="s">
        <v>1132</v>
      </c>
      <c r="C98" s="111" t="s">
        <v>434</v>
      </c>
      <c r="D98" s="109" t="s">
        <v>689</v>
      </c>
      <c r="E98" s="153" t="s">
        <v>677</v>
      </c>
      <c r="F98" s="154">
        <v>44470</v>
      </c>
      <c r="G98" s="154">
        <v>44652</v>
      </c>
      <c r="H98" s="155">
        <v>60000</v>
      </c>
      <c r="I98" s="195">
        <v>3486.68</v>
      </c>
      <c r="J98" s="264">
        <v>25</v>
      </c>
      <c r="K98" s="192">
        <f t="shared" si="17"/>
        <v>1722</v>
      </c>
      <c r="L98" s="119">
        <f t="shared" si="11"/>
        <v>4260</v>
      </c>
      <c r="M98" s="119">
        <f t="shared" si="12"/>
        <v>720</v>
      </c>
      <c r="N98" s="289">
        <f t="shared" si="18"/>
        <v>1824</v>
      </c>
      <c r="O98" s="119">
        <f t="shared" si="13"/>
        <v>4254</v>
      </c>
      <c r="P98" s="156"/>
      <c r="Q98" s="108">
        <f t="shared" si="14"/>
        <v>12780</v>
      </c>
      <c r="R98" s="197">
        <v>7032.68</v>
      </c>
      <c r="S98" s="108">
        <f t="shared" si="15"/>
        <v>9234</v>
      </c>
      <c r="T98" s="155">
        <f t="shared" si="16"/>
        <v>52967.32</v>
      </c>
      <c r="U98" s="265" t="s">
        <v>678</v>
      </c>
      <c r="V98" s="158" t="s">
        <v>848</v>
      </c>
      <c r="W98" s="174">
        <v>3400094417</v>
      </c>
      <c r="X98" s="159">
        <v>4</v>
      </c>
    </row>
    <row r="99" spans="1:24" s="160" customFormat="1" ht="24">
      <c r="A99" s="262">
        <v>93</v>
      </c>
      <c r="B99" s="126" t="s">
        <v>1087</v>
      </c>
      <c r="C99" s="111" t="s">
        <v>244</v>
      </c>
      <c r="D99" s="109" t="s">
        <v>695</v>
      </c>
      <c r="E99" s="153" t="s">
        <v>677</v>
      </c>
      <c r="F99" s="263">
        <v>44440</v>
      </c>
      <c r="G99" s="263">
        <v>44621</v>
      </c>
      <c r="H99" s="155">
        <v>55000</v>
      </c>
      <c r="I99" s="195">
        <v>2559.6799999999998</v>
      </c>
      <c r="J99" s="264">
        <v>25</v>
      </c>
      <c r="K99" s="192">
        <f t="shared" si="17"/>
        <v>1578.5</v>
      </c>
      <c r="L99" s="119">
        <f t="shared" si="11"/>
        <v>3904.9999999999995</v>
      </c>
      <c r="M99" s="119">
        <f t="shared" si="12"/>
        <v>660</v>
      </c>
      <c r="N99" s="289">
        <f t="shared" si="18"/>
        <v>1672</v>
      </c>
      <c r="O99" s="119">
        <f t="shared" si="13"/>
        <v>3899.5000000000005</v>
      </c>
      <c r="P99" s="156"/>
      <c r="Q99" s="108">
        <f t="shared" si="14"/>
        <v>11715</v>
      </c>
      <c r="R99" s="197">
        <v>5810.18</v>
      </c>
      <c r="S99" s="108">
        <f t="shared" si="15"/>
        <v>8464.5</v>
      </c>
      <c r="T99" s="155">
        <f t="shared" si="16"/>
        <v>49189.82</v>
      </c>
      <c r="U99" s="265" t="s">
        <v>678</v>
      </c>
      <c r="V99" s="158" t="s">
        <v>849</v>
      </c>
      <c r="W99" s="174">
        <v>7200065659</v>
      </c>
      <c r="X99" s="159">
        <v>4</v>
      </c>
    </row>
    <row r="100" spans="1:24" s="160" customFormat="1" ht="27" customHeight="1">
      <c r="A100" s="262">
        <v>94</v>
      </c>
      <c r="B100" s="126" t="s">
        <v>877</v>
      </c>
      <c r="C100" s="111" t="s">
        <v>244</v>
      </c>
      <c r="D100" s="109" t="s">
        <v>682</v>
      </c>
      <c r="E100" s="153" t="s">
        <v>677</v>
      </c>
      <c r="F100" s="154">
        <v>44440</v>
      </c>
      <c r="G100" s="263">
        <v>44621</v>
      </c>
      <c r="H100" s="155">
        <v>50000</v>
      </c>
      <c r="I100" s="195">
        <v>1854</v>
      </c>
      <c r="J100" s="264">
        <v>25</v>
      </c>
      <c r="K100" s="192">
        <f t="shared" si="17"/>
        <v>1435</v>
      </c>
      <c r="L100" s="119">
        <f t="shared" si="11"/>
        <v>3549.9999999999995</v>
      </c>
      <c r="M100" s="119">
        <f t="shared" si="12"/>
        <v>600</v>
      </c>
      <c r="N100" s="289">
        <f t="shared" si="18"/>
        <v>1520</v>
      </c>
      <c r="O100" s="119">
        <f t="shared" si="13"/>
        <v>3545.0000000000005</v>
      </c>
      <c r="P100" s="156"/>
      <c r="Q100" s="108">
        <f t="shared" si="14"/>
        <v>10650</v>
      </c>
      <c r="R100" s="197">
        <v>4809</v>
      </c>
      <c r="S100" s="108">
        <f t="shared" si="15"/>
        <v>7695</v>
      </c>
      <c r="T100" s="155">
        <f t="shared" si="16"/>
        <v>45191</v>
      </c>
      <c r="U100" s="265" t="s">
        <v>678</v>
      </c>
      <c r="V100" s="158" t="s">
        <v>848</v>
      </c>
      <c r="W100" s="174">
        <v>1201052717</v>
      </c>
      <c r="X100" s="159">
        <v>4</v>
      </c>
    </row>
    <row r="101" spans="1:24" s="160" customFormat="1" ht="24">
      <c r="A101" s="262">
        <v>95</v>
      </c>
      <c r="B101" s="126" t="s">
        <v>292</v>
      </c>
      <c r="C101" s="111" t="s">
        <v>96</v>
      </c>
      <c r="D101" s="109" t="s">
        <v>1124</v>
      </c>
      <c r="E101" s="153" t="s">
        <v>677</v>
      </c>
      <c r="F101" s="154">
        <v>44317</v>
      </c>
      <c r="G101" s="154">
        <v>44501</v>
      </c>
      <c r="H101" s="155">
        <v>18000</v>
      </c>
      <c r="I101" s="195">
        <v>0</v>
      </c>
      <c r="J101" s="264">
        <v>25</v>
      </c>
      <c r="K101" s="192">
        <f t="shared" si="17"/>
        <v>516.6</v>
      </c>
      <c r="L101" s="119">
        <f t="shared" si="11"/>
        <v>1277.9999999999998</v>
      </c>
      <c r="M101" s="119">
        <f t="shared" si="12"/>
        <v>216</v>
      </c>
      <c r="N101" s="289">
        <f t="shared" si="18"/>
        <v>547.20000000000005</v>
      </c>
      <c r="O101" s="119">
        <f t="shared" si="13"/>
        <v>1276.2</v>
      </c>
      <c r="P101" s="156"/>
      <c r="Q101" s="108">
        <f t="shared" si="14"/>
        <v>3834</v>
      </c>
      <c r="R101" s="197">
        <v>1063.8</v>
      </c>
      <c r="S101" s="108">
        <f t="shared" si="15"/>
        <v>2770.2</v>
      </c>
      <c r="T101" s="155">
        <f t="shared" si="16"/>
        <v>16936.2</v>
      </c>
      <c r="U101" s="265" t="s">
        <v>678</v>
      </c>
      <c r="V101" s="158" t="s">
        <v>848</v>
      </c>
      <c r="W101" s="174">
        <v>40225364377</v>
      </c>
      <c r="X101" s="159">
        <v>4</v>
      </c>
    </row>
    <row r="102" spans="1:24" s="160" customFormat="1" ht="24">
      <c r="A102" s="262">
        <v>96</v>
      </c>
      <c r="B102" s="126" t="s">
        <v>1133</v>
      </c>
      <c r="C102" s="111" t="s">
        <v>96</v>
      </c>
      <c r="D102" s="109" t="s">
        <v>676</v>
      </c>
      <c r="E102" s="153" t="s">
        <v>677</v>
      </c>
      <c r="F102" s="263">
        <v>44434</v>
      </c>
      <c r="G102" s="263">
        <v>44618</v>
      </c>
      <c r="H102" s="155">
        <v>18000</v>
      </c>
      <c r="I102" s="195">
        <v>0</v>
      </c>
      <c r="J102" s="264">
        <v>25</v>
      </c>
      <c r="K102" s="192">
        <f t="shared" si="17"/>
        <v>516.6</v>
      </c>
      <c r="L102" s="119">
        <f t="shared" si="11"/>
        <v>1277.9999999999998</v>
      </c>
      <c r="M102" s="119">
        <f t="shared" si="12"/>
        <v>216</v>
      </c>
      <c r="N102" s="289">
        <f t="shared" si="18"/>
        <v>547.20000000000005</v>
      </c>
      <c r="O102" s="119">
        <f t="shared" si="13"/>
        <v>1276.2</v>
      </c>
      <c r="P102" s="156"/>
      <c r="Q102" s="108">
        <f t="shared" si="14"/>
        <v>3834</v>
      </c>
      <c r="R102" s="197">
        <v>1063.8</v>
      </c>
      <c r="S102" s="108">
        <v>1063.8</v>
      </c>
      <c r="T102" s="155">
        <f t="shared" si="16"/>
        <v>16936.2</v>
      </c>
      <c r="U102" s="265" t="s">
        <v>678</v>
      </c>
      <c r="V102" s="158" t="s">
        <v>848</v>
      </c>
      <c r="W102" s="174">
        <v>1800513812</v>
      </c>
      <c r="X102" s="159">
        <v>4</v>
      </c>
    </row>
    <row r="103" spans="1:24" s="160" customFormat="1" ht="12">
      <c r="A103" s="262">
        <v>97</v>
      </c>
      <c r="B103" s="126" t="s">
        <v>1134</v>
      </c>
      <c r="C103" s="111" t="s">
        <v>833</v>
      </c>
      <c r="D103" s="111" t="s">
        <v>843</v>
      </c>
      <c r="E103" s="153" t="s">
        <v>677</v>
      </c>
      <c r="F103" s="154">
        <v>44470</v>
      </c>
      <c r="G103" s="154">
        <v>44652</v>
      </c>
      <c r="H103" s="155">
        <v>65000</v>
      </c>
      <c r="I103" s="195">
        <v>4427.58</v>
      </c>
      <c r="J103" s="264">
        <v>25</v>
      </c>
      <c r="K103" s="192">
        <f t="shared" si="17"/>
        <v>1865.5</v>
      </c>
      <c r="L103" s="119">
        <f t="shared" si="11"/>
        <v>4615</v>
      </c>
      <c r="M103" s="119">
        <f t="shared" si="12"/>
        <v>780</v>
      </c>
      <c r="N103" s="289">
        <f t="shared" si="18"/>
        <v>1976</v>
      </c>
      <c r="O103" s="119">
        <f t="shared" si="13"/>
        <v>4608.5</v>
      </c>
      <c r="P103" s="156"/>
      <c r="Q103" s="108">
        <f t="shared" si="14"/>
        <v>13845</v>
      </c>
      <c r="R103" s="197">
        <v>8269.08</v>
      </c>
      <c r="S103" s="108">
        <f t="shared" ref="S103:S166" si="19">L103+M103+O103</f>
        <v>10003.5</v>
      </c>
      <c r="T103" s="155">
        <f t="shared" si="16"/>
        <v>56730.92</v>
      </c>
      <c r="U103" s="265" t="s">
        <v>678</v>
      </c>
      <c r="V103" s="158" t="s">
        <v>849</v>
      </c>
      <c r="W103" s="174">
        <v>108890872</v>
      </c>
      <c r="X103" s="159">
        <v>4</v>
      </c>
    </row>
    <row r="104" spans="1:24" s="160" customFormat="1" ht="24">
      <c r="A104" s="262">
        <v>98</v>
      </c>
      <c r="B104" s="126" t="s">
        <v>1067</v>
      </c>
      <c r="C104" s="111" t="s">
        <v>203</v>
      </c>
      <c r="D104" s="109" t="s">
        <v>1124</v>
      </c>
      <c r="E104" s="153" t="s">
        <v>677</v>
      </c>
      <c r="F104" s="154">
        <v>44287</v>
      </c>
      <c r="G104" s="154">
        <v>44501</v>
      </c>
      <c r="H104" s="155">
        <v>15000</v>
      </c>
      <c r="I104" s="195">
        <v>0</v>
      </c>
      <c r="J104" s="264">
        <v>25</v>
      </c>
      <c r="K104" s="192">
        <f t="shared" si="17"/>
        <v>430.5</v>
      </c>
      <c r="L104" s="119">
        <f t="shared" si="11"/>
        <v>1065</v>
      </c>
      <c r="M104" s="119">
        <f t="shared" si="12"/>
        <v>180</v>
      </c>
      <c r="N104" s="289">
        <f t="shared" si="18"/>
        <v>456</v>
      </c>
      <c r="O104" s="119">
        <f t="shared" si="13"/>
        <v>1063.5</v>
      </c>
      <c r="P104" s="156"/>
      <c r="Q104" s="108">
        <f t="shared" si="14"/>
        <v>3195</v>
      </c>
      <c r="R104" s="197">
        <v>886.5</v>
      </c>
      <c r="S104" s="108">
        <f t="shared" si="19"/>
        <v>2308.5</v>
      </c>
      <c r="T104" s="155">
        <f t="shared" si="16"/>
        <v>14113.5</v>
      </c>
      <c r="U104" s="265" t="s">
        <v>678</v>
      </c>
      <c r="V104" s="158" t="s">
        <v>849</v>
      </c>
      <c r="W104" s="174">
        <v>11700062562</v>
      </c>
      <c r="X104" s="159">
        <v>4</v>
      </c>
    </row>
    <row r="105" spans="1:24" s="160" customFormat="1" ht="12">
      <c r="A105" s="262">
        <v>99</v>
      </c>
      <c r="B105" s="126" t="s">
        <v>80</v>
      </c>
      <c r="C105" s="111" t="s">
        <v>16</v>
      </c>
      <c r="D105" s="109" t="s">
        <v>710</v>
      </c>
      <c r="E105" s="153" t="s">
        <v>677</v>
      </c>
      <c r="F105" s="263">
        <v>44470</v>
      </c>
      <c r="G105" s="263" t="s">
        <v>1174</v>
      </c>
      <c r="H105" s="155">
        <v>70000</v>
      </c>
      <c r="I105" s="195">
        <v>5368.48</v>
      </c>
      <c r="J105" s="264">
        <v>25</v>
      </c>
      <c r="K105" s="192">
        <f t="shared" si="17"/>
        <v>2009</v>
      </c>
      <c r="L105" s="119">
        <f t="shared" si="11"/>
        <v>4970</v>
      </c>
      <c r="M105" s="119">
        <f t="shared" si="12"/>
        <v>840</v>
      </c>
      <c r="N105" s="289">
        <f t="shared" si="18"/>
        <v>2128</v>
      </c>
      <c r="O105" s="119">
        <f t="shared" si="13"/>
        <v>4963</v>
      </c>
      <c r="P105" s="156"/>
      <c r="Q105" s="108">
        <f t="shared" si="14"/>
        <v>14910</v>
      </c>
      <c r="R105" s="197">
        <v>9505.48</v>
      </c>
      <c r="S105" s="108">
        <f t="shared" si="19"/>
        <v>10773</v>
      </c>
      <c r="T105" s="155">
        <f t="shared" si="16"/>
        <v>60494.520000000004</v>
      </c>
      <c r="U105" s="265" t="s">
        <v>678</v>
      </c>
      <c r="V105" s="158" t="s">
        <v>849</v>
      </c>
      <c r="W105" s="174">
        <v>117803197</v>
      </c>
      <c r="X105" s="159">
        <v>4</v>
      </c>
    </row>
    <row r="106" spans="1:24" s="160" customFormat="1" ht="18" customHeight="1">
      <c r="A106" s="262">
        <v>100</v>
      </c>
      <c r="B106" s="126" t="s">
        <v>951</v>
      </c>
      <c r="C106" s="111" t="s">
        <v>1050</v>
      </c>
      <c r="D106" s="109" t="s">
        <v>701</v>
      </c>
      <c r="E106" s="153" t="s">
        <v>677</v>
      </c>
      <c r="F106" s="154">
        <v>44409</v>
      </c>
      <c r="G106" s="154">
        <v>44593</v>
      </c>
      <c r="H106" s="155">
        <v>25000</v>
      </c>
      <c r="I106" s="195">
        <v>0</v>
      </c>
      <c r="J106" s="264">
        <v>25</v>
      </c>
      <c r="K106" s="192">
        <f t="shared" si="17"/>
        <v>717.5</v>
      </c>
      <c r="L106" s="119">
        <f t="shared" si="11"/>
        <v>1774.9999999999998</v>
      </c>
      <c r="M106" s="119">
        <f t="shared" si="12"/>
        <v>300</v>
      </c>
      <c r="N106" s="289">
        <f t="shared" si="18"/>
        <v>760</v>
      </c>
      <c r="O106" s="119">
        <f t="shared" si="13"/>
        <v>1772.5000000000002</v>
      </c>
      <c r="P106" s="156"/>
      <c r="Q106" s="108">
        <f t="shared" si="14"/>
        <v>5325</v>
      </c>
      <c r="R106" s="197">
        <v>1477.5</v>
      </c>
      <c r="S106" s="108">
        <f t="shared" si="19"/>
        <v>3847.5</v>
      </c>
      <c r="T106" s="155">
        <f t="shared" si="16"/>
        <v>23522.5</v>
      </c>
      <c r="U106" s="265" t="s">
        <v>678</v>
      </c>
      <c r="V106" s="158" t="s">
        <v>849</v>
      </c>
      <c r="W106" s="174">
        <v>3100276397</v>
      </c>
      <c r="X106" s="159">
        <v>4</v>
      </c>
    </row>
    <row r="107" spans="1:24" s="160" customFormat="1" ht="18.75" customHeight="1">
      <c r="A107" s="262">
        <v>101</v>
      </c>
      <c r="B107" s="126" t="s">
        <v>1135</v>
      </c>
      <c r="C107" s="111" t="s">
        <v>1050</v>
      </c>
      <c r="D107" s="109" t="s">
        <v>701</v>
      </c>
      <c r="E107" s="153" t="s">
        <v>677</v>
      </c>
      <c r="F107" s="154">
        <v>44440</v>
      </c>
      <c r="G107" s="154">
        <v>44621</v>
      </c>
      <c r="H107" s="155">
        <v>40000</v>
      </c>
      <c r="I107" s="195">
        <v>0</v>
      </c>
      <c r="J107" s="264">
        <v>25</v>
      </c>
      <c r="K107" s="192">
        <v>717.5</v>
      </c>
      <c r="L107" s="119">
        <f t="shared" si="11"/>
        <v>2839.9999999999995</v>
      </c>
      <c r="M107" s="119">
        <f t="shared" si="12"/>
        <v>480</v>
      </c>
      <c r="N107" s="289">
        <v>760</v>
      </c>
      <c r="O107" s="119">
        <f t="shared" si="13"/>
        <v>2836</v>
      </c>
      <c r="P107" s="156"/>
      <c r="Q107" s="108">
        <f t="shared" si="14"/>
        <v>7633.5</v>
      </c>
      <c r="R107" s="197">
        <v>2806.65</v>
      </c>
      <c r="S107" s="108">
        <f t="shared" si="19"/>
        <v>6156</v>
      </c>
      <c r="T107" s="155">
        <f t="shared" si="16"/>
        <v>37193.35</v>
      </c>
      <c r="U107" s="265" t="s">
        <v>678</v>
      </c>
      <c r="V107" s="158" t="s">
        <v>849</v>
      </c>
      <c r="W107" s="174">
        <v>3100276397</v>
      </c>
      <c r="X107" s="159">
        <v>4</v>
      </c>
    </row>
    <row r="108" spans="1:24" s="160" customFormat="1" ht="24">
      <c r="A108" s="262">
        <v>102</v>
      </c>
      <c r="B108" s="126" t="s">
        <v>923</v>
      </c>
      <c r="C108" s="111" t="s">
        <v>244</v>
      </c>
      <c r="D108" s="109" t="s">
        <v>1123</v>
      </c>
      <c r="E108" s="153" t="s">
        <v>677</v>
      </c>
      <c r="F108" s="154">
        <v>44317</v>
      </c>
      <c r="G108" s="154">
        <v>44501</v>
      </c>
      <c r="H108" s="155">
        <v>60000</v>
      </c>
      <c r="I108" s="195">
        <v>3486.68</v>
      </c>
      <c r="J108" s="264">
        <v>25</v>
      </c>
      <c r="K108" s="192">
        <f t="shared" ref="K108:K133" si="20">H108*0.0287</f>
        <v>1722</v>
      </c>
      <c r="L108" s="119">
        <f t="shared" si="11"/>
        <v>4260</v>
      </c>
      <c r="M108" s="119">
        <f t="shared" si="12"/>
        <v>720</v>
      </c>
      <c r="N108" s="289">
        <f t="shared" ref="N108:N133" si="21">H108*0.0304</f>
        <v>1824</v>
      </c>
      <c r="O108" s="119">
        <f t="shared" si="13"/>
        <v>4254</v>
      </c>
      <c r="P108" s="156"/>
      <c r="Q108" s="108">
        <f t="shared" si="14"/>
        <v>12780</v>
      </c>
      <c r="R108" s="197">
        <v>7032.68</v>
      </c>
      <c r="S108" s="108">
        <f t="shared" si="19"/>
        <v>9234</v>
      </c>
      <c r="T108" s="155">
        <f t="shared" si="16"/>
        <v>52967.32</v>
      </c>
      <c r="U108" s="265" t="s">
        <v>678</v>
      </c>
      <c r="V108" s="158" t="s">
        <v>849</v>
      </c>
      <c r="W108" s="174">
        <v>3700198702</v>
      </c>
      <c r="X108" s="159">
        <v>4</v>
      </c>
    </row>
    <row r="109" spans="1:24" s="160" customFormat="1" ht="24">
      <c r="A109" s="262">
        <v>103</v>
      </c>
      <c r="B109" s="126" t="s">
        <v>1027</v>
      </c>
      <c r="C109" s="111" t="s">
        <v>446</v>
      </c>
      <c r="D109" s="109" t="s">
        <v>695</v>
      </c>
      <c r="E109" s="153" t="s">
        <v>677</v>
      </c>
      <c r="F109" s="154">
        <v>44470</v>
      </c>
      <c r="G109" s="154" t="s">
        <v>1174</v>
      </c>
      <c r="H109" s="155">
        <v>55000</v>
      </c>
      <c r="I109" s="195">
        <v>2559.6799999999998</v>
      </c>
      <c r="J109" s="264">
        <v>25</v>
      </c>
      <c r="K109" s="192">
        <f t="shared" si="20"/>
        <v>1578.5</v>
      </c>
      <c r="L109" s="119">
        <f t="shared" si="11"/>
        <v>3904.9999999999995</v>
      </c>
      <c r="M109" s="119">
        <f t="shared" si="12"/>
        <v>660</v>
      </c>
      <c r="N109" s="289">
        <f t="shared" si="21"/>
        <v>1672</v>
      </c>
      <c r="O109" s="119">
        <f t="shared" si="13"/>
        <v>3899.5000000000005</v>
      </c>
      <c r="P109" s="156"/>
      <c r="Q109" s="108">
        <f t="shared" si="14"/>
        <v>11715</v>
      </c>
      <c r="R109" s="197">
        <v>5810.18</v>
      </c>
      <c r="S109" s="108">
        <f t="shared" si="19"/>
        <v>8464.5</v>
      </c>
      <c r="T109" s="155">
        <f t="shared" si="16"/>
        <v>49189.82</v>
      </c>
      <c r="U109" s="265" t="s">
        <v>678</v>
      </c>
      <c r="V109" s="158" t="s">
        <v>848</v>
      </c>
      <c r="W109" s="174">
        <v>4600293601</v>
      </c>
      <c r="X109" s="159">
        <v>4</v>
      </c>
    </row>
    <row r="110" spans="1:24" s="160" customFormat="1" ht="18.75" customHeight="1">
      <c r="A110" s="262">
        <v>104</v>
      </c>
      <c r="B110" s="126" t="s">
        <v>909</v>
      </c>
      <c r="C110" s="111" t="s">
        <v>203</v>
      </c>
      <c r="D110" s="109" t="s">
        <v>1124</v>
      </c>
      <c r="E110" s="153" t="s">
        <v>677</v>
      </c>
      <c r="F110" s="263">
        <v>44348</v>
      </c>
      <c r="G110" s="263">
        <v>44531</v>
      </c>
      <c r="H110" s="155">
        <v>15000</v>
      </c>
      <c r="I110" s="195">
        <v>0</v>
      </c>
      <c r="J110" s="264">
        <v>25</v>
      </c>
      <c r="K110" s="192">
        <f t="shared" si="20"/>
        <v>430.5</v>
      </c>
      <c r="L110" s="119">
        <f t="shared" si="11"/>
        <v>1065</v>
      </c>
      <c r="M110" s="119">
        <f t="shared" si="12"/>
        <v>180</v>
      </c>
      <c r="N110" s="289">
        <f t="shared" si="21"/>
        <v>456</v>
      </c>
      <c r="O110" s="119">
        <f t="shared" si="13"/>
        <v>1063.5</v>
      </c>
      <c r="P110" s="156"/>
      <c r="Q110" s="108">
        <f t="shared" si="14"/>
        <v>3195</v>
      </c>
      <c r="R110" s="197">
        <v>886.5</v>
      </c>
      <c r="S110" s="108">
        <f t="shared" si="19"/>
        <v>2308.5</v>
      </c>
      <c r="T110" s="155">
        <f t="shared" si="16"/>
        <v>14113.5</v>
      </c>
      <c r="U110" s="265" t="s">
        <v>678</v>
      </c>
      <c r="V110" s="158" t="s">
        <v>849</v>
      </c>
      <c r="W110" s="174">
        <v>4600236907</v>
      </c>
      <c r="X110" s="159">
        <v>4</v>
      </c>
    </row>
    <row r="111" spans="1:24" s="160" customFormat="1" ht="24">
      <c r="A111" s="262">
        <v>105</v>
      </c>
      <c r="B111" s="126" t="s">
        <v>958</v>
      </c>
      <c r="C111" s="111" t="s">
        <v>1056</v>
      </c>
      <c r="D111" s="109" t="s">
        <v>1122</v>
      </c>
      <c r="E111" s="153" t="s">
        <v>677</v>
      </c>
      <c r="F111" s="154">
        <v>44409</v>
      </c>
      <c r="G111" s="154">
        <v>44593</v>
      </c>
      <c r="H111" s="155">
        <v>25000</v>
      </c>
      <c r="I111" s="195">
        <v>0</v>
      </c>
      <c r="J111" s="264">
        <v>25</v>
      </c>
      <c r="K111" s="192">
        <f t="shared" si="20"/>
        <v>717.5</v>
      </c>
      <c r="L111" s="119">
        <f t="shared" si="11"/>
        <v>1774.9999999999998</v>
      </c>
      <c r="M111" s="119">
        <f t="shared" si="12"/>
        <v>300</v>
      </c>
      <c r="N111" s="289">
        <f t="shared" si="21"/>
        <v>760</v>
      </c>
      <c r="O111" s="119">
        <f t="shared" si="13"/>
        <v>1772.5000000000002</v>
      </c>
      <c r="P111" s="156"/>
      <c r="Q111" s="108">
        <f t="shared" si="14"/>
        <v>5325</v>
      </c>
      <c r="R111" s="197">
        <v>1477.5</v>
      </c>
      <c r="S111" s="108">
        <f t="shared" si="19"/>
        <v>3847.5</v>
      </c>
      <c r="T111" s="155">
        <f t="shared" si="16"/>
        <v>23522.5</v>
      </c>
      <c r="U111" s="265" t="s">
        <v>678</v>
      </c>
      <c r="V111" s="158" t="s">
        <v>848</v>
      </c>
      <c r="W111" s="174">
        <v>40222996403</v>
      </c>
      <c r="X111" s="159">
        <v>4</v>
      </c>
    </row>
    <row r="112" spans="1:24" s="160" customFormat="1" ht="12">
      <c r="A112" s="262">
        <v>106</v>
      </c>
      <c r="B112" s="126" t="s">
        <v>1066</v>
      </c>
      <c r="C112" s="111" t="s">
        <v>1048</v>
      </c>
      <c r="D112" s="109" t="s">
        <v>707</v>
      </c>
      <c r="E112" s="153" t="s">
        <v>677</v>
      </c>
      <c r="F112" s="154">
        <v>44287</v>
      </c>
      <c r="G112" s="154">
        <v>44501</v>
      </c>
      <c r="H112" s="155">
        <v>40000</v>
      </c>
      <c r="I112" s="195">
        <v>442.65</v>
      </c>
      <c r="J112" s="264">
        <v>25</v>
      </c>
      <c r="K112" s="192">
        <f t="shared" si="20"/>
        <v>1148</v>
      </c>
      <c r="L112" s="119">
        <f t="shared" si="11"/>
        <v>2839.9999999999995</v>
      </c>
      <c r="M112" s="119">
        <f t="shared" si="12"/>
        <v>480</v>
      </c>
      <c r="N112" s="289">
        <f t="shared" si="21"/>
        <v>1216</v>
      </c>
      <c r="O112" s="119">
        <f t="shared" si="13"/>
        <v>2836</v>
      </c>
      <c r="P112" s="156"/>
      <c r="Q112" s="108">
        <f t="shared" si="14"/>
        <v>8520</v>
      </c>
      <c r="R112" s="197">
        <v>2806.65</v>
      </c>
      <c r="S112" s="108">
        <f t="shared" si="19"/>
        <v>6156</v>
      </c>
      <c r="T112" s="155">
        <f t="shared" si="16"/>
        <v>37193.35</v>
      </c>
      <c r="U112" s="265" t="s">
        <v>678</v>
      </c>
      <c r="V112" s="158" t="s">
        <v>848</v>
      </c>
      <c r="W112" s="174">
        <v>40220142059</v>
      </c>
      <c r="X112" s="159">
        <v>4</v>
      </c>
    </row>
    <row r="113" spans="1:24" s="160" customFormat="1" ht="24">
      <c r="A113" s="262">
        <v>107</v>
      </c>
      <c r="B113" s="126" t="s">
        <v>967</v>
      </c>
      <c r="C113" s="111" t="s">
        <v>16</v>
      </c>
      <c r="D113" s="109" t="s">
        <v>744</v>
      </c>
      <c r="E113" s="153" t="s">
        <v>677</v>
      </c>
      <c r="F113" s="154">
        <v>44430</v>
      </c>
      <c r="G113" s="154">
        <v>44614</v>
      </c>
      <c r="H113" s="155">
        <v>60000</v>
      </c>
      <c r="I113" s="195">
        <v>3486.68</v>
      </c>
      <c r="J113" s="264">
        <v>25</v>
      </c>
      <c r="K113" s="192">
        <f t="shared" si="20"/>
        <v>1722</v>
      </c>
      <c r="L113" s="119">
        <f t="shared" si="11"/>
        <v>4260</v>
      </c>
      <c r="M113" s="119">
        <f t="shared" si="12"/>
        <v>720</v>
      </c>
      <c r="N113" s="289">
        <f t="shared" si="21"/>
        <v>1824</v>
      </c>
      <c r="O113" s="119">
        <f t="shared" si="13"/>
        <v>4254</v>
      </c>
      <c r="P113" s="156"/>
      <c r="Q113" s="108">
        <f t="shared" si="14"/>
        <v>12780</v>
      </c>
      <c r="R113" s="197">
        <v>7032.68</v>
      </c>
      <c r="S113" s="108">
        <f t="shared" si="19"/>
        <v>9234</v>
      </c>
      <c r="T113" s="155">
        <f t="shared" si="16"/>
        <v>52967.32</v>
      </c>
      <c r="U113" s="265" t="s">
        <v>678</v>
      </c>
      <c r="V113" s="158" t="s">
        <v>848</v>
      </c>
      <c r="W113" s="174">
        <v>8200205261</v>
      </c>
      <c r="X113" s="159">
        <v>4</v>
      </c>
    </row>
    <row r="114" spans="1:24" s="160" customFormat="1" ht="36">
      <c r="A114" s="262">
        <v>108</v>
      </c>
      <c r="B114" s="126" t="s">
        <v>1136</v>
      </c>
      <c r="C114" s="111" t="s">
        <v>1168</v>
      </c>
      <c r="D114" s="109" t="s">
        <v>701</v>
      </c>
      <c r="E114" s="153" t="s">
        <v>677</v>
      </c>
      <c r="F114" s="154">
        <v>44470</v>
      </c>
      <c r="G114" s="154">
        <v>44652</v>
      </c>
      <c r="H114" s="155">
        <v>42000</v>
      </c>
      <c r="I114" s="195">
        <v>724.92</v>
      </c>
      <c r="J114" s="264">
        <v>25</v>
      </c>
      <c r="K114" s="192">
        <f t="shared" si="20"/>
        <v>1205.4000000000001</v>
      </c>
      <c r="L114" s="119">
        <f t="shared" si="11"/>
        <v>2981.9999999999995</v>
      </c>
      <c r="M114" s="119">
        <f t="shared" si="12"/>
        <v>504</v>
      </c>
      <c r="N114" s="289">
        <f t="shared" si="21"/>
        <v>1276.8</v>
      </c>
      <c r="O114" s="119">
        <f t="shared" si="13"/>
        <v>2977.8</v>
      </c>
      <c r="P114" s="156"/>
      <c r="Q114" s="108">
        <f t="shared" si="14"/>
        <v>8946</v>
      </c>
      <c r="R114" s="197">
        <v>3207.12</v>
      </c>
      <c r="S114" s="108">
        <f t="shared" si="19"/>
        <v>6463.7999999999993</v>
      </c>
      <c r="T114" s="155">
        <f t="shared" si="16"/>
        <v>38792.879999999997</v>
      </c>
      <c r="U114" s="265" t="s">
        <v>678</v>
      </c>
      <c r="V114" s="158" t="s">
        <v>848</v>
      </c>
      <c r="W114" s="174">
        <v>117606061</v>
      </c>
      <c r="X114" s="159">
        <v>4</v>
      </c>
    </row>
    <row r="115" spans="1:24" s="160" customFormat="1" ht="24">
      <c r="A115" s="262">
        <v>109</v>
      </c>
      <c r="B115" s="126" t="s">
        <v>562</v>
      </c>
      <c r="C115" s="111" t="s">
        <v>446</v>
      </c>
      <c r="D115" s="109" t="s">
        <v>1123</v>
      </c>
      <c r="E115" s="153" t="s">
        <v>677</v>
      </c>
      <c r="F115" s="263">
        <v>44317</v>
      </c>
      <c r="G115" s="263">
        <v>44501</v>
      </c>
      <c r="H115" s="155">
        <v>60000</v>
      </c>
      <c r="I115" s="195">
        <v>3486.68</v>
      </c>
      <c r="J115" s="264">
        <v>25</v>
      </c>
      <c r="K115" s="192">
        <f t="shared" si="20"/>
        <v>1722</v>
      </c>
      <c r="L115" s="119">
        <f t="shared" si="11"/>
        <v>4260</v>
      </c>
      <c r="M115" s="119">
        <f t="shared" si="12"/>
        <v>720</v>
      </c>
      <c r="N115" s="289">
        <f t="shared" si="21"/>
        <v>1824</v>
      </c>
      <c r="O115" s="119">
        <f t="shared" si="13"/>
        <v>4254</v>
      </c>
      <c r="P115" s="156"/>
      <c r="Q115" s="108">
        <f t="shared" si="14"/>
        <v>12780</v>
      </c>
      <c r="R115" s="197">
        <v>7032.68</v>
      </c>
      <c r="S115" s="108">
        <f t="shared" si="19"/>
        <v>9234</v>
      </c>
      <c r="T115" s="155">
        <f t="shared" si="16"/>
        <v>52967.32</v>
      </c>
      <c r="U115" s="265" t="s">
        <v>678</v>
      </c>
      <c r="V115" s="158" t="s">
        <v>848</v>
      </c>
      <c r="W115" s="174">
        <v>4701166425</v>
      </c>
      <c r="X115" s="159">
        <v>4</v>
      </c>
    </row>
    <row r="116" spans="1:24" s="160" customFormat="1" ht="24">
      <c r="A116" s="262">
        <v>110</v>
      </c>
      <c r="B116" s="126" t="s">
        <v>584</v>
      </c>
      <c r="C116" s="111" t="s">
        <v>446</v>
      </c>
      <c r="D116" s="109" t="s">
        <v>689</v>
      </c>
      <c r="E116" s="153" t="s">
        <v>677</v>
      </c>
      <c r="F116" s="154">
        <v>44317</v>
      </c>
      <c r="G116" s="154">
        <v>44501</v>
      </c>
      <c r="H116" s="155">
        <v>60000</v>
      </c>
      <c r="I116" s="195">
        <v>3486.68</v>
      </c>
      <c r="J116" s="264">
        <v>25</v>
      </c>
      <c r="K116" s="192">
        <f t="shared" si="20"/>
        <v>1722</v>
      </c>
      <c r="L116" s="119">
        <f t="shared" si="11"/>
        <v>4260</v>
      </c>
      <c r="M116" s="119">
        <f t="shared" si="12"/>
        <v>720</v>
      </c>
      <c r="N116" s="289">
        <f t="shared" si="21"/>
        <v>1824</v>
      </c>
      <c r="O116" s="119">
        <f t="shared" si="13"/>
        <v>4254</v>
      </c>
      <c r="P116" s="156"/>
      <c r="Q116" s="108">
        <f t="shared" si="14"/>
        <v>12780</v>
      </c>
      <c r="R116" s="197">
        <v>7032.68</v>
      </c>
      <c r="S116" s="108">
        <f t="shared" si="19"/>
        <v>9234</v>
      </c>
      <c r="T116" s="155">
        <f t="shared" si="16"/>
        <v>52967.32</v>
      </c>
      <c r="U116" s="265" t="s">
        <v>678</v>
      </c>
      <c r="V116" s="158" t="s">
        <v>848</v>
      </c>
      <c r="W116" s="174">
        <v>5400142914</v>
      </c>
      <c r="X116" s="159">
        <v>4</v>
      </c>
    </row>
    <row r="117" spans="1:24" s="160" customFormat="1" ht="24">
      <c r="A117" s="262">
        <v>111</v>
      </c>
      <c r="B117" s="126" t="s">
        <v>590</v>
      </c>
      <c r="C117" s="111" t="s">
        <v>446</v>
      </c>
      <c r="D117" s="109" t="s">
        <v>689</v>
      </c>
      <c r="E117" s="153" t="s">
        <v>677</v>
      </c>
      <c r="F117" s="154">
        <v>44317</v>
      </c>
      <c r="G117" s="154">
        <v>44501</v>
      </c>
      <c r="H117" s="155">
        <v>60000</v>
      </c>
      <c r="I117" s="195">
        <v>3486.68</v>
      </c>
      <c r="J117" s="264">
        <v>25</v>
      </c>
      <c r="K117" s="192">
        <f t="shared" si="20"/>
        <v>1722</v>
      </c>
      <c r="L117" s="119">
        <f t="shared" si="11"/>
        <v>4260</v>
      </c>
      <c r="M117" s="119">
        <f t="shared" si="12"/>
        <v>720</v>
      </c>
      <c r="N117" s="289">
        <f t="shared" si="21"/>
        <v>1824</v>
      </c>
      <c r="O117" s="119">
        <f t="shared" si="13"/>
        <v>4254</v>
      </c>
      <c r="P117" s="156"/>
      <c r="Q117" s="108">
        <f t="shared" si="14"/>
        <v>12780</v>
      </c>
      <c r="R117" s="197">
        <v>7032.68</v>
      </c>
      <c r="S117" s="108">
        <f t="shared" si="19"/>
        <v>9234</v>
      </c>
      <c r="T117" s="155">
        <f t="shared" si="16"/>
        <v>52967.32</v>
      </c>
      <c r="U117" s="265" t="s">
        <v>678</v>
      </c>
      <c r="V117" s="158" t="s">
        <v>848</v>
      </c>
      <c r="W117" s="174">
        <v>5600126436</v>
      </c>
      <c r="X117" s="159">
        <v>4</v>
      </c>
    </row>
    <row r="118" spans="1:24" s="160" customFormat="1" ht="24">
      <c r="A118" s="262">
        <v>112</v>
      </c>
      <c r="B118" s="126" t="s">
        <v>830</v>
      </c>
      <c r="C118" s="111" t="s">
        <v>244</v>
      </c>
      <c r="D118" s="109" t="s">
        <v>745</v>
      </c>
      <c r="E118" s="153" t="s">
        <v>677</v>
      </c>
      <c r="F118" s="154">
        <v>44409</v>
      </c>
      <c r="G118" s="154">
        <v>44593</v>
      </c>
      <c r="H118" s="155">
        <v>55000</v>
      </c>
      <c r="I118" s="195">
        <v>2202.64</v>
      </c>
      <c r="J118" s="264">
        <v>25</v>
      </c>
      <c r="K118" s="192">
        <f t="shared" si="20"/>
        <v>1578.5</v>
      </c>
      <c r="L118" s="119">
        <f t="shared" si="11"/>
        <v>3904.9999999999995</v>
      </c>
      <c r="M118" s="119">
        <f t="shared" si="12"/>
        <v>660</v>
      </c>
      <c r="N118" s="289">
        <f t="shared" si="21"/>
        <v>1672</v>
      </c>
      <c r="O118" s="119">
        <f t="shared" si="13"/>
        <v>3899.5000000000005</v>
      </c>
      <c r="P118" s="156"/>
      <c r="Q118" s="108">
        <f t="shared" si="14"/>
        <v>11715</v>
      </c>
      <c r="R118" s="197">
        <v>7833.38</v>
      </c>
      <c r="S118" s="108">
        <f t="shared" si="19"/>
        <v>8464.5</v>
      </c>
      <c r="T118" s="155">
        <f t="shared" si="16"/>
        <v>47166.62</v>
      </c>
      <c r="U118" s="265" t="s">
        <v>678</v>
      </c>
      <c r="V118" s="158" t="s">
        <v>849</v>
      </c>
      <c r="W118" s="174">
        <v>102437126</v>
      </c>
      <c r="X118" s="159">
        <v>4</v>
      </c>
    </row>
    <row r="119" spans="1:24" s="160" customFormat="1" ht="24">
      <c r="A119" s="262">
        <v>113</v>
      </c>
      <c r="B119" s="126" t="s">
        <v>521</v>
      </c>
      <c r="C119" s="111" t="s">
        <v>446</v>
      </c>
      <c r="D119" s="109" t="s">
        <v>689</v>
      </c>
      <c r="E119" s="153" t="s">
        <v>677</v>
      </c>
      <c r="F119" s="154">
        <v>44197</v>
      </c>
      <c r="G119" s="154">
        <v>44562</v>
      </c>
      <c r="H119" s="155">
        <v>60000</v>
      </c>
      <c r="I119" s="195">
        <v>3486.68</v>
      </c>
      <c r="J119" s="264">
        <v>25</v>
      </c>
      <c r="K119" s="192">
        <f t="shared" si="20"/>
        <v>1722</v>
      </c>
      <c r="L119" s="119">
        <f t="shared" si="11"/>
        <v>4260</v>
      </c>
      <c r="M119" s="119">
        <f t="shared" si="12"/>
        <v>720</v>
      </c>
      <c r="N119" s="289">
        <f t="shared" si="21"/>
        <v>1824</v>
      </c>
      <c r="O119" s="119">
        <f t="shared" si="13"/>
        <v>4254</v>
      </c>
      <c r="P119" s="156"/>
      <c r="Q119" s="108">
        <f t="shared" si="14"/>
        <v>12780</v>
      </c>
      <c r="R119" s="197">
        <v>7032.68</v>
      </c>
      <c r="S119" s="108">
        <f t="shared" si="19"/>
        <v>9234</v>
      </c>
      <c r="T119" s="155">
        <f t="shared" si="16"/>
        <v>52967.32</v>
      </c>
      <c r="U119" s="265" t="s">
        <v>678</v>
      </c>
      <c r="V119" s="158" t="s">
        <v>848</v>
      </c>
      <c r="W119" s="174">
        <v>1300527031</v>
      </c>
      <c r="X119" s="159">
        <v>4</v>
      </c>
    </row>
    <row r="120" spans="1:24" s="160" customFormat="1" ht="24">
      <c r="A120" s="262">
        <v>114</v>
      </c>
      <c r="B120" s="126" t="s">
        <v>1025</v>
      </c>
      <c r="C120" s="111" t="s">
        <v>1057</v>
      </c>
      <c r="D120" s="109" t="s">
        <v>695</v>
      </c>
      <c r="E120" s="153" t="s">
        <v>677</v>
      </c>
      <c r="F120" s="154">
        <v>44440</v>
      </c>
      <c r="G120" s="154">
        <v>44621</v>
      </c>
      <c r="H120" s="155">
        <v>55000</v>
      </c>
      <c r="I120" s="195">
        <v>2559.6799999999998</v>
      </c>
      <c r="J120" s="264">
        <v>25</v>
      </c>
      <c r="K120" s="192">
        <f t="shared" si="20"/>
        <v>1578.5</v>
      </c>
      <c r="L120" s="119">
        <f t="shared" si="11"/>
        <v>3904.9999999999995</v>
      </c>
      <c r="M120" s="119">
        <f t="shared" si="12"/>
        <v>660</v>
      </c>
      <c r="N120" s="289">
        <f t="shared" si="21"/>
        <v>1672</v>
      </c>
      <c r="O120" s="119">
        <f t="shared" si="13"/>
        <v>3899.5000000000005</v>
      </c>
      <c r="P120" s="156"/>
      <c r="Q120" s="108">
        <f t="shared" si="14"/>
        <v>11715</v>
      </c>
      <c r="R120" s="197">
        <v>5810.18</v>
      </c>
      <c r="S120" s="108">
        <f t="shared" si="19"/>
        <v>8464.5</v>
      </c>
      <c r="T120" s="155">
        <f t="shared" si="16"/>
        <v>49189.82</v>
      </c>
      <c r="U120" s="265" t="s">
        <v>678</v>
      </c>
      <c r="V120" s="158" t="s">
        <v>848</v>
      </c>
      <c r="W120" s="174">
        <v>2300240773</v>
      </c>
      <c r="X120" s="159">
        <v>4</v>
      </c>
    </row>
    <row r="121" spans="1:24" s="160" customFormat="1" ht="18" customHeight="1">
      <c r="A121" s="262">
        <v>115</v>
      </c>
      <c r="B121" s="126" t="s">
        <v>771</v>
      </c>
      <c r="C121" s="111" t="s">
        <v>831</v>
      </c>
      <c r="D121" s="109" t="s">
        <v>706</v>
      </c>
      <c r="E121" s="153" t="s">
        <v>677</v>
      </c>
      <c r="F121" s="154">
        <v>44434</v>
      </c>
      <c r="G121" s="154">
        <v>44618</v>
      </c>
      <c r="H121" s="155">
        <v>70000</v>
      </c>
      <c r="I121" s="195">
        <v>5368.48</v>
      </c>
      <c r="J121" s="264">
        <v>25</v>
      </c>
      <c r="K121" s="192">
        <f t="shared" si="20"/>
        <v>2009</v>
      </c>
      <c r="L121" s="119">
        <f t="shared" si="11"/>
        <v>4970</v>
      </c>
      <c r="M121" s="119">
        <f t="shared" si="12"/>
        <v>840</v>
      </c>
      <c r="N121" s="289">
        <f t="shared" si="21"/>
        <v>2128</v>
      </c>
      <c r="O121" s="119">
        <f t="shared" si="13"/>
        <v>4963</v>
      </c>
      <c r="P121" s="156"/>
      <c r="Q121" s="108">
        <f t="shared" si="14"/>
        <v>14910</v>
      </c>
      <c r="R121" s="197">
        <v>9505.48</v>
      </c>
      <c r="S121" s="108">
        <f t="shared" si="19"/>
        <v>10773</v>
      </c>
      <c r="T121" s="155">
        <f t="shared" si="16"/>
        <v>60494.520000000004</v>
      </c>
      <c r="U121" s="265" t="s">
        <v>678</v>
      </c>
      <c r="V121" s="158" t="s">
        <v>849</v>
      </c>
      <c r="W121" s="174">
        <v>9600218839</v>
      </c>
      <c r="X121" s="159">
        <v>4</v>
      </c>
    </row>
    <row r="122" spans="1:24" s="160" customFormat="1" ht="12">
      <c r="A122" s="262">
        <v>116</v>
      </c>
      <c r="B122" s="126" t="s">
        <v>777</v>
      </c>
      <c r="C122" s="111" t="s">
        <v>833</v>
      </c>
      <c r="D122" s="109" t="s">
        <v>690</v>
      </c>
      <c r="E122" s="153" t="s">
        <v>677</v>
      </c>
      <c r="F122" s="263">
        <v>44392</v>
      </c>
      <c r="G122" s="263">
        <v>44576</v>
      </c>
      <c r="H122" s="155">
        <v>60000</v>
      </c>
      <c r="I122" s="195">
        <v>3486.68</v>
      </c>
      <c r="J122" s="264">
        <v>25</v>
      </c>
      <c r="K122" s="192">
        <f t="shared" si="20"/>
        <v>1722</v>
      </c>
      <c r="L122" s="119">
        <f t="shared" si="11"/>
        <v>4260</v>
      </c>
      <c r="M122" s="119">
        <f t="shared" si="12"/>
        <v>720</v>
      </c>
      <c r="N122" s="289">
        <f t="shared" si="21"/>
        <v>1824</v>
      </c>
      <c r="O122" s="119">
        <f t="shared" si="13"/>
        <v>4254</v>
      </c>
      <c r="P122" s="156"/>
      <c r="Q122" s="108">
        <f t="shared" si="14"/>
        <v>12780</v>
      </c>
      <c r="R122" s="197">
        <v>7032.68</v>
      </c>
      <c r="S122" s="108">
        <f t="shared" si="19"/>
        <v>9234</v>
      </c>
      <c r="T122" s="155">
        <f t="shared" si="16"/>
        <v>52967.32</v>
      </c>
      <c r="U122" s="265" t="s">
        <v>678</v>
      </c>
      <c r="V122" s="158" t="s">
        <v>848</v>
      </c>
      <c r="W122" s="174">
        <v>115554826</v>
      </c>
      <c r="X122" s="159">
        <v>4</v>
      </c>
    </row>
    <row r="123" spans="1:24" s="160" customFormat="1" ht="12">
      <c r="A123" s="262">
        <v>117</v>
      </c>
      <c r="B123" s="126" t="s">
        <v>760</v>
      </c>
      <c r="C123" s="111" t="s">
        <v>237</v>
      </c>
      <c r="D123" s="109" t="s">
        <v>708</v>
      </c>
      <c r="E123" s="153" t="s">
        <v>677</v>
      </c>
      <c r="F123" s="263">
        <v>44348</v>
      </c>
      <c r="G123" s="263">
        <v>44531</v>
      </c>
      <c r="H123" s="155">
        <v>60000</v>
      </c>
      <c r="I123" s="195">
        <v>3248.65</v>
      </c>
      <c r="J123" s="264">
        <v>25</v>
      </c>
      <c r="K123" s="192">
        <f t="shared" si="20"/>
        <v>1722</v>
      </c>
      <c r="L123" s="119">
        <f t="shared" si="11"/>
        <v>4260</v>
      </c>
      <c r="M123" s="119">
        <f t="shared" si="12"/>
        <v>720</v>
      </c>
      <c r="N123" s="289">
        <f t="shared" si="21"/>
        <v>1824</v>
      </c>
      <c r="O123" s="119">
        <f t="shared" si="13"/>
        <v>4254</v>
      </c>
      <c r="P123" s="156"/>
      <c r="Q123" s="108">
        <f t="shared" si="14"/>
        <v>12780</v>
      </c>
      <c r="R123" s="197">
        <v>8084.77</v>
      </c>
      <c r="S123" s="108">
        <f t="shared" si="19"/>
        <v>9234</v>
      </c>
      <c r="T123" s="155">
        <f t="shared" si="16"/>
        <v>51915.229999999996</v>
      </c>
      <c r="U123" s="265" t="s">
        <v>678</v>
      </c>
      <c r="V123" s="158" t="s">
        <v>848</v>
      </c>
      <c r="W123" s="174">
        <v>107772113</v>
      </c>
      <c r="X123" s="159">
        <v>4</v>
      </c>
    </row>
    <row r="124" spans="1:24" s="160" customFormat="1" ht="27" customHeight="1">
      <c r="A124" s="262">
        <v>118</v>
      </c>
      <c r="B124" s="126" t="s">
        <v>445</v>
      </c>
      <c r="C124" s="111" t="s">
        <v>446</v>
      </c>
      <c r="D124" s="109" t="s">
        <v>689</v>
      </c>
      <c r="E124" s="153" t="s">
        <v>677</v>
      </c>
      <c r="F124" s="263">
        <v>44440</v>
      </c>
      <c r="G124" s="263">
        <v>44805</v>
      </c>
      <c r="H124" s="155">
        <v>60000</v>
      </c>
      <c r="I124" s="195">
        <v>3486.68</v>
      </c>
      <c r="J124" s="264">
        <v>25</v>
      </c>
      <c r="K124" s="192">
        <f t="shared" si="20"/>
        <v>1722</v>
      </c>
      <c r="L124" s="119">
        <f t="shared" si="11"/>
        <v>4260</v>
      </c>
      <c r="M124" s="119">
        <f t="shared" si="12"/>
        <v>720</v>
      </c>
      <c r="N124" s="289">
        <f t="shared" si="21"/>
        <v>1824</v>
      </c>
      <c r="O124" s="119">
        <f t="shared" si="13"/>
        <v>4254</v>
      </c>
      <c r="P124" s="156"/>
      <c r="Q124" s="108">
        <f t="shared" si="14"/>
        <v>12780</v>
      </c>
      <c r="R124" s="197">
        <v>7032.68</v>
      </c>
      <c r="S124" s="108">
        <f t="shared" si="19"/>
        <v>9234</v>
      </c>
      <c r="T124" s="155">
        <f t="shared" si="16"/>
        <v>52967.32</v>
      </c>
      <c r="U124" s="265" t="s">
        <v>678</v>
      </c>
      <c r="V124" s="158" t="s">
        <v>848</v>
      </c>
      <c r="W124" s="174">
        <v>3700117447</v>
      </c>
      <c r="X124" s="159">
        <v>4</v>
      </c>
    </row>
    <row r="125" spans="1:24" s="160" customFormat="1" ht="36">
      <c r="A125" s="262">
        <v>119</v>
      </c>
      <c r="B125" s="126" t="s">
        <v>809</v>
      </c>
      <c r="C125" s="111" t="s">
        <v>841</v>
      </c>
      <c r="D125" s="109" t="s">
        <v>701</v>
      </c>
      <c r="E125" s="153" t="s">
        <v>677</v>
      </c>
      <c r="F125" s="154">
        <v>44434</v>
      </c>
      <c r="G125" s="154">
        <v>44618</v>
      </c>
      <c r="H125" s="155">
        <v>65000</v>
      </c>
      <c r="I125" s="195">
        <v>4427.58</v>
      </c>
      <c r="J125" s="264">
        <v>25</v>
      </c>
      <c r="K125" s="192">
        <f t="shared" si="20"/>
        <v>1865.5</v>
      </c>
      <c r="L125" s="119">
        <f t="shared" si="11"/>
        <v>4615</v>
      </c>
      <c r="M125" s="119">
        <f t="shared" si="12"/>
        <v>780</v>
      </c>
      <c r="N125" s="289">
        <f t="shared" si="21"/>
        <v>1976</v>
      </c>
      <c r="O125" s="119">
        <f t="shared" si="13"/>
        <v>4608.5</v>
      </c>
      <c r="P125" s="156"/>
      <c r="Q125" s="108">
        <f t="shared" si="14"/>
        <v>13845</v>
      </c>
      <c r="R125" s="197">
        <v>8269.08</v>
      </c>
      <c r="S125" s="108">
        <f t="shared" si="19"/>
        <v>10003.5</v>
      </c>
      <c r="T125" s="155">
        <f t="shared" si="16"/>
        <v>56730.92</v>
      </c>
      <c r="U125" s="265" t="s">
        <v>678</v>
      </c>
      <c r="V125" s="158" t="s">
        <v>848</v>
      </c>
      <c r="W125" s="174">
        <v>40219624927</v>
      </c>
      <c r="X125" s="159">
        <v>4</v>
      </c>
    </row>
    <row r="126" spans="1:24" s="160" customFormat="1" ht="12">
      <c r="A126" s="262">
        <v>120</v>
      </c>
      <c r="B126" s="126" t="s">
        <v>778</v>
      </c>
      <c r="C126" s="111" t="s">
        <v>1121</v>
      </c>
      <c r="D126" s="109" t="s">
        <v>690</v>
      </c>
      <c r="E126" s="153" t="s">
        <v>677</v>
      </c>
      <c r="F126" s="154">
        <v>44409</v>
      </c>
      <c r="G126" s="154">
        <v>44593</v>
      </c>
      <c r="H126" s="155">
        <v>130000</v>
      </c>
      <c r="I126" s="195">
        <v>19162.12</v>
      </c>
      <c r="J126" s="264">
        <v>25</v>
      </c>
      <c r="K126" s="192">
        <f t="shared" si="20"/>
        <v>3731</v>
      </c>
      <c r="L126" s="119">
        <f t="shared" si="11"/>
        <v>9230</v>
      </c>
      <c r="M126" s="119">
        <f t="shared" si="12"/>
        <v>1560</v>
      </c>
      <c r="N126" s="289">
        <f t="shared" si="21"/>
        <v>3952</v>
      </c>
      <c r="O126" s="119">
        <f t="shared" si="13"/>
        <v>9217</v>
      </c>
      <c r="P126" s="156"/>
      <c r="Q126" s="108">
        <f t="shared" si="14"/>
        <v>27690</v>
      </c>
      <c r="R126" s="197">
        <v>26845.119999999999</v>
      </c>
      <c r="S126" s="108">
        <f t="shared" si="19"/>
        <v>20007</v>
      </c>
      <c r="T126" s="155">
        <f t="shared" si="16"/>
        <v>103154.88</v>
      </c>
      <c r="U126" s="265" t="s">
        <v>678</v>
      </c>
      <c r="V126" s="158" t="s">
        <v>848</v>
      </c>
      <c r="W126" s="174">
        <v>13800039987</v>
      </c>
      <c r="X126" s="159">
        <v>4</v>
      </c>
    </row>
    <row r="127" spans="1:24" s="160" customFormat="1" ht="24">
      <c r="A127" s="262">
        <v>121</v>
      </c>
      <c r="B127" s="126" t="s">
        <v>859</v>
      </c>
      <c r="C127" s="111" t="s">
        <v>218</v>
      </c>
      <c r="D127" s="109" t="s">
        <v>1042</v>
      </c>
      <c r="E127" s="153" t="s">
        <v>677</v>
      </c>
      <c r="F127" s="263">
        <v>44228</v>
      </c>
      <c r="G127" s="263">
        <v>44593</v>
      </c>
      <c r="H127" s="155">
        <v>50000</v>
      </c>
      <c r="I127" s="195">
        <v>1854</v>
      </c>
      <c r="J127" s="264">
        <v>25</v>
      </c>
      <c r="K127" s="192">
        <f t="shared" si="20"/>
        <v>1435</v>
      </c>
      <c r="L127" s="119">
        <f t="shared" si="11"/>
        <v>3549.9999999999995</v>
      </c>
      <c r="M127" s="119">
        <f t="shared" si="12"/>
        <v>600</v>
      </c>
      <c r="N127" s="289">
        <f t="shared" si="21"/>
        <v>1520</v>
      </c>
      <c r="O127" s="119">
        <f t="shared" si="13"/>
        <v>3545.0000000000005</v>
      </c>
      <c r="P127" s="156"/>
      <c r="Q127" s="108">
        <f t="shared" si="14"/>
        <v>10650</v>
      </c>
      <c r="R127" s="197">
        <v>4909</v>
      </c>
      <c r="S127" s="108">
        <f t="shared" si="19"/>
        <v>7695</v>
      </c>
      <c r="T127" s="155">
        <f t="shared" si="16"/>
        <v>45091</v>
      </c>
      <c r="U127" s="265" t="s">
        <v>678</v>
      </c>
      <c r="V127" s="158" t="s">
        <v>849</v>
      </c>
      <c r="W127" s="174">
        <v>22400320473</v>
      </c>
      <c r="X127" s="159">
        <v>4</v>
      </c>
    </row>
    <row r="128" spans="1:24" s="160" customFormat="1" ht="12">
      <c r="A128" s="262">
        <v>122</v>
      </c>
      <c r="B128" s="126" t="s">
        <v>861</v>
      </c>
      <c r="C128" s="111" t="s">
        <v>833</v>
      </c>
      <c r="D128" s="109" t="s">
        <v>690</v>
      </c>
      <c r="E128" s="153" t="s">
        <v>677</v>
      </c>
      <c r="F128" s="154">
        <v>44373</v>
      </c>
      <c r="G128" s="154">
        <v>44531</v>
      </c>
      <c r="H128" s="155">
        <v>60000</v>
      </c>
      <c r="I128" s="195">
        <v>3486.68</v>
      </c>
      <c r="J128" s="264">
        <v>25</v>
      </c>
      <c r="K128" s="192">
        <f t="shared" si="20"/>
        <v>1722</v>
      </c>
      <c r="L128" s="119">
        <f t="shared" si="11"/>
        <v>4260</v>
      </c>
      <c r="M128" s="119">
        <f t="shared" si="12"/>
        <v>720</v>
      </c>
      <c r="N128" s="289">
        <f t="shared" si="21"/>
        <v>1824</v>
      </c>
      <c r="O128" s="119">
        <f t="shared" si="13"/>
        <v>4254</v>
      </c>
      <c r="P128" s="156"/>
      <c r="Q128" s="108">
        <f t="shared" si="14"/>
        <v>12780</v>
      </c>
      <c r="R128" s="197">
        <v>7132.68</v>
      </c>
      <c r="S128" s="108">
        <f t="shared" si="19"/>
        <v>9234</v>
      </c>
      <c r="T128" s="155">
        <f t="shared" si="16"/>
        <v>52867.32</v>
      </c>
      <c r="U128" s="265" t="s">
        <v>678</v>
      </c>
      <c r="V128" s="158" t="s">
        <v>849</v>
      </c>
      <c r="W128" s="174">
        <v>115089955</v>
      </c>
      <c r="X128" s="159">
        <v>4</v>
      </c>
    </row>
    <row r="129" spans="1:24" s="160" customFormat="1" ht="36">
      <c r="A129" s="262">
        <v>123</v>
      </c>
      <c r="B129" s="126" t="s">
        <v>952</v>
      </c>
      <c r="C129" s="111" t="s">
        <v>833</v>
      </c>
      <c r="D129" s="109" t="s">
        <v>701</v>
      </c>
      <c r="E129" s="153" t="s">
        <v>677</v>
      </c>
      <c r="F129" s="154">
        <v>44440</v>
      </c>
      <c r="G129" s="154">
        <v>44621</v>
      </c>
      <c r="H129" s="155">
        <v>40000</v>
      </c>
      <c r="I129" s="195">
        <v>442.65</v>
      </c>
      <c r="J129" s="264">
        <v>25</v>
      </c>
      <c r="K129" s="192">
        <f t="shared" si="20"/>
        <v>1148</v>
      </c>
      <c r="L129" s="119">
        <f t="shared" si="11"/>
        <v>2839.9999999999995</v>
      </c>
      <c r="M129" s="119">
        <f t="shared" si="12"/>
        <v>480</v>
      </c>
      <c r="N129" s="289">
        <f t="shared" si="21"/>
        <v>1216</v>
      </c>
      <c r="O129" s="119">
        <f t="shared" si="13"/>
        <v>2836</v>
      </c>
      <c r="P129" s="156"/>
      <c r="Q129" s="108">
        <f t="shared" si="14"/>
        <v>8520</v>
      </c>
      <c r="R129" s="197">
        <v>2806.65</v>
      </c>
      <c r="S129" s="108">
        <f t="shared" si="19"/>
        <v>6156</v>
      </c>
      <c r="T129" s="155">
        <f t="shared" si="16"/>
        <v>37193.35</v>
      </c>
      <c r="U129" s="265" t="s">
        <v>678</v>
      </c>
      <c r="V129" s="158" t="s">
        <v>848</v>
      </c>
      <c r="W129" s="174">
        <v>118584226</v>
      </c>
      <c r="X129" s="159">
        <v>4</v>
      </c>
    </row>
    <row r="130" spans="1:24" s="160" customFormat="1" ht="16.5" customHeight="1">
      <c r="A130" s="262">
        <v>124</v>
      </c>
      <c r="B130" s="126" t="s">
        <v>185</v>
      </c>
      <c r="C130" s="111" t="s">
        <v>16</v>
      </c>
      <c r="D130" s="109" t="s">
        <v>706</v>
      </c>
      <c r="E130" s="153" t="s">
        <v>677</v>
      </c>
      <c r="F130" s="154">
        <v>44470</v>
      </c>
      <c r="G130" s="154" t="s">
        <v>1174</v>
      </c>
      <c r="H130" s="155">
        <v>75000</v>
      </c>
      <c r="I130" s="195">
        <v>6071.35</v>
      </c>
      <c r="J130" s="264">
        <v>25</v>
      </c>
      <c r="K130" s="192">
        <f t="shared" si="20"/>
        <v>2152.5</v>
      </c>
      <c r="L130" s="119">
        <f t="shared" si="11"/>
        <v>5324.9999999999991</v>
      </c>
      <c r="M130" s="119">
        <f t="shared" si="12"/>
        <v>900</v>
      </c>
      <c r="N130" s="289">
        <f t="shared" si="21"/>
        <v>2280</v>
      </c>
      <c r="O130" s="119">
        <f t="shared" si="13"/>
        <v>5317.5</v>
      </c>
      <c r="P130" s="156"/>
      <c r="Q130" s="108">
        <f t="shared" si="14"/>
        <v>15975</v>
      </c>
      <c r="R130" s="197">
        <v>11693.97</v>
      </c>
      <c r="S130" s="108">
        <f t="shared" si="19"/>
        <v>11542.5</v>
      </c>
      <c r="T130" s="155">
        <f t="shared" si="16"/>
        <v>63306.03</v>
      </c>
      <c r="U130" s="265" t="s">
        <v>678</v>
      </c>
      <c r="V130" s="158" t="s">
        <v>849</v>
      </c>
      <c r="W130" s="174">
        <v>40220813105</v>
      </c>
      <c r="X130" s="159">
        <v>4</v>
      </c>
    </row>
    <row r="131" spans="1:24" s="160" customFormat="1" ht="17.25" customHeight="1">
      <c r="A131" s="262">
        <v>125</v>
      </c>
      <c r="B131" s="126" t="s">
        <v>812</v>
      </c>
      <c r="C131" s="111" t="s">
        <v>446</v>
      </c>
      <c r="D131" s="109" t="s">
        <v>689</v>
      </c>
      <c r="E131" s="153" t="s">
        <v>677</v>
      </c>
      <c r="F131" s="154">
        <v>44317</v>
      </c>
      <c r="G131" s="154">
        <v>44501</v>
      </c>
      <c r="H131" s="155">
        <v>60000</v>
      </c>
      <c r="I131" s="195">
        <v>3486.68</v>
      </c>
      <c r="J131" s="264">
        <v>25</v>
      </c>
      <c r="K131" s="192">
        <f t="shared" si="20"/>
        <v>1722</v>
      </c>
      <c r="L131" s="119">
        <f t="shared" si="11"/>
        <v>4260</v>
      </c>
      <c r="M131" s="119">
        <f t="shared" si="12"/>
        <v>720</v>
      </c>
      <c r="N131" s="289">
        <f t="shared" si="21"/>
        <v>1824</v>
      </c>
      <c r="O131" s="119">
        <f t="shared" si="13"/>
        <v>4254</v>
      </c>
      <c r="P131" s="156"/>
      <c r="Q131" s="108">
        <f t="shared" si="14"/>
        <v>12780</v>
      </c>
      <c r="R131" s="197">
        <v>9117.68</v>
      </c>
      <c r="S131" s="108">
        <f t="shared" si="19"/>
        <v>9234</v>
      </c>
      <c r="T131" s="155">
        <f t="shared" si="16"/>
        <v>50882.32</v>
      </c>
      <c r="U131" s="265" t="s">
        <v>678</v>
      </c>
      <c r="V131" s="158" t="s">
        <v>848</v>
      </c>
      <c r="W131" s="174">
        <v>4500060662</v>
      </c>
      <c r="X131" s="159">
        <v>4</v>
      </c>
    </row>
    <row r="132" spans="1:24" s="160" customFormat="1" ht="22.5" customHeight="1">
      <c r="A132" s="262">
        <v>126</v>
      </c>
      <c r="B132" s="126" t="s">
        <v>610</v>
      </c>
      <c r="C132" s="111" t="s">
        <v>446</v>
      </c>
      <c r="D132" s="109" t="s">
        <v>689</v>
      </c>
      <c r="E132" s="153" t="s">
        <v>677</v>
      </c>
      <c r="F132" s="154">
        <v>44470</v>
      </c>
      <c r="G132" s="154" t="s">
        <v>1174</v>
      </c>
      <c r="H132" s="155">
        <v>60000</v>
      </c>
      <c r="I132" s="195">
        <v>3486.68</v>
      </c>
      <c r="J132" s="264">
        <v>25</v>
      </c>
      <c r="K132" s="192">
        <f t="shared" si="20"/>
        <v>1722</v>
      </c>
      <c r="L132" s="119">
        <f t="shared" si="11"/>
        <v>4260</v>
      </c>
      <c r="M132" s="119">
        <f t="shared" si="12"/>
        <v>720</v>
      </c>
      <c r="N132" s="289">
        <f t="shared" si="21"/>
        <v>1824</v>
      </c>
      <c r="O132" s="119">
        <f t="shared" si="13"/>
        <v>4254</v>
      </c>
      <c r="P132" s="156"/>
      <c r="Q132" s="108">
        <f t="shared" si="14"/>
        <v>12780</v>
      </c>
      <c r="R132" s="197">
        <v>7032.68</v>
      </c>
      <c r="S132" s="108">
        <f t="shared" si="19"/>
        <v>9234</v>
      </c>
      <c r="T132" s="155">
        <f t="shared" si="16"/>
        <v>52967.32</v>
      </c>
      <c r="U132" s="265" t="s">
        <v>678</v>
      </c>
      <c r="V132" s="158" t="s">
        <v>848</v>
      </c>
      <c r="W132" s="174">
        <v>7600010826</v>
      </c>
      <c r="X132" s="159">
        <v>4</v>
      </c>
    </row>
    <row r="133" spans="1:24" s="160" customFormat="1" ht="12">
      <c r="A133" s="262">
        <v>127</v>
      </c>
      <c r="B133" s="126" t="s">
        <v>180</v>
      </c>
      <c r="C133" s="111" t="s">
        <v>16</v>
      </c>
      <c r="D133" s="109" t="s">
        <v>711</v>
      </c>
      <c r="E133" s="153" t="s">
        <v>677</v>
      </c>
      <c r="F133" s="263">
        <v>44440</v>
      </c>
      <c r="G133" s="154">
        <v>44621</v>
      </c>
      <c r="H133" s="155">
        <v>90000</v>
      </c>
      <c r="I133" s="195">
        <v>9455.59</v>
      </c>
      <c r="J133" s="264">
        <v>25</v>
      </c>
      <c r="K133" s="192">
        <f t="shared" si="20"/>
        <v>2583</v>
      </c>
      <c r="L133" s="119">
        <f t="shared" si="11"/>
        <v>6389.9999999999991</v>
      </c>
      <c r="M133" s="119">
        <f t="shared" si="12"/>
        <v>1080</v>
      </c>
      <c r="N133" s="289">
        <f t="shared" si="21"/>
        <v>2736</v>
      </c>
      <c r="O133" s="119">
        <f t="shared" si="13"/>
        <v>6381</v>
      </c>
      <c r="P133" s="156"/>
      <c r="Q133" s="108">
        <f t="shared" si="14"/>
        <v>19170</v>
      </c>
      <c r="R133" s="197">
        <v>15964.71</v>
      </c>
      <c r="S133" s="108">
        <f t="shared" si="19"/>
        <v>13851</v>
      </c>
      <c r="T133" s="155">
        <f t="shared" si="16"/>
        <v>74035.290000000008</v>
      </c>
      <c r="U133" s="265" t="s">
        <v>678</v>
      </c>
      <c r="V133" s="158" t="s">
        <v>849</v>
      </c>
      <c r="W133" s="174">
        <v>40220324889</v>
      </c>
      <c r="X133" s="159">
        <v>4</v>
      </c>
    </row>
    <row r="134" spans="1:24" s="160" customFormat="1" ht="22.5" customHeight="1">
      <c r="A134" s="262">
        <v>128</v>
      </c>
      <c r="B134" s="126" t="s">
        <v>1140</v>
      </c>
      <c r="C134" s="111" t="s">
        <v>16</v>
      </c>
      <c r="D134" s="109" t="s">
        <v>711</v>
      </c>
      <c r="E134" s="153" t="s">
        <v>677</v>
      </c>
      <c r="F134" s="263">
        <v>44621</v>
      </c>
      <c r="G134" s="154">
        <v>44805</v>
      </c>
      <c r="H134" s="155">
        <v>20000</v>
      </c>
      <c r="I134" s="195">
        <v>9455.59</v>
      </c>
      <c r="J134" s="264">
        <v>25</v>
      </c>
      <c r="K134" s="192">
        <v>2583</v>
      </c>
      <c r="L134" s="119">
        <f t="shared" si="11"/>
        <v>1419.9999999999998</v>
      </c>
      <c r="M134" s="119">
        <f t="shared" si="12"/>
        <v>240</v>
      </c>
      <c r="N134" s="289">
        <v>2736</v>
      </c>
      <c r="O134" s="119">
        <f t="shared" si="13"/>
        <v>1418</v>
      </c>
      <c r="P134" s="156"/>
      <c r="Q134" s="108">
        <f t="shared" si="14"/>
        <v>8397</v>
      </c>
      <c r="R134" s="197">
        <v>1182</v>
      </c>
      <c r="S134" s="108">
        <f t="shared" si="19"/>
        <v>3078</v>
      </c>
      <c r="T134" s="155">
        <f t="shared" si="16"/>
        <v>18818</v>
      </c>
      <c r="U134" s="265" t="s">
        <v>678</v>
      </c>
      <c r="V134" s="158" t="s">
        <v>848</v>
      </c>
      <c r="W134" s="174">
        <v>40220324889</v>
      </c>
      <c r="X134" s="159">
        <v>4</v>
      </c>
    </row>
    <row r="135" spans="1:24" s="160" customFormat="1" ht="23.25" customHeight="1">
      <c r="A135" s="262">
        <v>129</v>
      </c>
      <c r="B135" s="126" t="s">
        <v>794</v>
      </c>
      <c r="C135" s="111" t="s">
        <v>174</v>
      </c>
      <c r="D135" s="109" t="s">
        <v>1124</v>
      </c>
      <c r="E135" s="153" t="s">
        <v>677</v>
      </c>
      <c r="F135" s="263">
        <v>44378</v>
      </c>
      <c r="G135" s="263">
        <v>44562</v>
      </c>
      <c r="H135" s="155">
        <v>50000</v>
      </c>
      <c r="I135" s="195">
        <v>1675.48</v>
      </c>
      <c r="J135" s="264">
        <v>25</v>
      </c>
      <c r="K135" s="192">
        <f t="shared" ref="K135:K167" si="22">H135*0.0287</f>
        <v>1435</v>
      </c>
      <c r="L135" s="119">
        <f t="shared" ref="L135:L198" si="23">H135*0.071</f>
        <v>3549.9999999999995</v>
      </c>
      <c r="M135" s="119">
        <f t="shared" ref="M135:M198" si="24">H135*0.012</f>
        <v>600</v>
      </c>
      <c r="N135" s="289">
        <f t="shared" ref="N135:N166" si="25">H135*0.0304</f>
        <v>1520</v>
      </c>
      <c r="O135" s="119">
        <f t="shared" ref="O135:O198" si="26">H135*0.0709</f>
        <v>3545.0000000000005</v>
      </c>
      <c r="P135" s="156"/>
      <c r="Q135" s="108">
        <f t="shared" ref="Q135:Q198" si="27">SUM(K135:P135)</f>
        <v>10650</v>
      </c>
      <c r="R135" s="197">
        <v>5820.6</v>
      </c>
      <c r="S135" s="108">
        <f t="shared" si="19"/>
        <v>7695</v>
      </c>
      <c r="T135" s="155">
        <f t="shared" ref="T135:T198" si="28">H135-R135</f>
        <v>44179.4</v>
      </c>
      <c r="U135" s="265" t="s">
        <v>678</v>
      </c>
      <c r="V135" s="158" t="s">
        <v>849</v>
      </c>
      <c r="W135" s="174">
        <v>100740984</v>
      </c>
      <c r="X135" s="159">
        <v>4</v>
      </c>
    </row>
    <row r="136" spans="1:24" s="160" customFormat="1" ht="24">
      <c r="A136" s="262">
        <v>130</v>
      </c>
      <c r="B136" s="126" t="s">
        <v>654</v>
      </c>
      <c r="C136" s="111" t="s">
        <v>16</v>
      </c>
      <c r="D136" s="109" t="s">
        <v>744</v>
      </c>
      <c r="E136" s="153" t="s">
        <v>677</v>
      </c>
      <c r="F136" s="263">
        <v>44348</v>
      </c>
      <c r="G136" s="154">
        <v>44531</v>
      </c>
      <c r="H136" s="155">
        <v>60000</v>
      </c>
      <c r="I136" s="195">
        <v>3486.68</v>
      </c>
      <c r="J136" s="264">
        <v>25</v>
      </c>
      <c r="K136" s="192">
        <f t="shared" si="22"/>
        <v>1722</v>
      </c>
      <c r="L136" s="119">
        <f t="shared" si="23"/>
        <v>4260</v>
      </c>
      <c r="M136" s="119">
        <f t="shared" si="24"/>
        <v>720</v>
      </c>
      <c r="N136" s="289">
        <f t="shared" si="25"/>
        <v>1824</v>
      </c>
      <c r="O136" s="119">
        <f t="shared" si="26"/>
        <v>4254</v>
      </c>
      <c r="P136" s="156"/>
      <c r="Q136" s="108">
        <f t="shared" si="27"/>
        <v>12780</v>
      </c>
      <c r="R136" s="197">
        <v>7032.68</v>
      </c>
      <c r="S136" s="108">
        <f t="shared" si="19"/>
        <v>9234</v>
      </c>
      <c r="T136" s="155">
        <f t="shared" si="28"/>
        <v>52967.32</v>
      </c>
      <c r="U136" s="265" t="s">
        <v>678</v>
      </c>
      <c r="V136" s="158" t="s">
        <v>848</v>
      </c>
      <c r="W136" s="174">
        <v>40242885776</v>
      </c>
      <c r="X136" s="159">
        <v>4</v>
      </c>
    </row>
    <row r="137" spans="1:24" s="160" customFormat="1" ht="24">
      <c r="A137" s="262">
        <v>131</v>
      </c>
      <c r="B137" s="126" t="s">
        <v>855</v>
      </c>
      <c r="C137" s="111" t="s">
        <v>1047</v>
      </c>
      <c r="D137" s="109" t="s">
        <v>1039</v>
      </c>
      <c r="E137" s="153" t="s">
        <v>677</v>
      </c>
      <c r="F137" s="154">
        <v>44470</v>
      </c>
      <c r="G137" s="154">
        <v>44835</v>
      </c>
      <c r="H137" s="155">
        <v>38000</v>
      </c>
      <c r="I137" s="195">
        <v>160.38</v>
      </c>
      <c r="J137" s="264">
        <v>25</v>
      </c>
      <c r="K137" s="192">
        <f t="shared" si="22"/>
        <v>1090.5999999999999</v>
      </c>
      <c r="L137" s="119">
        <f t="shared" si="23"/>
        <v>2697.9999999999995</v>
      </c>
      <c r="M137" s="119">
        <f t="shared" si="24"/>
        <v>456</v>
      </c>
      <c r="N137" s="289">
        <f t="shared" si="25"/>
        <v>1155.2</v>
      </c>
      <c r="O137" s="119">
        <f t="shared" si="26"/>
        <v>2694.2000000000003</v>
      </c>
      <c r="P137" s="156"/>
      <c r="Q137" s="108">
        <f t="shared" si="27"/>
        <v>8094</v>
      </c>
      <c r="R137" s="197">
        <v>2406.1799999999998</v>
      </c>
      <c r="S137" s="108">
        <f t="shared" si="19"/>
        <v>5848.2</v>
      </c>
      <c r="T137" s="155">
        <f t="shared" si="28"/>
        <v>35593.82</v>
      </c>
      <c r="U137" s="265" t="s">
        <v>678</v>
      </c>
      <c r="V137" s="158" t="s">
        <v>849</v>
      </c>
      <c r="W137" s="174">
        <v>8200238437</v>
      </c>
      <c r="X137" s="159">
        <v>4</v>
      </c>
    </row>
    <row r="138" spans="1:24" s="160" customFormat="1" ht="25.5" customHeight="1">
      <c r="A138" s="262">
        <v>132</v>
      </c>
      <c r="B138" s="126" t="s">
        <v>200</v>
      </c>
      <c r="C138" s="111" t="s">
        <v>16</v>
      </c>
      <c r="D138" s="109" t="s">
        <v>698</v>
      </c>
      <c r="E138" s="153" t="s">
        <v>677</v>
      </c>
      <c r="F138" s="263">
        <v>44470</v>
      </c>
      <c r="G138" s="263">
        <v>44835</v>
      </c>
      <c r="H138" s="155">
        <v>38500</v>
      </c>
      <c r="I138" s="195">
        <v>230.95</v>
      </c>
      <c r="J138" s="264">
        <v>25</v>
      </c>
      <c r="K138" s="192">
        <f t="shared" si="22"/>
        <v>1104.95</v>
      </c>
      <c r="L138" s="119">
        <f t="shared" si="23"/>
        <v>2733.4999999999995</v>
      </c>
      <c r="M138" s="119">
        <f t="shared" si="24"/>
        <v>462</v>
      </c>
      <c r="N138" s="289">
        <f t="shared" si="25"/>
        <v>1170.4000000000001</v>
      </c>
      <c r="O138" s="119">
        <f t="shared" si="26"/>
        <v>2729.65</v>
      </c>
      <c r="P138" s="156"/>
      <c r="Q138" s="108">
        <f t="shared" si="27"/>
        <v>8200.5</v>
      </c>
      <c r="R138" s="197">
        <v>2506.3000000000002</v>
      </c>
      <c r="S138" s="108">
        <f t="shared" si="19"/>
        <v>5925.15</v>
      </c>
      <c r="T138" s="155">
        <f t="shared" si="28"/>
        <v>35993.699999999997</v>
      </c>
      <c r="U138" s="265" t="s">
        <v>678</v>
      </c>
      <c r="V138" s="158" t="s">
        <v>849</v>
      </c>
      <c r="W138" s="174">
        <v>40224427670</v>
      </c>
      <c r="X138" s="159">
        <v>4</v>
      </c>
    </row>
    <row r="139" spans="1:24" s="160" customFormat="1" ht="25.5" customHeight="1">
      <c r="A139" s="262">
        <v>133</v>
      </c>
      <c r="B139" s="126" t="s">
        <v>907</v>
      </c>
      <c r="C139" s="111" t="s">
        <v>96</v>
      </c>
      <c r="D139" s="109" t="s">
        <v>1124</v>
      </c>
      <c r="E139" s="153" t="s">
        <v>677</v>
      </c>
      <c r="F139" s="154">
        <v>44440</v>
      </c>
      <c r="G139" s="154">
        <v>44621</v>
      </c>
      <c r="H139" s="155">
        <v>18000</v>
      </c>
      <c r="I139" s="195">
        <v>0</v>
      </c>
      <c r="J139" s="264">
        <v>25</v>
      </c>
      <c r="K139" s="192">
        <f t="shared" si="22"/>
        <v>516.6</v>
      </c>
      <c r="L139" s="119">
        <f t="shared" si="23"/>
        <v>1277.9999999999998</v>
      </c>
      <c r="M139" s="119">
        <f t="shared" si="24"/>
        <v>216</v>
      </c>
      <c r="N139" s="289">
        <f t="shared" si="25"/>
        <v>547.20000000000005</v>
      </c>
      <c r="O139" s="119">
        <f t="shared" si="26"/>
        <v>1276.2</v>
      </c>
      <c r="P139" s="156"/>
      <c r="Q139" s="108">
        <f t="shared" si="27"/>
        <v>3834</v>
      </c>
      <c r="R139" s="197">
        <v>1063.8</v>
      </c>
      <c r="S139" s="108">
        <f t="shared" si="19"/>
        <v>2770.2</v>
      </c>
      <c r="T139" s="155">
        <f t="shared" si="28"/>
        <v>16936.2</v>
      </c>
      <c r="U139" s="265" t="s">
        <v>678</v>
      </c>
      <c r="V139" s="158" t="s">
        <v>848</v>
      </c>
      <c r="W139" s="174">
        <v>4800875488</v>
      </c>
      <c r="X139" s="159">
        <v>4</v>
      </c>
    </row>
    <row r="140" spans="1:24" s="160" customFormat="1" ht="16.5" customHeight="1">
      <c r="A140" s="262">
        <v>134</v>
      </c>
      <c r="B140" s="126" t="s">
        <v>1117</v>
      </c>
      <c r="C140" s="111" t="s">
        <v>1118</v>
      </c>
      <c r="D140" s="109" t="s">
        <v>1127</v>
      </c>
      <c r="E140" s="153" t="s">
        <v>677</v>
      </c>
      <c r="F140" s="154">
        <v>44440</v>
      </c>
      <c r="G140" s="154">
        <v>44621</v>
      </c>
      <c r="H140" s="155">
        <v>90000</v>
      </c>
      <c r="I140" s="195">
        <v>9753.1200000000008</v>
      </c>
      <c r="J140" s="264">
        <v>25</v>
      </c>
      <c r="K140" s="192">
        <f t="shared" si="22"/>
        <v>2583</v>
      </c>
      <c r="L140" s="119">
        <f t="shared" si="23"/>
        <v>6389.9999999999991</v>
      </c>
      <c r="M140" s="119">
        <f t="shared" si="24"/>
        <v>1080</v>
      </c>
      <c r="N140" s="289">
        <f t="shared" si="25"/>
        <v>2736</v>
      </c>
      <c r="O140" s="119">
        <f t="shared" si="26"/>
        <v>6381</v>
      </c>
      <c r="P140" s="156"/>
      <c r="Q140" s="108">
        <f t="shared" si="27"/>
        <v>19170</v>
      </c>
      <c r="R140" s="197">
        <v>15072.12</v>
      </c>
      <c r="S140" s="108">
        <f t="shared" si="19"/>
        <v>13851</v>
      </c>
      <c r="T140" s="155">
        <f t="shared" si="28"/>
        <v>74927.88</v>
      </c>
      <c r="U140" s="265" t="s">
        <v>678</v>
      </c>
      <c r="V140" s="158" t="s">
        <v>848</v>
      </c>
      <c r="W140" s="174">
        <v>22300299108</v>
      </c>
      <c r="X140" s="159">
        <v>4</v>
      </c>
    </row>
    <row r="141" spans="1:24" s="160" customFormat="1" ht="24">
      <c r="A141" s="262">
        <v>135</v>
      </c>
      <c r="B141" s="126" t="s">
        <v>234</v>
      </c>
      <c r="C141" s="111" t="s">
        <v>96</v>
      </c>
      <c r="D141" s="109" t="s">
        <v>1124</v>
      </c>
      <c r="E141" s="153" t="s">
        <v>677</v>
      </c>
      <c r="F141" s="154">
        <v>44470</v>
      </c>
      <c r="G141" s="154" t="s">
        <v>1174</v>
      </c>
      <c r="H141" s="155">
        <v>20000</v>
      </c>
      <c r="I141" s="195">
        <v>0</v>
      </c>
      <c r="J141" s="264">
        <v>25</v>
      </c>
      <c r="K141" s="192">
        <f t="shared" si="22"/>
        <v>574</v>
      </c>
      <c r="L141" s="119">
        <f t="shared" si="23"/>
        <v>1419.9999999999998</v>
      </c>
      <c r="M141" s="119">
        <f t="shared" si="24"/>
        <v>240</v>
      </c>
      <c r="N141" s="289">
        <f t="shared" si="25"/>
        <v>608</v>
      </c>
      <c r="O141" s="119">
        <f t="shared" si="26"/>
        <v>1418</v>
      </c>
      <c r="P141" s="156"/>
      <c r="Q141" s="108">
        <f t="shared" si="27"/>
        <v>4260</v>
      </c>
      <c r="R141" s="197">
        <v>1182</v>
      </c>
      <c r="S141" s="108">
        <f t="shared" si="19"/>
        <v>3078</v>
      </c>
      <c r="T141" s="155">
        <f t="shared" si="28"/>
        <v>18818</v>
      </c>
      <c r="U141" s="265" t="s">
        <v>678</v>
      </c>
      <c r="V141" s="158" t="s">
        <v>848</v>
      </c>
      <c r="W141" s="174">
        <v>2700376037</v>
      </c>
      <c r="X141" s="159">
        <v>4</v>
      </c>
    </row>
    <row r="142" spans="1:24" s="160" customFormat="1" ht="24">
      <c r="A142" s="262">
        <v>136</v>
      </c>
      <c r="B142" s="126" t="s">
        <v>786</v>
      </c>
      <c r="C142" s="111" t="s">
        <v>837</v>
      </c>
      <c r="D142" s="109" t="s">
        <v>705</v>
      </c>
      <c r="E142" s="153" t="s">
        <v>677</v>
      </c>
      <c r="F142" s="263">
        <v>44348</v>
      </c>
      <c r="G142" s="263">
        <v>44531</v>
      </c>
      <c r="H142" s="155">
        <v>40000</v>
      </c>
      <c r="I142" s="195">
        <v>442.65</v>
      </c>
      <c r="J142" s="264">
        <v>25</v>
      </c>
      <c r="K142" s="192">
        <f t="shared" si="22"/>
        <v>1148</v>
      </c>
      <c r="L142" s="119">
        <f t="shared" si="23"/>
        <v>2839.9999999999995</v>
      </c>
      <c r="M142" s="119">
        <f t="shared" si="24"/>
        <v>480</v>
      </c>
      <c r="N142" s="289">
        <f t="shared" si="25"/>
        <v>1216</v>
      </c>
      <c r="O142" s="119">
        <f t="shared" si="26"/>
        <v>2836</v>
      </c>
      <c r="P142" s="156"/>
      <c r="Q142" s="108">
        <f t="shared" si="27"/>
        <v>8520</v>
      </c>
      <c r="R142" s="197">
        <v>2806.65</v>
      </c>
      <c r="S142" s="108">
        <f t="shared" si="19"/>
        <v>6156</v>
      </c>
      <c r="T142" s="155">
        <f t="shared" si="28"/>
        <v>37193.35</v>
      </c>
      <c r="U142" s="265" t="s">
        <v>678</v>
      </c>
      <c r="V142" s="158" t="s">
        <v>848</v>
      </c>
      <c r="W142" s="174">
        <v>40224959292</v>
      </c>
      <c r="X142" s="159">
        <v>4</v>
      </c>
    </row>
    <row r="143" spans="1:24" s="160" customFormat="1" ht="18" customHeight="1">
      <c r="A143" s="262">
        <v>137</v>
      </c>
      <c r="B143" s="126" t="s">
        <v>499</v>
      </c>
      <c r="C143" s="111" t="s">
        <v>446</v>
      </c>
      <c r="D143" s="109" t="s">
        <v>689</v>
      </c>
      <c r="E143" s="153" t="s">
        <v>677</v>
      </c>
      <c r="F143" s="263">
        <v>44317</v>
      </c>
      <c r="G143" s="263">
        <v>44501</v>
      </c>
      <c r="H143" s="155">
        <v>60000</v>
      </c>
      <c r="I143" s="195">
        <v>3486.68</v>
      </c>
      <c r="J143" s="264">
        <v>25</v>
      </c>
      <c r="K143" s="192">
        <f t="shared" si="22"/>
        <v>1722</v>
      </c>
      <c r="L143" s="119">
        <f t="shared" si="23"/>
        <v>4260</v>
      </c>
      <c r="M143" s="119">
        <f t="shared" si="24"/>
        <v>720</v>
      </c>
      <c r="N143" s="289">
        <f t="shared" si="25"/>
        <v>1824</v>
      </c>
      <c r="O143" s="119">
        <f t="shared" si="26"/>
        <v>4254</v>
      </c>
      <c r="P143" s="156"/>
      <c r="Q143" s="108">
        <f t="shared" si="27"/>
        <v>12780</v>
      </c>
      <c r="R143" s="197">
        <v>7032.68</v>
      </c>
      <c r="S143" s="108">
        <f t="shared" si="19"/>
        <v>9234</v>
      </c>
      <c r="T143" s="155">
        <f t="shared" si="28"/>
        <v>52967.32</v>
      </c>
      <c r="U143" s="265" t="s">
        <v>678</v>
      </c>
      <c r="V143" s="158" t="s">
        <v>848</v>
      </c>
      <c r="W143" s="174">
        <v>117703793</v>
      </c>
      <c r="X143" s="159">
        <v>4</v>
      </c>
    </row>
    <row r="144" spans="1:24" s="160" customFormat="1" ht="36">
      <c r="A144" s="262">
        <v>138</v>
      </c>
      <c r="B144" s="126" t="s">
        <v>961</v>
      </c>
      <c r="C144" s="111" t="s">
        <v>451</v>
      </c>
      <c r="D144" s="109" t="s">
        <v>1125</v>
      </c>
      <c r="E144" s="153" t="s">
        <v>677</v>
      </c>
      <c r="F144" s="154">
        <v>44256</v>
      </c>
      <c r="G144" s="154">
        <v>44621</v>
      </c>
      <c r="H144" s="155">
        <v>55000</v>
      </c>
      <c r="I144" s="195">
        <v>2559.6799999999998</v>
      </c>
      <c r="J144" s="264">
        <v>25</v>
      </c>
      <c r="K144" s="192">
        <f t="shared" si="22"/>
        <v>1578.5</v>
      </c>
      <c r="L144" s="119">
        <f t="shared" si="23"/>
        <v>3904.9999999999995</v>
      </c>
      <c r="M144" s="119">
        <f t="shared" si="24"/>
        <v>660</v>
      </c>
      <c r="N144" s="289">
        <f t="shared" si="25"/>
        <v>1672</v>
      </c>
      <c r="O144" s="119">
        <f t="shared" si="26"/>
        <v>3899.5000000000005</v>
      </c>
      <c r="P144" s="156"/>
      <c r="Q144" s="108">
        <f t="shared" si="27"/>
        <v>11715</v>
      </c>
      <c r="R144" s="197">
        <v>5910.18</v>
      </c>
      <c r="S144" s="108">
        <f t="shared" si="19"/>
        <v>8464.5</v>
      </c>
      <c r="T144" s="155">
        <f t="shared" si="28"/>
        <v>49089.82</v>
      </c>
      <c r="U144" s="265" t="s">
        <v>678</v>
      </c>
      <c r="V144" s="158" t="s">
        <v>849</v>
      </c>
      <c r="W144" s="174">
        <v>117209205</v>
      </c>
      <c r="X144" s="159">
        <v>4</v>
      </c>
    </row>
    <row r="145" spans="1:24" s="160" customFormat="1" ht="24">
      <c r="A145" s="262">
        <v>139</v>
      </c>
      <c r="B145" s="126" t="s">
        <v>940</v>
      </c>
      <c r="C145" s="111" t="s">
        <v>446</v>
      </c>
      <c r="D145" s="109" t="s">
        <v>1123</v>
      </c>
      <c r="E145" s="153" t="s">
        <v>677</v>
      </c>
      <c r="F145" s="154">
        <v>44317</v>
      </c>
      <c r="G145" s="154">
        <v>44501</v>
      </c>
      <c r="H145" s="155">
        <v>60000</v>
      </c>
      <c r="I145" s="195">
        <v>3486.68</v>
      </c>
      <c r="J145" s="264">
        <v>25</v>
      </c>
      <c r="K145" s="192">
        <f t="shared" si="22"/>
        <v>1722</v>
      </c>
      <c r="L145" s="119">
        <f t="shared" si="23"/>
        <v>4260</v>
      </c>
      <c r="M145" s="119">
        <f t="shared" si="24"/>
        <v>720</v>
      </c>
      <c r="N145" s="289">
        <f t="shared" si="25"/>
        <v>1824</v>
      </c>
      <c r="O145" s="119">
        <f t="shared" si="26"/>
        <v>4254</v>
      </c>
      <c r="P145" s="156"/>
      <c r="Q145" s="108">
        <f t="shared" si="27"/>
        <v>12780</v>
      </c>
      <c r="R145" s="197">
        <v>7032.68</v>
      </c>
      <c r="S145" s="108">
        <f t="shared" si="19"/>
        <v>9234</v>
      </c>
      <c r="T145" s="155">
        <f t="shared" si="28"/>
        <v>52967.32</v>
      </c>
      <c r="U145" s="265" t="s">
        <v>678</v>
      </c>
      <c r="V145" s="158" t="s">
        <v>848</v>
      </c>
      <c r="W145" s="174">
        <v>3200271124</v>
      </c>
      <c r="X145" s="159">
        <v>4</v>
      </c>
    </row>
    <row r="146" spans="1:24" s="160" customFormat="1" ht="26.25" customHeight="1">
      <c r="A146" s="262">
        <v>140</v>
      </c>
      <c r="B146" s="126" t="s">
        <v>901</v>
      </c>
      <c r="C146" s="111" t="s">
        <v>1054</v>
      </c>
      <c r="D146" s="109" t="s">
        <v>694</v>
      </c>
      <c r="E146" s="153" t="s">
        <v>677</v>
      </c>
      <c r="F146" s="154">
        <v>44409</v>
      </c>
      <c r="G146" s="154">
        <v>44593</v>
      </c>
      <c r="H146" s="155">
        <v>70000</v>
      </c>
      <c r="I146" s="195">
        <v>5368.48</v>
      </c>
      <c r="J146" s="264">
        <v>25</v>
      </c>
      <c r="K146" s="192">
        <f t="shared" si="22"/>
        <v>2009</v>
      </c>
      <c r="L146" s="119">
        <f t="shared" si="23"/>
        <v>4970</v>
      </c>
      <c r="M146" s="119">
        <f t="shared" si="24"/>
        <v>840</v>
      </c>
      <c r="N146" s="289">
        <f t="shared" si="25"/>
        <v>2128</v>
      </c>
      <c r="O146" s="119">
        <f t="shared" si="26"/>
        <v>4963</v>
      </c>
      <c r="P146" s="156"/>
      <c r="Q146" s="108">
        <f t="shared" si="27"/>
        <v>14910</v>
      </c>
      <c r="R146" s="197">
        <v>9505.48</v>
      </c>
      <c r="S146" s="108">
        <f t="shared" si="19"/>
        <v>10773</v>
      </c>
      <c r="T146" s="155">
        <f t="shared" si="28"/>
        <v>60494.520000000004</v>
      </c>
      <c r="U146" s="265" t="s">
        <v>678</v>
      </c>
      <c r="V146" s="158" t="s">
        <v>848</v>
      </c>
      <c r="W146" s="174">
        <v>7100471536</v>
      </c>
      <c r="X146" s="159">
        <v>4</v>
      </c>
    </row>
    <row r="147" spans="1:24" s="160" customFormat="1" ht="24">
      <c r="A147" s="262">
        <v>141</v>
      </c>
      <c r="B147" s="126" t="s">
        <v>604</v>
      </c>
      <c r="C147" s="111" t="s">
        <v>446</v>
      </c>
      <c r="D147" s="109" t="s">
        <v>689</v>
      </c>
      <c r="E147" s="153" t="s">
        <v>677</v>
      </c>
      <c r="F147" s="154">
        <v>44470</v>
      </c>
      <c r="G147" s="154" t="s">
        <v>1174</v>
      </c>
      <c r="H147" s="155">
        <v>60000</v>
      </c>
      <c r="I147" s="195">
        <v>3486.68</v>
      </c>
      <c r="J147" s="264">
        <v>25</v>
      </c>
      <c r="K147" s="192">
        <f t="shared" si="22"/>
        <v>1722</v>
      </c>
      <c r="L147" s="119">
        <f t="shared" si="23"/>
        <v>4260</v>
      </c>
      <c r="M147" s="119">
        <f t="shared" si="24"/>
        <v>720</v>
      </c>
      <c r="N147" s="289">
        <f t="shared" si="25"/>
        <v>1824</v>
      </c>
      <c r="O147" s="119">
        <f t="shared" si="26"/>
        <v>4254</v>
      </c>
      <c r="P147" s="156"/>
      <c r="Q147" s="108">
        <f t="shared" si="27"/>
        <v>12780</v>
      </c>
      <c r="R147" s="197">
        <v>7032.68</v>
      </c>
      <c r="S147" s="108">
        <f t="shared" si="19"/>
        <v>9234</v>
      </c>
      <c r="T147" s="155">
        <f t="shared" si="28"/>
        <v>52967.32</v>
      </c>
      <c r="U147" s="265" t="s">
        <v>678</v>
      </c>
      <c r="V147" s="158" t="s">
        <v>848</v>
      </c>
      <c r="W147" s="174">
        <v>7100504120</v>
      </c>
      <c r="X147" s="159">
        <v>4</v>
      </c>
    </row>
    <row r="148" spans="1:24" s="160" customFormat="1" ht="12">
      <c r="A148" s="262">
        <v>142</v>
      </c>
      <c r="B148" s="126" t="s">
        <v>782</v>
      </c>
      <c r="C148" s="111" t="s">
        <v>237</v>
      </c>
      <c r="D148" s="109" t="s">
        <v>845</v>
      </c>
      <c r="E148" s="153" t="s">
        <v>677</v>
      </c>
      <c r="F148" s="263">
        <v>44409</v>
      </c>
      <c r="G148" s="263">
        <v>44593</v>
      </c>
      <c r="H148" s="155">
        <v>60000</v>
      </c>
      <c r="I148" s="195">
        <v>3486.68</v>
      </c>
      <c r="J148" s="264">
        <v>25</v>
      </c>
      <c r="K148" s="192">
        <f t="shared" si="22"/>
        <v>1722</v>
      </c>
      <c r="L148" s="119">
        <f t="shared" si="23"/>
        <v>4260</v>
      </c>
      <c r="M148" s="119">
        <f t="shared" si="24"/>
        <v>720</v>
      </c>
      <c r="N148" s="289">
        <f t="shared" si="25"/>
        <v>1824</v>
      </c>
      <c r="O148" s="119">
        <f t="shared" si="26"/>
        <v>4254</v>
      </c>
      <c r="P148" s="156"/>
      <c r="Q148" s="108">
        <f t="shared" si="27"/>
        <v>12780</v>
      </c>
      <c r="R148" s="197">
        <v>7032.68</v>
      </c>
      <c r="S148" s="108">
        <f t="shared" si="19"/>
        <v>9234</v>
      </c>
      <c r="T148" s="155">
        <f t="shared" si="28"/>
        <v>52967.32</v>
      </c>
      <c r="U148" s="265" t="s">
        <v>678</v>
      </c>
      <c r="V148" s="158" t="s">
        <v>848</v>
      </c>
      <c r="W148" s="174">
        <v>104732235</v>
      </c>
      <c r="X148" s="159">
        <v>4</v>
      </c>
    </row>
    <row r="149" spans="1:24" s="160" customFormat="1" ht="12">
      <c r="A149" s="262">
        <v>143</v>
      </c>
      <c r="B149" s="126" t="s">
        <v>866</v>
      </c>
      <c r="C149" s="111" t="s">
        <v>237</v>
      </c>
      <c r="D149" s="109" t="s">
        <v>845</v>
      </c>
      <c r="E149" s="153" t="s">
        <v>677</v>
      </c>
      <c r="F149" s="154">
        <v>44348</v>
      </c>
      <c r="G149" s="154">
        <v>44531</v>
      </c>
      <c r="H149" s="155">
        <v>40000</v>
      </c>
      <c r="I149" s="195">
        <v>442.65</v>
      </c>
      <c r="J149" s="264">
        <v>25</v>
      </c>
      <c r="K149" s="192">
        <f t="shared" si="22"/>
        <v>1148</v>
      </c>
      <c r="L149" s="119">
        <f t="shared" si="23"/>
        <v>2839.9999999999995</v>
      </c>
      <c r="M149" s="119">
        <f t="shared" si="24"/>
        <v>480</v>
      </c>
      <c r="N149" s="289">
        <f t="shared" si="25"/>
        <v>1216</v>
      </c>
      <c r="O149" s="119">
        <f t="shared" si="26"/>
        <v>2836</v>
      </c>
      <c r="P149" s="156"/>
      <c r="Q149" s="108">
        <f t="shared" si="27"/>
        <v>8520</v>
      </c>
      <c r="R149" s="197">
        <v>3818.25</v>
      </c>
      <c r="S149" s="108">
        <f t="shared" si="19"/>
        <v>6156</v>
      </c>
      <c r="T149" s="155">
        <f t="shared" si="28"/>
        <v>36181.75</v>
      </c>
      <c r="U149" s="265" t="s">
        <v>678</v>
      </c>
      <c r="V149" s="158" t="s">
        <v>848</v>
      </c>
      <c r="W149" s="174">
        <v>104452206</v>
      </c>
      <c r="X149" s="159">
        <v>4</v>
      </c>
    </row>
    <row r="150" spans="1:24" s="160" customFormat="1" ht="18.75" customHeight="1">
      <c r="A150" s="262">
        <v>144</v>
      </c>
      <c r="B150" s="126" t="s">
        <v>640</v>
      </c>
      <c r="C150" s="111" t="s">
        <v>446</v>
      </c>
      <c r="D150" s="109" t="s">
        <v>1123</v>
      </c>
      <c r="E150" s="153" t="s">
        <v>677</v>
      </c>
      <c r="F150" s="263">
        <v>44470</v>
      </c>
      <c r="G150" s="263" t="s">
        <v>1174</v>
      </c>
      <c r="H150" s="155">
        <v>40000</v>
      </c>
      <c r="I150" s="195">
        <v>442.65</v>
      </c>
      <c r="J150" s="264">
        <v>25</v>
      </c>
      <c r="K150" s="192">
        <f t="shared" si="22"/>
        <v>1148</v>
      </c>
      <c r="L150" s="119">
        <f t="shared" si="23"/>
        <v>2839.9999999999995</v>
      </c>
      <c r="M150" s="119">
        <f t="shared" si="24"/>
        <v>480</v>
      </c>
      <c r="N150" s="289">
        <f t="shared" si="25"/>
        <v>1216</v>
      </c>
      <c r="O150" s="119">
        <f t="shared" si="26"/>
        <v>2836</v>
      </c>
      <c r="P150" s="156"/>
      <c r="Q150" s="108">
        <f t="shared" si="27"/>
        <v>8520</v>
      </c>
      <c r="R150" s="197">
        <v>2806.65</v>
      </c>
      <c r="S150" s="108">
        <f t="shared" si="19"/>
        <v>6156</v>
      </c>
      <c r="T150" s="155">
        <f t="shared" si="28"/>
        <v>37193.35</v>
      </c>
      <c r="U150" s="265" t="s">
        <v>678</v>
      </c>
      <c r="V150" s="158" t="s">
        <v>848</v>
      </c>
      <c r="W150" s="174">
        <v>40221823673</v>
      </c>
      <c r="X150" s="159">
        <v>4</v>
      </c>
    </row>
    <row r="151" spans="1:24" s="160" customFormat="1" ht="18.75" customHeight="1">
      <c r="A151" s="262">
        <v>145</v>
      </c>
      <c r="B151" s="126" t="s">
        <v>15</v>
      </c>
      <c r="C151" s="111" t="s">
        <v>16</v>
      </c>
      <c r="D151" s="109" t="s">
        <v>719</v>
      </c>
      <c r="E151" s="153" t="s">
        <v>677</v>
      </c>
      <c r="F151" s="154">
        <v>44470</v>
      </c>
      <c r="G151" s="154" t="s">
        <v>1174</v>
      </c>
      <c r="H151" s="155">
        <v>60000</v>
      </c>
      <c r="I151" s="195">
        <v>3486.68</v>
      </c>
      <c r="J151" s="264">
        <v>25</v>
      </c>
      <c r="K151" s="192">
        <f t="shared" si="22"/>
        <v>1722</v>
      </c>
      <c r="L151" s="119">
        <f t="shared" si="23"/>
        <v>4260</v>
      </c>
      <c r="M151" s="119">
        <f t="shared" si="24"/>
        <v>720</v>
      </c>
      <c r="N151" s="289">
        <f t="shared" si="25"/>
        <v>1824</v>
      </c>
      <c r="O151" s="119">
        <f t="shared" si="26"/>
        <v>4254</v>
      </c>
      <c r="P151" s="156"/>
      <c r="Q151" s="108">
        <f t="shared" si="27"/>
        <v>12780</v>
      </c>
      <c r="R151" s="197">
        <v>7032.68</v>
      </c>
      <c r="S151" s="108">
        <f t="shared" si="19"/>
        <v>9234</v>
      </c>
      <c r="T151" s="155">
        <f t="shared" si="28"/>
        <v>52967.32</v>
      </c>
      <c r="U151" s="265" t="s">
        <v>678</v>
      </c>
      <c r="V151" s="158" t="s">
        <v>848</v>
      </c>
      <c r="W151" s="174">
        <v>100244946</v>
      </c>
      <c r="X151" s="159">
        <v>4</v>
      </c>
    </row>
    <row r="152" spans="1:24" s="160" customFormat="1" ht="17.25" customHeight="1">
      <c r="A152" s="262">
        <v>146</v>
      </c>
      <c r="B152" s="126" t="s">
        <v>914</v>
      </c>
      <c r="C152" s="111" t="s">
        <v>96</v>
      </c>
      <c r="D152" s="109" t="s">
        <v>1124</v>
      </c>
      <c r="E152" s="153" t="s">
        <v>677</v>
      </c>
      <c r="F152" s="154">
        <v>44378</v>
      </c>
      <c r="G152" s="154">
        <v>44562</v>
      </c>
      <c r="H152" s="155">
        <v>18000</v>
      </c>
      <c r="I152" s="195">
        <v>0</v>
      </c>
      <c r="J152" s="264">
        <v>25</v>
      </c>
      <c r="K152" s="192">
        <f t="shared" si="22"/>
        <v>516.6</v>
      </c>
      <c r="L152" s="119">
        <f t="shared" si="23"/>
        <v>1277.9999999999998</v>
      </c>
      <c r="M152" s="119">
        <f t="shared" si="24"/>
        <v>216</v>
      </c>
      <c r="N152" s="289">
        <f t="shared" si="25"/>
        <v>547.20000000000005</v>
      </c>
      <c r="O152" s="119">
        <f t="shared" si="26"/>
        <v>1276.2</v>
      </c>
      <c r="P152" s="156"/>
      <c r="Q152" s="108">
        <f t="shared" si="27"/>
        <v>3834</v>
      </c>
      <c r="R152" s="197">
        <v>1063.8</v>
      </c>
      <c r="S152" s="108">
        <f t="shared" si="19"/>
        <v>2770.2</v>
      </c>
      <c r="T152" s="155">
        <f t="shared" si="28"/>
        <v>16936.2</v>
      </c>
      <c r="U152" s="265" t="s">
        <v>678</v>
      </c>
      <c r="V152" s="158" t="s">
        <v>848</v>
      </c>
      <c r="W152" s="174">
        <v>4900416068</v>
      </c>
      <c r="X152" s="159">
        <v>4</v>
      </c>
    </row>
    <row r="153" spans="1:24" s="160" customFormat="1" ht="24">
      <c r="A153" s="262">
        <v>147</v>
      </c>
      <c r="B153" s="126" t="s">
        <v>801</v>
      </c>
      <c r="C153" s="111" t="s">
        <v>148</v>
      </c>
      <c r="D153" s="109" t="s">
        <v>1123</v>
      </c>
      <c r="E153" s="153" t="s">
        <v>677</v>
      </c>
      <c r="F153" s="154">
        <v>44470</v>
      </c>
      <c r="G153" s="154" t="s">
        <v>1174</v>
      </c>
      <c r="H153" s="155">
        <v>40000</v>
      </c>
      <c r="I153" s="195">
        <v>442.65</v>
      </c>
      <c r="J153" s="264">
        <v>25</v>
      </c>
      <c r="K153" s="192">
        <f t="shared" si="22"/>
        <v>1148</v>
      </c>
      <c r="L153" s="119">
        <f t="shared" si="23"/>
        <v>2839.9999999999995</v>
      </c>
      <c r="M153" s="119">
        <f t="shared" si="24"/>
        <v>480</v>
      </c>
      <c r="N153" s="289">
        <f t="shared" si="25"/>
        <v>1216</v>
      </c>
      <c r="O153" s="119">
        <f t="shared" si="26"/>
        <v>2836</v>
      </c>
      <c r="P153" s="156"/>
      <c r="Q153" s="108">
        <f t="shared" si="27"/>
        <v>8520</v>
      </c>
      <c r="R153" s="197">
        <v>2806.65</v>
      </c>
      <c r="S153" s="108">
        <f t="shared" si="19"/>
        <v>6156</v>
      </c>
      <c r="T153" s="155">
        <f t="shared" si="28"/>
        <v>37193.35</v>
      </c>
      <c r="U153" s="265" t="s">
        <v>678</v>
      </c>
      <c r="V153" s="158" t="s">
        <v>848</v>
      </c>
      <c r="W153" s="174">
        <v>5601334583</v>
      </c>
      <c r="X153" s="159">
        <v>4</v>
      </c>
    </row>
    <row r="154" spans="1:24" s="160" customFormat="1" ht="12">
      <c r="A154" s="262">
        <v>148</v>
      </c>
      <c r="B154" s="126" t="s">
        <v>378</v>
      </c>
      <c r="C154" s="111" t="s">
        <v>148</v>
      </c>
      <c r="D154" s="109" t="s">
        <v>699</v>
      </c>
      <c r="E154" s="153" t="s">
        <v>677</v>
      </c>
      <c r="F154" s="154">
        <v>44470</v>
      </c>
      <c r="G154" s="154" t="s">
        <v>1174</v>
      </c>
      <c r="H154" s="155">
        <v>50000</v>
      </c>
      <c r="I154" s="195">
        <v>1854</v>
      </c>
      <c r="J154" s="264">
        <v>25</v>
      </c>
      <c r="K154" s="192">
        <f t="shared" si="22"/>
        <v>1435</v>
      </c>
      <c r="L154" s="119">
        <f t="shared" si="23"/>
        <v>3549.9999999999995</v>
      </c>
      <c r="M154" s="119">
        <f t="shared" si="24"/>
        <v>600</v>
      </c>
      <c r="N154" s="289">
        <f t="shared" si="25"/>
        <v>1520</v>
      </c>
      <c r="O154" s="119">
        <f t="shared" si="26"/>
        <v>3545.0000000000005</v>
      </c>
      <c r="P154" s="156"/>
      <c r="Q154" s="108">
        <f t="shared" si="27"/>
        <v>10650</v>
      </c>
      <c r="R154" s="197">
        <v>6196.29</v>
      </c>
      <c r="S154" s="108">
        <f t="shared" si="19"/>
        <v>7695</v>
      </c>
      <c r="T154" s="155">
        <f t="shared" si="28"/>
        <v>43803.71</v>
      </c>
      <c r="U154" s="265" t="s">
        <v>678</v>
      </c>
      <c r="V154" s="158" t="s">
        <v>848</v>
      </c>
      <c r="W154" s="174">
        <v>107609505</v>
      </c>
      <c r="X154" s="159">
        <v>4</v>
      </c>
    </row>
    <row r="155" spans="1:24" s="160" customFormat="1" ht="24">
      <c r="A155" s="262">
        <v>149</v>
      </c>
      <c r="B155" s="126" t="s">
        <v>580</v>
      </c>
      <c r="C155" s="111" t="s">
        <v>446</v>
      </c>
      <c r="D155" s="109" t="s">
        <v>689</v>
      </c>
      <c r="E155" s="153" t="s">
        <v>677</v>
      </c>
      <c r="F155" s="154">
        <v>44470</v>
      </c>
      <c r="G155" s="154" t="s">
        <v>1174</v>
      </c>
      <c r="H155" s="155">
        <v>60000</v>
      </c>
      <c r="I155" s="195">
        <v>3486.68</v>
      </c>
      <c r="J155" s="264">
        <v>25</v>
      </c>
      <c r="K155" s="192">
        <f t="shared" si="22"/>
        <v>1722</v>
      </c>
      <c r="L155" s="119">
        <f t="shared" si="23"/>
        <v>4260</v>
      </c>
      <c r="M155" s="119">
        <f t="shared" si="24"/>
        <v>720</v>
      </c>
      <c r="N155" s="289">
        <f t="shared" si="25"/>
        <v>1824</v>
      </c>
      <c r="O155" s="119">
        <f t="shared" si="26"/>
        <v>4254</v>
      </c>
      <c r="P155" s="156"/>
      <c r="Q155" s="108">
        <f t="shared" si="27"/>
        <v>12780</v>
      </c>
      <c r="R155" s="197">
        <v>7032.68</v>
      </c>
      <c r="S155" s="108">
        <f t="shared" si="19"/>
        <v>9234</v>
      </c>
      <c r="T155" s="155">
        <f t="shared" si="28"/>
        <v>52967.32</v>
      </c>
      <c r="U155" s="265" t="s">
        <v>678</v>
      </c>
      <c r="V155" s="158" t="s">
        <v>848</v>
      </c>
      <c r="W155" s="174">
        <v>5100062834</v>
      </c>
      <c r="X155" s="159">
        <v>4</v>
      </c>
    </row>
    <row r="156" spans="1:24" s="160" customFormat="1" ht="24">
      <c r="A156" s="262">
        <v>150</v>
      </c>
      <c r="B156" s="126" t="s">
        <v>787</v>
      </c>
      <c r="C156" s="111" t="s">
        <v>838</v>
      </c>
      <c r="D156" s="109" t="s">
        <v>705</v>
      </c>
      <c r="E156" s="153" t="s">
        <v>677</v>
      </c>
      <c r="F156" s="154">
        <v>44348</v>
      </c>
      <c r="G156" s="154">
        <v>44896</v>
      </c>
      <c r="H156" s="155">
        <v>60000</v>
      </c>
      <c r="I156" s="195">
        <v>3486.68</v>
      </c>
      <c r="J156" s="264">
        <v>25</v>
      </c>
      <c r="K156" s="192">
        <f t="shared" si="22"/>
        <v>1722</v>
      </c>
      <c r="L156" s="119">
        <f t="shared" si="23"/>
        <v>4260</v>
      </c>
      <c r="M156" s="119">
        <f t="shared" si="24"/>
        <v>720</v>
      </c>
      <c r="N156" s="289">
        <f t="shared" si="25"/>
        <v>1824</v>
      </c>
      <c r="O156" s="119">
        <f t="shared" si="26"/>
        <v>4254</v>
      </c>
      <c r="P156" s="156"/>
      <c r="Q156" s="108">
        <f t="shared" si="27"/>
        <v>12780</v>
      </c>
      <c r="R156" s="197">
        <v>7032.68</v>
      </c>
      <c r="S156" s="108">
        <f t="shared" si="19"/>
        <v>9234</v>
      </c>
      <c r="T156" s="155">
        <f t="shared" si="28"/>
        <v>52967.32</v>
      </c>
      <c r="U156" s="265" t="s">
        <v>678</v>
      </c>
      <c r="V156" s="158" t="s">
        <v>848</v>
      </c>
      <c r="W156" s="174">
        <v>5600722358</v>
      </c>
      <c r="X156" s="159">
        <v>4</v>
      </c>
    </row>
    <row r="157" spans="1:24" s="160" customFormat="1" ht="17.25" customHeight="1">
      <c r="A157" s="262">
        <v>151</v>
      </c>
      <c r="B157" s="161" t="s">
        <v>1099</v>
      </c>
      <c r="C157" s="265" t="s">
        <v>434</v>
      </c>
      <c r="D157" s="109" t="s">
        <v>1123</v>
      </c>
      <c r="E157" s="153" t="s">
        <v>677</v>
      </c>
      <c r="F157" s="154">
        <v>44440</v>
      </c>
      <c r="G157" s="154">
        <v>44621</v>
      </c>
      <c r="H157" s="155">
        <v>60000</v>
      </c>
      <c r="I157" s="195">
        <v>3486.68</v>
      </c>
      <c r="J157" s="264">
        <v>25</v>
      </c>
      <c r="K157" s="192">
        <f t="shared" si="22"/>
        <v>1722</v>
      </c>
      <c r="L157" s="119">
        <f t="shared" si="23"/>
        <v>4260</v>
      </c>
      <c r="M157" s="119">
        <f t="shared" si="24"/>
        <v>720</v>
      </c>
      <c r="N157" s="289">
        <f t="shared" si="25"/>
        <v>1824</v>
      </c>
      <c r="O157" s="119">
        <f t="shared" si="26"/>
        <v>4254</v>
      </c>
      <c r="P157" s="156"/>
      <c r="Q157" s="108">
        <f t="shared" si="27"/>
        <v>12780</v>
      </c>
      <c r="R157" s="197">
        <v>7032.68</v>
      </c>
      <c r="S157" s="108">
        <f t="shared" si="19"/>
        <v>9234</v>
      </c>
      <c r="T157" s="155">
        <f t="shared" si="28"/>
        <v>52967.32</v>
      </c>
      <c r="U157" s="265" t="s">
        <v>678</v>
      </c>
      <c r="V157" s="158" t="s">
        <v>848</v>
      </c>
      <c r="W157" s="174">
        <v>112614458</v>
      </c>
      <c r="X157" s="159">
        <v>4</v>
      </c>
    </row>
    <row r="158" spans="1:24" s="160" customFormat="1" ht="12">
      <c r="A158" s="262">
        <v>152</v>
      </c>
      <c r="B158" s="126" t="s">
        <v>380</v>
      </c>
      <c r="C158" s="111" t="s">
        <v>183</v>
      </c>
      <c r="D158" s="109" t="s">
        <v>699</v>
      </c>
      <c r="E158" s="153" t="s">
        <v>677</v>
      </c>
      <c r="F158" s="154">
        <v>44470</v>
      </c>
      <c r="G158" s="154" t="s">
        <v>1174</v>
      </c>
      <c r="H158" s="155">
        <v>65000</v>
      </c>
      <c r="I158" s="195">
        <v>4427.58</v>
      </c>
      <c r="J158" s="264">
        <v>25</v>
      </c>
      <c r="K158" s="192">
        <f t="shared" si="22"/>
        <v>1865.5</v>
      </c>
      <c r="L158" s="119">
        <f t="shared" si="23"/>
        <v>4615</v>
      </c>
      <c r="M158" s="119">
        <f t="shared" si="24"/>
        <v>780</v>
      </c>
      <c r="N158" s="289">
        <f t="shared" si="25"/>
        <v>1976</v>
      </c>
      <c r="O158" s="119">
        <f t="shared" si="26"/>
        <v>4608.5</v>
      </c>
      <c r="P158" s="156"/>
      <c r="Q158" s="108">
        <f t="shared" si="27"/>
        <v>13845</v>
      </c>
      <c r="R158" s="197">
        <v>8269.08</v>
      </c>
      <c r="S158" s="108">
        <f t="shared" si="19"/>
        <v>10003.5</v>
      </c>
      <c r="T158" s="155">
        <f t="shared" si="28"/>
        <v>56730.92</v>
      </c>
      <c r="U158" s="265" t="s">
        <v>678</v>
      </c>
      <c r="V158" s="158" t="s">
        <v>848</v>
      </c>
      <c r="W158" s="174">
        <v>108223447</v>
      </c>
      <c r="X158" s="159">
        <v>4</v>
      </c>
    </row>
    <row r="159" spans="1:24" s="160" customFormat="1" ht="24">
      <c r="A159" s="262">
        <v>153</v>
      </c>
      <c r="B159" s="126" t="s">
        <v>823</v>
      </c>
      <c r="C159" s="111" t="s">
        <v>446</v>
      </c>
      <c r="D159" s="109" t="s">
        <v>689</v>
      </c>
      <c r="E159" s="153" t="s">
        <v>677</v>
      </c>
      <c r="F159" s="154">
        <v>44470</v>
      </c>
      <c r="G159" s="154" t="s">
        <v>1174</v>
      </c>
      <c r="H159" s="155">
        <v>60000</v>
      </c>
      <c r="I159" s="195">
        <v>3486.68</v>
      </c>
      <c r="J159" s="264">
        <v>25</v>
      </c>
      <c r="K159" s="192">
        <f t="shared" si="22"/>
        <v>1722</v>
      </c>
      <c r="L159" s="119">
        <f t="shared" si="23"/>
        <v>4260</v>
      </c>
      <c r="M159" s="119">
        <f t="shared" si="24"/>
        <v>720</v>
      </c>
      <c r="N159" s="289">
        <f t="shared" si="25"/>
        <v>1824</v>
      </c>
      <c r="O159" s="119">
        <f t="shared" si="26"/>
        <v>4254</v>
      </c>
      <c r="P159" s="156"/>
      <c r="Q159" s="108">
        <f t="shared" si="27"/>
        <v>12780</v>
      </c>
      <c r="R159" s="197">
        <v>7032.68</v>
      </c>
      <c r="S159" s="108">
        <f t="shared" si="19"/>
        <v>9234</v>
      </c>
      <c r="T159" s="155">
        <f t="shared" si="28"/>
        <v>52967.32</v>
      </c>
      <c r="U159" s="265" t="s">
        <v>678</v>
      </c>
      <c r="V159" s="158" t="s">
        <v>848</v>
      </c>
      <c r="W159" s="174">
        <v>4701290720</v>
      </c>
      <c r="X159" s="159">
        <v>4</v>
      </c>
    </row>
    <row r="160" spans="1:24" s="160" customFormat="1" ht="37.5" customHeight="1">
      <c r="A160" s="262">
        <v>154</v>
      </c>
      <c r="B160" s="126" t="s">
        <v>390</v>
      </c>
      <c r="C160" s="111" t="s">
        <v>148</v>
      </c>
      <c r="D160" s="109" t="s">
        <v>699</v>
      </c>
      <c r="E160" s="153" t="s">
        <v>677</v>
      </c>
      <c r="F160" s="263">
        <v>44470</v>
      </c>
      <c r="G160" s="263" t="s">
        <v>1174</v>
      </c>
      <c r="H160" s="155">
        <v>50000</v>
      </c>
      <c r="I160" s="195">
        <v>1854</v>
      </c>
      <c r="J160" s="264">
        <v>25</v>
      </c>
      <c r="K160" s="192">
        <f t="shared" si="22"/>
        <v>1435</v>
      </c>
      <c r="L160" s="119">
        <f t="shared" si="23"/>
        <v>3549.9999999999995</v>
      </c>
      <c r="M160" s="119">
        <f t="shared" si="24"/>
        <v>600</v>
      </c>
      <c r="N160" s="289">
        <f t="shared" si="25"/>
        <v>1520</v>
      </c>
      <c r="O160" s="119">
        <f t="shared" si="26"/>
        <v>3545.0000000000005</v>
      </c>
      <c r="P160" s="156"/>
      <c r="Q160" s="108">
        <f t="shared" si="27"/>
        <v>10650</v>
      </c>
      <c r="R160" s="197">
        <v>6296.87</v>
      </c>
      <c r="S160" s="108">
        <f t="shared" si="19"/>
        <v>7695</v>
      </c>
      <c r="T160" s="155">
        <f t="shared" si="28"/>
        <v>43703.13</v>
      </c>
      <c r="U160" s="265" t="s">
        <v>678</v>
      </c>
      <c r="V160" s="158" t="s">
        <v>848</v>
      </c>
      <c r="W160" s="174">
        <v>22300729369</v>
      </c>
      <c r="X160" s="159">
        <v>4</v>
      </c>
    </row>
    <row r="161" spans="1:24" s="160" customFormat="1" ht="12">
      <c r="A161" s="262">
        <v>155</v>
      </c>
      <c r="B161" s="126" t="s">
        <v>392</v>
      </c>
      <c r="C161" s="111" t="s">
        <v>148</v>
      </c>
      <c r="D161" s="109" t="s">
        <v>699</v>
      </c>
      <c r="E161" s="153" t="s">
        <v>677</v>
      </c>
      <c r="F161" s="263">
        <v>44501</v>
      </c>
      <c r="G161" s="263">
        <v>44866</v>
      </c>
      <c r="H161" s="155">
        <v>50000</v>
      </c>
      <c r="I161" s="195">
        <v>1854</v>
      </c>
      <c r="J161" s="264">
        <v>25</v>
      </c>
      <c r="K161" s="192">
        <f t="shared" si="22"/>
        <v>1435</v>
      </c>
      <c r="L161" s="119">
        <f t="shared" si="23"/>
        <v>3549.9999999999995</v>
      </c>
      <c r="M161" s="119">
        <f t="shared" si="24"/>
        <v>600</v>
      </c>
      <c r="N161" s="289">
        <f t="shared" si="25"/>
        <v>1520</v>
      </c>
      <c r="O161" s="119">
        <f t="shared" si="26"/>
        <v>3545.0000000000005</v>
      </c>
      <c r="P161" s="156"/>
      <c r="Q161" s="108">
        <f t="shared" si="27"/>
        <v>10650</v>
      </c>
      <c r="R161" s="197">
        <v>4909</v>
      </c>
      <c r="S161" s="108">
        <f t="shared" si="19"/>
        <v>7695</v>
      </c>
      <c r="T161" s="155">
        <f t="shared" si="28"/>
        <v>45091</v>
      </c>
      <c r="U161" s="265" t="s">
        <v>678</v>
      </c>
      <c r="V161" s="158" t="s">
        <v>849</v>
      </c>
      <c r="W161" s="174">
        <v>22301400903</v>
      </c>
      <c r="X161" s="159">
        <v>4</v>
      </c>
    </row>
    <row r="162" spans="1:24" s="160" customFormat="1" ht="24">
      <c r="A162" s="262">
        <v>156</v>
      </c>
      <c r="B162" s="126" t="s">
        <v>450</v>
      </c>
      <c r="C162" s="111" t="s">
        <v>451</v>
      </c>
      <c r="D162" s="109" t="s">
        <v>688</v>
      </c>
      <c r="E162" s="153" t="s">
        <v>677</v>
      </c>
      <c r="F162" s="154">
        <v>44470</v>
      </c>
      <c r="G162" s="154">
        <v>44835</v>
      </c>
      <c r="H162" s="155">
        <v>80000</v>
      </c>
      <c r="I162" s="195">
        <v>7400.87</v>
      </c>
      <c r="J162" s="264">
        <v>25</v>
      </c>
      <c r="K162" s="192">
        <f t="shared" si="22"/>
        <v>2296</v>
      </c>
      <c r="L162" s="119">
        <f t="shared" si="23"/>
        <v>5679.9999999999991</v>
      </c>
      <c r="M162" s="119">
        <f t="shared" si="24"/>
        <v>960</v>
      </c>
      <c r="N162" s="289">
        <f t="shared" si="25"/>
        <v>2432</v>
      </c>
      <c r="O162" s="119">
        <f t="shared" si="26"/>
        <v>5672</v>
      </c>
      <c r="P162" s="156"/>
      <c r="Q162" s="108">
        <f t="shared" si="27"/>
        <v>17040</v>
      </c>
      <c r="R162" s="197">
        <v>12228.87</v>
      </c>
      <c r="S162" s="108">
        <f t="shared" si="19"/>
        <v>12312</v>
      </c>
      <c r="T162" s="155">
        <f t="shared" si="28"/>
        <v>67771.13</v>
      </c>
      <c r="U162" s="265" t="s">
        <v>678</v>
      </c>
      <c r="V162" s="158" t="s">
        <v>849</v>
      </c>
      <c r="W162" s="174">
        <v>5401499982</v>
      </c>
      <c r="X162" s="159">
        <v>4</v>
      </c>
    </row>
    <row r="163" spans="1:24" s="160" customFormat="1" ht="21" customHeight="1">
      <c r="A163" s="262">
        <v>157</v>
      </c>
      <c r="B163" s="126" t="s">
        <v>791</v>
      </c>
      <c r="C163" s="111" t="s">
        <v>840</v>
      </c>
      <c r="D163" s="109" t="s">
        <v>694</v>
      </c>
      <c r="E163" s="153" t="s">
        <v>677</v>
      </c>
      <c r="F163" s="154">
        <v>44409</v>
      </c>
      <c r="G163" s="154">
        <v>44593</v>
      </c>
      <c r="H163" s="155">
        <v>80000</v>
      </c>
      <c r="I163" s="195">
        <v>7400.87</v>
      </c>
      <c r="J163" s="264">
        <v>25</v>
      </c>
      <c r="K163" s="192">
        <f t="shared" si="22"/>
        <v>2296</v>
      </c>
      <c r="L163" s="119">
        <f t="shared" si="23"/>
        <v>5679.9999999999991</v>
      </c>
      <c r="M163" s="119">
        <f t="shared" si="24"/>
        <v>960</v>
      </c>
      <c r="N163" s="289">
        <f t="shared" si="25"/>
        <v>2432</v>
      </c>
      <c r="O163" s="119">
        <f t="shared" si="26"/>
        <v>5672</v>
      </c>
      <c r="P163" s="156"/>
      <c r="Q163" s="108">
        <f t="shared" si="27"/>
        <v>17040</v>
      </c>
      <c r="R163" s="197">
        <v>12128.87</v>
      </c>
      <c r="S163" s="108">
        <f t="shared" si="19"/>
        <v>12312</v>
      </c>
      <c r="T163" s="155">
        <f t="shared" si="28"/>
        <v>67871.13</v>
      </c>
      <c r="U163" s="265" t="s">
        <v>678</v>
      </c>
      <c r="V163" s="158" t="s">
        <v>848</v>
      </c>
      <c r="W163" s="174">
        <v>40200514749</v>
      </c>
      <c r="X163" s="159">
        <v>4</v>
      </c>
    </row>
    <row r="164" spans="1:24" s="160" customFormat="1" ht="36">
      <c r="A164" s="262">
        <v>158</v>
      </c>
      <c r="B164" s="126" t="s">
        <v>962</v>
      </c>
      <c r="C164" s="111" t="s">
        <v>1056</v>
      </c>
      <c r="D164" s="109" t="s">
        <v>1125</v>
      </c>
      <c r="E164" s="153" t="s">
        <v>677</v>
      </c>
      <c r="F164" s="263">
        <v>44409</v>
      </c>
      <c r="G164" s="263">
        <v>44593</v>
      </c>
      <c r="H164" s="155">
        <v>25000</v>
      </c>
      <c r="I164" s="195">
        <v>0</v>
      </c>
      <c r="J164" s="264">
        <v>25</v>
      </c>
      <c r="K164" s="192">
        <f t="shared" si="22"/>
        <v>717.5</v>
      </c>
      <c r="L164" s="119">
        <f t="shared" si="23"/>
        <v>1774.9999999999998</v>
      </c>
      <c r="M164" s="119">
        <f t="shared" si="24"/>
        <v>300</v>
      </c>
      <c r="N164" s="289">
        <f t="shared" si="25"/>
        <v>760</v>
      </c>
      <c r="O164" s="119">
        <f t="shared" si="26"/>
        <v>1772.5000000000002</v>
      </c>
      <c r="P164" s="156"/>
      <c r="Q164" s="108">
        <f t="shared" si="27"/>
        <v>5325</v>
      </c>
      <c r="R164" s="197">
        <v>1477.5</v>
      </c>
      <c r="S164" s="108">
        <f t="shared" si="19"/>
        <v>3847.5</v>
      </c>
      <c r="T164" s="155">
        <f t="shared" si="28"/>
        <v>23522.5</v>
      </c>
      <c r="U164" s="265" t="s">
        <v>678</v>
      </c>
      <c r="V164" s="158" t="s">
        <v>848</v>
      </c>
      <c r="W164" s="174">
        <v>117270025</v>
      </c>
      <c r="X164" s="159">
        <v>4</v>
      </c>
    </row>
    <row r="165" spans="1:24" s="160" customFormat="1" ht="12">
      <c r="A165" s="262">
        <v>159</v>
      </c>
      <c r="B165" s="126" t="s">
        <v>863</v>
      </c>
      <c r="C165" s="111" t="s">
        <v>833</v>
      </c>
      <c r="D165" s="109" t="s">
        <v>1043</v>
      </c>
      <c r="E165" s="153" t="s">
        <v>677</v>
      </c>
      <c r="F165" s="154">
        <v>44470</v>
      </c>
      <c r="G165" s="154" t="s">
        <v>1174</v>
      </c>
      <c r="H165" s="155">
        <v>60000</v>
      </c>
      <c r="I165" s="195">
        <v>3486.68</v>
      </c>
      <c r="J165" s="264">
        <v>25</v>
      </c>
      <c r="K165" s="192">
        <f t="shared" si="22"/>
        <v>1722</v>
      </c>
      <c r="L165" s="119">
        <f t="shared" si="23"/>
        <v>4260</v>
      </c>
      <c r="M165" s="119">
        <f t="shared" si="24"/>
        <v>720</v>
      </c>
      <c r="N165" s="289">
        <f t="shared" si="25"/>
        <v>1824</v>
      </c>
      <c r="O165" s="119">
        <f t="shared" si="26"/>
        <v>4254</v>
      </c>
      <c r="P165" s="156"/>
      <c r="Q165" s="108">
        <f t="shared" si="27"/>
        <v>12780</v>
      </c>
      <c r="R165" s="197">
        <v>7132.68</v>
      </c>
      <c r="S165" s="108">
        <f t="shared" si="19"/>
        <v>9234</v>
      </c>
      <c r="T165" s="155">
        <f t="shared" si="28"/>
        <v>52867.32</v>
      </c>
      <c r="U165" s="265" t="s">
        <v>678</v>
      </c>
      <c r="V165" s="158" t="s">
        <v>848</v>
      </c>
      <c r="W165" s="174">
        <v>40222994044</v>
      </c>
      <c r="X165" s="159">
        <v>4</v>
      </c>
    </row>
    <row r="166" spans="1:24" s="160" customFormat="1" ht="24">
      <c r="A166" s="262">
        <v>160</v>
      </c>
      <c r="B166" s="126" t="s">
        <v>259</v>
      </c>
      <c r="C166" s="111" t="s">
        <v>96</v>
      </c>
      <c r="D166" s="109" t="s">
        <v>1124</v>
      </c>
      <c r="E166" s="153" t="s">
        <v>677</v>
      </c>
      <c r="F166" s="154">
        <v>44317</v>
      </c>
      <c r="G166" s="154">
        <v>44501</v>
      </c>
      <c r="H166" s="155">
        <v>18000</v>
      </c>
      <c r="I166" s="195">
        <v>0</v>
      </c>
      <c r="J166" s="264">
        <v>25</v>
      </c>
      <c r="K166" s="192">
        <f t="shared" si="22"/>
        <v>516.6</v>
      </c>
      <c r="L166" s="119">
        <f t="shared" si="23"/>
        <v>1277.9999999999998</v>
      </c>
      <c r="M166" s="119">
        <f t="shared" si="24"/>
        <v>216</v>
      </c>
      <c r="N166" s="289">
        <f t="shared" si="25"/>
        <v>547.20000000000005</v>
      </c>
      <c r="O166" s="119">
        <f t="shared" si="26"/>
        <v>1276.2</v>
      </c>
      <c r="P166" s="156"/>
      <c r="Q166" s="108">
        <f t="shared" si="27"/>
        <v>3834</v>
      </c>
      <c r="R166" s="197">
        <v>1063.8</v>
      </c>
      <c r="S166" s="108">
        <f t="shared" si="19"/>
        <v>2770.2</v>
      </c>
      <c r="T166" s="155">
        <f t="shared" si="28"/>
        <v>16936.2</v>
      </c>
      <c r="U166" s="265" t="s">
        <v>678</v>
      </c>
      <c r="V166" s="158" t="s">
        <v>849</v>
      </c>
      <c r="W166" s="174">
        <v>8400133750</v>
      </c>
      <c r="X166" s="159">
        <v>4</v>
      </c>
    </row>
    <row r="167" spans="1:24" s="160" customFormat="1" ht="24">
      <c r="A167" s="262">
        <v>161</v>
      </c>
      <c r="B167" s="126" t="s">
        <v>1088</v>
      </c>
      <c r="C167" s="111" t="s">
        <v>244</v>
      </c>
      <c r="D167" s="109" t="s">
        <v>695</v>
      </c>
      <c r="E167" s="153" t="s">
        <v>677</v>
      </c>
      <c r="F167" s="154">
        <v>44317</v>
      </c>
      <c r="G167" s="154">
        <v>44501</v>
      </c>
      <c r="H167" s="155">
        <v>55000</v>
      </c>
      <c r="I167" s="195">
        <v>2559.6799999999998</v>
      </c>
      <c r="J167" s="264">
        <v>25</v>
      </c>
      <c r="K167" s="192">
        <f t="shared" si="22"/>
        <v>1578.5</v>
      </c>
      <c r="L167" s="119">
        <f t="shared" si="23"/>
        <v>3904.9999999999995</v>
      </c>
      <c r="M167" s="119">
        <f t="shared" si="24"/>
        <v>660</v>
      </c>
      <c r="N167" s="289">
        <f t="shared" ref="N167:N198" si="29">H167*0.0304</f>
        <v>1672</v>
      </c>
      <c r="O167" s="119">
        <f t="shared" si="26"/>
        <v>3899.5000000000005</v>
      </c>
      <c r="P167" s="156"/>
      <c r="Q167" s="108">
        <f t="shared" si="27"/>
        <v>11715</v>
      </c>
      <c r="R167" s="197">
        <v>5810.18</v>
      </c>
      <c r="S167" s="108">
        <f t="shared" ref="S167:S230" si="30">L167+M167+O167</f>
        <v>8464.5</v>
      </c>
      <c r="T167" s="155">
        <f t="shared" si="28"/>
        <v>49189.82</v>
      </c>
      <c r="U167" s="265" t="s">
        <v>678</v>
      </c>
      <c r="V167" s="158" t="s">
        <v>849</v>
      </c>
      <c r="W167" s="174">
        <v>2601228857</v>
      </c>
      <c r="X167" s="159">
        <v>4</v>
      </c>
    </row>
    <row r="168" spans="1:24" s="160" customFormat="1" ht="12">
      <c r="A168" s="262">
        <v>162</v>
      </c>
      <c r="B168" s="126" t="s">
        <v>1147</v>
      </c>
      <c r="C168" s="111" t="s">
        <v>31</v>
      </c>
      <c r="D168" s="109" t="s">
        <v>714</v>
      </c>
      <c r="E168" s="153" t="s">
        <v>677</v>
      </c>
      <c r="F168" s="154">
        <v>44470</v>
      </c>
      <c r="G168" s="154">
        <v>44652</v>
      </c>
      <c r="H168" s="155">
        <v>90000</v>
      </c>
      <c r="I168" s="195">
        <v>9753.1200000000008</v>
      </c>
      <c r="J168" s="264">
        <v>25</v>
      </c>
      <c r="K168" s="192">
        <v>2583</v>
      </c>
      <c r="L168" s="119">
        <f t="shared" si="23"/>
        <v>6389.9999999999991</v>
      </c>
      <c r="M168" s="119">
        <f t="shared" si="24"/>
        <v>1080</v>
      </c>
      <c r="N168" s="289">
        <f t="shared" si="29"/>
        <v>2736</v>
      </c>
      <c r="O168" s="119">
        <f t="shared" si="26"/>
        <v>6381</v>
      </c>
      <c r="P168" s="156"/>
      <c r="Q168" s="108">
        <f t="shared" si="27"/>
        <v>19170</v>
      </c>
      <c r="R168" s="197">
        <v>15072.12</v>
      </c>
      <c r="S168" s="108">
        <f t="shared" si="30"/>
        <v>13851</v>
      </c>
      <c r="T168" s="155">
        <f t="shared" si="28"/>
        <v>74927.88</v>
      </c>
      <c r="U168" s="265" t="s">
        <v>678</v>
      </c>
      <c r="V168" s="158" t="s">
        <v>848</v>
      </c>
      <c r="W168" s="174">
        <v>118432012</v>
      </c>
      <c r="X168" s="159">
        <v>4</v>
      </c>
    </row>
    <row r="169" spans="1:24" s="160" customFormat="1" ht="24">
      <c r="A169" s="262">
        <v>163</v>
      </c>
      <c r="B169" s="126" t="s">
        <v>810</v>
      </c>
      <c r="C169" s="111" t="s">
        <v>842</v>
      </c>
      <c r="D169" s="109" t="s">
        <v>1122</v>
      </c>
      <c r="E169" s="153" t="s">
        <v>677</v>
      </c>
      <c r="F169" s="154">
        <v>44409</v>
      </c>
      <c r="G169" s="154">
        <v>44593</v>
      </c>
      <c r="H169" s="155">
        <v>25000</v>
      </c>
      <c r="I169" s="195">
        <v>0</v>
      </c>
      <c r="J169" s="264">
        <v>25</v>
      </c>
      <c r="K169" s="192">
        <f t="shared" ref="K169:K200" si="31">H169*0.0287</f>
        <v>717.5</v>
      </c>
      <c r="L169" s="119">
        <f t="shared" si="23"/>
        <v>1774.9999999999998</v>
      </c>
      <c r="M169" s="119">
        <f t="shared" si="24"/>
        <v>300</v>
      </c>
      <c r="N169" s="289">
        <f t="shared" si="29"/>
        <v>760</v>
      </c>
      <c r="O169" s="119">
        <f t="shared" si="26"/>
        <v>1772.5000000000002</v>
      </c>
      <c r="P169" s="156"/>
      <c r="Q169" s="108">
        <f t="shared" si="27"/>
        <v>5325</v>
      </c>
      <c r="R169" s="197">
        <v>1477.5</v>
      </c>
      <c r="S169" s="108">
        <f t="shared" si="30"/>
        <v>3847.5</v>
      </c>
      <c r="T169" s="155">
        <f t="shared" si="28"/>
        <v>23522.5</v>
      </c>
      <c r="U169" s="265" t="s">
        <v>678</v>
      </c>
      <c r="V169" s="158" t="s">
        <v>848</v>
      </c>
      <c r="W169" s="174">
        <v>112789474</v>
      </c>
      <c r="X169" s="159">
        <v>4</v>
      </c>
    </row>
    <row r="170" spans="1:24" s="160" customFormat="1" ht="20.25" customHeight="1">
      <c r="A170" s="262">
        <v>164</v>
      </c>
      <c r="B170" s="126" t="s">
        <v>501</v>
      </c>
      <c r="C170" s="111" t="s">
        <v>446</v>
      </c>
      <c r="D170" s="109" t="s">
        <v>689</v>
      </c>
      <c r="E170" s="153" t="s">
        <v>677</v>
      </c>
      <c r="F170" s="154">
        <v>44317</v>
      </c>
      <c r="G170" s="154">
        <v>44501</v>
      </c>
      <c r="H170" s="155">
        <v>60000</v>
      </c>
      <c r="I170" s="195">
        <v>3486.68</v>
      </c>
      <c r="J170" s="264">
        <v>25</v>
      </c>
      <c r="K170" s="192">
        <f t="shared" si="31"/>
        <v>1722</v>
      </c>
      <c r="L170" s="119">
        <f t="shared" si="23"/>
        <v>4260</v>
      </c>
      <c r="M170" s="119">
        <f t="shared" si="24"/>
        <v>720</v>
      </c>
      <c r="N170" s="289">
        <f t="shared" si="29"/>
        <v>1824</v>
      </c>
      <c r="O170" s="119">
        <f t="shared" si="26"/>
        <v>4254</v>
      </c>
      <c r="P170" s="156"/>
      <c r="Q170" s="108">
        <f t="shared" si="27"/>
        <v>12780</v>
      </c>
      <c r="R170" s="197">
        <v>7032.68</v>
      </c>
      <c r="S170" s="108">
        <f t="shared" si="30"/>
        <v>9234</v>
      </c>
      <c r="T170" s="155">
        <f t="shared" si="28"/>
        <v>52967.32</v>
      </c>
      <c r="U170" s="265" t="s">
        <v>678</v>
      </c>
      <c r="V170" s="158" t="s">
        <v>848</v>
      </c>
      <c r="W170" s="174">
        <v>117759464</v>
      </c>
      <c r="X170" s="159">
        <v>4</v>
      </c>
    </row>
    <row r="171" spans="1:24" s="160" customFormat="1" ht="24">
      <c r="A171" s="262">
        <v>165</v>
      </c>
      <c r="B171" s="126" t="s">
        <v>194</v>
      </c>
      <c r="C171" s="111" t="s">
        <v>96</v>
      </c>
      <c r="D171" s="109" t="s">
        <v>1124</v>
      </c>
      <c r="E171" s="153" t="s">
        <v>677</v>
      </c>
      <c r="F171" s="154">
        <v>44470</v>
      </c>
      <c r="G171" s="154" t="s">
        <v>1174</v>
      </c>
      <c r="H171" s="155">
        <v>20000</v>
      </c>
      <c r="I171" s="195">
        <v>0</v>
      </c>
      <c r="J171" s="264">
        <v>25</v>
      </c>
      <c r="K171" s="192">
        <f t="shared" si="31"/>
        <v>574</v>
      </c>
      <c r="L171" s="119">
        <f t="shared" si="23"/>
        <v>1419.9999999999998</v>
      </c>
      <c r="M171" s="119">
        <f t="shared" si="24"/>
        <v>240</v>
      </c>
      <c r="N171" s="289">
        <f t="shared" si="29"/>
        <v>608</v>
      </c>
      <c r="O171" s="119">
        <f t="shared" si="26"/>
        <v>1418</v>
      </c>
      <c r="P171" s="156"/>
      <c r="Q171" s="108">
        <f t="shared" si="27"/>
        <v>4260</v>
      </c>
      <c r="R171" s="197">
        <v>1182</v>
      </c>
      <c r="S171" s="108">
        <f t="shared" si="30"/>
        <v>3078</v>
      </c>
      <c r="T171" s="155">
        <f t="shared" si="28"/>
        <v>18818</v>
      </c>
      <c r="U171" s="265" t="s">
        <v>678</v>
      </c>
      <c r="V171" s="158" t="s">
        <v>848</v>
      </c>
      <c r="W171" s="174">
        <v>40222842672</v>
      </c>
      <c r="X171" s="159">
        <v>4</v>
      </c>
    </row>
    <row r="172" spans="1:24" s="160" customFormat="1" ht="12">
      <c r="A172" s="262">
        <v>166</v>
      </c>
      <c r="B172" s="126" t="s">
        <v>1068</v>
      </c>
      <c r="C172" s="111" t="s">
        <v>833</v>
      </c>
      <c r="D172" s="109" t="s">
        <v>685</v>
      </c>
      <c r="E172" s="153" t="s">
        <v>677</v>
      </c>
      <c r="F172" s="154">
        <v>44287</v>
      </c>
      <c r="G172" s="154">
        <v>44501</v>
      </c>
      <c r="H172" s="155">
        <v>60000</v>
      </c>
      <c r="I172" s="195">
        <v>3486.68</v>
      </c>
      <c r="J172" s="264">
        <v>25</v>
      </c>
      <c r="K172" s="192">
        <f t="shared" si="31"/>
        <v>1722</v>
      </c>
      <c r="L172" s="119">
        <f t="shared" si="23"/>
        <v>4260</v>
      </c>
      <c r="M172" s="119">
        <f t="shared" si="24"/>
        <v>720</v>
      </c>
      <c r="N172" s="289">
        <f t="shared" si="29"/>
        <v>1824</v>
      </c>
      <c r="O172" s="119">
        <f t="shared" si="26"/>
        <v>4254</v>
      </c>
      <c r="P172" s="156"/>
      <c r="Q172" s="108">
        <f t="shared" si="27"/>
        <v>12780</v>
      </c>
      <c r="R172" s="197">
        <v>7032.68</v>
      </c>
      <c r="S172" s="108">
        <f t="shared" si="30"/>
        <v>9234</v>
      </c>
      <c r="T172" s="155">
        <f t="shared" si="28"/>
        <v>52967.32</v>
      </c>
      <c r="U172" s="265" t="s">
        <v>678</v>
      </c>
      <c r="V172" s="158" t="s">
        <v>848</v>
      </c>
      <c r="W172" s="174">
        <v>1200923298</v>
      </c>
      <c r="X172" s="159">
        <v>4</v>
      </c>
    </row>
    <row r="173" spans="1:24" s="160" customFormat="1" ht="24">
      <c r="A173" s="262">
        <v>167</v>
      </c>
      <c r="B173" s="126" t="s">
        <v>1026</v>
      </c>
      <c r="C173" s="111" t="s">
        <v>244</v>
      </c>
      <c r="D173" s="109" t="s">
        <v>695</v>
      </c>
      <c r="E173" s="153" t="s">
        <v>677</v>
      </c>
      <c r="F173" s="154">
        <v>44470</v>
      </c>
      <c r="G173" s="154" t="s">
        <v>1174</v>
      </c>
      <c r="H173" s="155">
        <v>55000</v>
      </c>
      <c r="I173" s="195">
        <v>2559.6799999999998</v>
      </c>
      <c r="J173" s="264">
        <v>25</v>
      </c>
      <c r="K173" s="192">
        <f t="shared" si="31"/>
        <v>1578.5</v>
      </c>
      <c r="L173" s="119">
        <f t="shared" si="23"/>
        <v>3904.9999999999995</v>
      </c>
      <c r="M173" s="119">
        <f t="shared" si="24"/>
        <v>660</v>
      </c>
      <c r="N173" s="289">
        <f t="shared" si="29"/>
        <v>1672</v>
      </c>
      <c r="O173" s="119">
        <f t="shared" si="26"/>
        <v>3899.5000000000005</v>
      </c>
      <c r="P173" s="156"/>
      <c r="Q173" s="108">
        <f t="shared" si="27"/>
        <v>11715</v>
      </c>
      <c r="R173" s="197">
        <v>5810.18</v>
      </c>
      <c r="S173" s="108">
        <f t="shared" si="30"/>
        <v>8464.5</v>
      </c>
      <c r="T173" s="155">
        <f t="shared" si="28"/>
        <v>49189.82</v>
      </c>
      <c r="U173" s="265" t="s">
        <v>678</v>
      </c>
      <c r="V173" s="158" t="s">
        <v>849</v>
      </c>
      <c r="W173" s="174">
        <v>40226712657</v>
      </c>
      <c r="X173" s="159">
        <v>4</v>
      </c>
    </row>
    <row r="174" spans="1:24" s="160" customFormat="1" ht="24">
      <c r="A174" s="262">
        <v>168</v>
      </c>
      <c r="B174" s="126" t="s">
        <v>912</v>
      </c>
      <c r="C174" s="111" t="s">
        <v>203</v>
      </c>
      <c r="D174" s="109" t="s">
        <v>1124</v>
      </c>
      <c r="E174" s="153" t="s">
        <v>677</v>
      </c>
      <c r="F174" s="154">
        <v>44348</v>
      </c>
      <c r="G174" s="154">
        <v>44531</v>
      </c>
      <c r="H174" s="155">
        <v>15000</v>
      </c>
      <c r="I174" s="195">
        <v>0</v>
      </c>
      <c r="J174" s="264">
        <v>25</v>
      </c>
      <c r="K174" s="192">
        <f t="shared" si="31"/>
        <v>430.5</v>
      </c>
      <c r="L174" s="119">
        <f t="shared" si="23"/>
        <v>1065</v>
      </c>
      <c r="M174" s="119">
        <f t="shared" si="24"/>
        <v>180</v>
      </c>
      <c r="N174" s="289">
        <f t="shared" si="29"/>
        <v>456</v>
      </c>
      <c r="O174" s="119">
        <f t="shared" si="26"/>
        <v>1063.5</v>
      </c>
      <c r="P174" s="156"/>
      <c r="Q174" s="108">
        <f t="shared" si="27"/>
        <v>3195</v>
      </c>
      <c r="R174" s="197">
        <v>886.5</v>
      </c>
      <c r="S174" s="108">
        <f t="shared" si="30"/>
        <v>2308.5</v>
      </c>
      <c r="T174" s="155">
        <f t="shared" si="28"/>
        <v>14113.5</v>
      </c>
      <c r="U174" s="265" t="s">
        <v>678</v>
      </c>
      <c r="V174" s="158" t="s">
        <v>849</v>
      </c>
      <c r="W174" s="174">
        <v>40214160737</v>
      </c>
      <c r="X174" s="159">
        <v>4</v>
      </c>
    </row>
    <row r="175" spans="1:24" s="160" customFormat="1" ht="24">
      <c r="A175" s="262">
        <v>169</v>
      </c>
      <c r="B175" s="126" t="s">
        <v>423</v>
      </c>
      <c r="C175" s="111" t="s">
        <v>244</v>
      </c>
      <c r="D175" s="109" t="s">
        <v>689</v>
      </c>
      <c r="E175" s="153" t="s">
        <v>677</v>
      </c>
      <c r="F175" s="154">
        <v>44501</v>
      </c>
      <c r="G175" s="154">
        <v>44866</v>
      </c>
      <c r="H175" s="155">
        <v>29662.5</v>
      </c>
      <c r="I175" s="195">
        <v>0</v>
      </c>
      <c r="J175" s="264">
        <v>25</v>
      </c>
      <c r="K175" s="192">
        <f t="shared" si="31"/>
        <v>851.31375000000003</v>
      </c>
      <c r="L175" s="119">
        <f t="shared" si="23"/>
        <v>2106.0374999999999</v>
      </c>
      <c r="M175" s="119">
        <f t="shared" si="24"/>
        <v>355.95</v>
      </c>
      <c r="N175" s="289">
        <f t="shared" si="29"/>
        <v>901.74</v>
      </c>
      <c r="O175" s="119">
        <f t="shared" si="26"/>
        <v>2103.07125</v>
      </c>
      <c r="P175" s="156"/>
      <c r="Q175" s="108">
        <f t="shared" si="27"/>
        <v>6318.1124999999993</v>
      </c>
      <c r="R175" s="197">
        <v>1753.05</v>
      </c>
      <c r="S175" s="108">
        <f t="shared" si="30"/>
        <v>4565.0587500000001</v>
      </c>
      <c r="T175" s="155">
        <f t="shared" si="28"/>
        <v>27909.45</v>
      </c>
      <c r="U175" s="265" t="s">
        <v>678</v>
      </c>
      <c r="V175" s="158" t="s">
        <v>848</v>
      </c>
      <c r="W175" s="174">
        <v>118548825</v>
      </c>
      <c r="X175" s="159">
        <v>4</v>
      </c>
    </row>
    <row r="176" spans="1:24" s="160" customFormat="1" ht="24">
      <c r="A176" s="262">
        <v>170</v>
      </c>
      <c r="B176" s="126" t="s">
        <v>926</v>
      </c>
      <c r="C176" s="111" t="s">
        <v>446</v>
      </c>
      <c r="D176" s="109" t="s">
        <v>1123</v>
      </c>
      <c r="E176" s="153" t="s">
        <v>677</v>
      </c>
      <c r="F176" s="154">
        <v>44365</v>
      </c>
      <c r="G176" s="154">
        <v>44548</v>
      </c>
      <c r="H176" s="155">
        <v>60000</v>
      </c>
      <c r="I176" s="195">
        <v>3486.68</v>
      </c>
      <c r="J176" s="264">
        <v>25</v>
      </c>
      <c r="K176" s="192">
        <f t="shared" si="31"/>
        <v>1722</v>
      </c>
      <c r="L176" s="119">
        <f t="shared" si="23"/>
        <v>4260</v>
      </c>
      <c r="M176" s="119">
        <f t="shared" si="24"/>
        <v>720</v>
      </c>
      <c r="N176" s="289">
        <f t="shared" si="29"/>
        <v>1824</v>
      </c>
      <c r="O176" s="119">
        <f t="shared" si="26"/>
        <v>4254</v>
      </c>
      <c r="P176" s="156"/>
      <c r="Q176" s="108">
        <f t="shared" si="27"/>
        <v>12780</v>
      </c>
      <c r="R176" s="197">
        <v>7032.68</v>
      </c>
      <c r="S176" s="108">
        <f t="shared" si="30"/>
        <v>9234</v>
      </c>
      <c r="T176" s="155">
        <f t="shared" si="28"/>
        <v>52967.32</v>
      </c>
      <c r="U176" s="265" t="s">
        <v>678</v>
      </c>
      <c r="V176" s="158" t="s">
        <v>848</v>
      </c>
      <c r="W176" s="174">
        <v>9300169894</v>
      </c>
      <c r="X176" s="159">
        <v>4</v>
      </c>
    </row>
    <row r="177" spans="1:24" s="160" customFormat="1" ht="12">
      <c r="A177" s="262">
        <v>171</v>
      </c>
      <c r="B177" s="126" t="s">
        <v>165</v>
      </c>
      <c r="C177" s="111" t="s">
        <v>166</v>
      </c>
      <c r="D177" s="109" t="s">
        <v>690</v>
      </c>
      <c r="E177" s="153" t="s">
        <v>677</v>
      </c>
      <c r="F177" s="154">
        <v>44317</v>
      </c>
      <c r="G177" s="154">
        <v>44470</v>
      </c>
      <c r="H177" s="155">
        <v>70000</v>
      </c>
      <c r="I177" s="195">
        <v>5368.48</v>
      </c>
      <c r="J177" s="264">
        <v>25</v>
      </c>
      <c r="K177" s="192">
        <f t="shared" si="31"/>
        <v>2009</v>
      </c>
      <c r="L177" s="119">
        <f t="shared" si="23"/>
        <v>4970</v>
      </c>
      <c r="M177" s="119">
        <f t="shared" si="24"/>
        <v>840</v>
      </c>
      <c r="N177" s="289">
        <f t="shared" si="29"/>
        <v>2128</v>
      </c>
      <c r="O177" s="119">
        <f t="shared" si="26"/>
        <v>4963</v>
      </c>
      <c r="P177" s="156"/>
      <c r="Q177" s="108">
        <f t="shared" si="27"/>
        <v>14910</v>
      </c>
      <c r="R177" s="197">
        <v>10067.91</v>
      </c>
      <c r="S177" s="108">
        <f t="shared" si="30"/>
        <v>10773</v>
      </c>
      <c r="T177" s="155">
        <f t="shared" si="28"/>
        <v>59932.09</v>
      </c>
      <c r="U177" s="265" t="s">
        <v>678</v>
      </c>
      <c r="V177" s="158" t="s">
        <v>848</v>
      </c>
      <c r="W177" s="174">
        <v>22400113670</v>
      </c>
      <c r="X177" s="159">
        <v>4</v>
      </c>
    </row>
    <row r="178" spans="1:24" s="160" customFormat="1" ht="27.75" customHeight="1">
      <c r="A178" s="262">
        <v>172</v>
      </c>
      <c r="B178" s="126" t="s">
        <v>456</v>
      </c>
      <c r="C178" s="111" t="s">
        <v>16</v>
      </c>
      <c r="D178" s="109" t="s">
        <v>744</v>
      </c>
      <c r="E178" s="153" t="s">
        <v>677</v>
      </c>
      <c r="F178" s="263">
        <v>44470</v>
      </c>
      <c r="G178" s="263" t="s">
        <v>1174</v>
      </c>
      <c r="H178" s="155">
        <v>70000</v>
      </c>
      <c r="I178" s="195">
        <v>5368.48</v>
      </c>
      <c r="J178" s="264">
        <v>25</v>
      </c>
      <c r="K178" s="192">
        <f t="shared" si="31"/>
        <v>2009</v>
      </c>
      <c r="L178" s="119">
        <f t="shared" si="23"/>
        <v>4970</v>
      </c>
      <c r="M178" s="119">
        <f t="shared" si="24"/>
        <v>840</v>
      </c>
      <c r="N178" s="289">
        <f t="shared" si="29"/>
        <v>2128</v>
      </c>
      <c r="O178" s="119">
        <f t="shared" si="26"/>
        <v>4963</v>
      </c>
      <c r="P178" s="156"/>
      <c r="Q178" s="108">
        <f t="shared" si="27"/>
        <v>14910</v>
      </c>
      <c r="R178" s="197">
        <v>9505.48</v>
      </c>
      <c r="S178" s="108">
        <f t="shared" si="30"/>
        <v>10773</v>
      </c>
      <c r="T178" s="155">
        <f t="shared" si="28"/>
        <v>60494.520000000004</v>
      </c>
      <c r="U178" s="265" t="s">
        <v>678</v>
      </c>
      <c r="V178" s="158" t="s">
        <v>848</v>
      </c>
      <c r="W178" s="273">
        <v>6800334127</v>
      </c>
      <c r="X178" s="159">
        <v>4</v>
      </c>
    </row>
    <row r="179" spans="1:24" s="160" customFormat="1" ht="36">
      <c r="A179" s="262">
        <v>173</v>
      </c>
      <c r="B179" s="126" t="s">
        <v>811</v>
      </c>
      <c r="C179" s="111" t="s">
        <v>842</v>
      </c>
      <c r="D179" s="152" t="s">
        <v>680</v>
      </c>
      <c r="E179" s="153" t="s">
        <v>677</v>
      </c>
      <c r="F179" s="263">
        <v>44256</v>
      </c>
      <c r="G179" s="263">
        <v>44621</v>
      </c>
      <c r="H179" s="155">
        <v>31500</v>
      </c>
      <c r="I179" s="195">
        <v>0</v>
      </c>
      <c r="J179" s="264">
        <v>25</v>
      </c>
      <c r="K179" s="192">
        <f t="shared" si="31"/>
        <v>904.05</v>
      </c>
      <c r="L179" s="119">
        <f t="shared" si="23"/>
        <v>2236.5</v>
      </c>
      <c r="M179" s="119">
        <f t="shared" si="24"/>
        <v>378</v>
      </c>
      <c r="N179" s="289">
        <f t="shared" si="29"/>
        <v>957.6</v>
      </c>
      <c r="O179" s="119">
        <f t="shared" si="26"/>
        <v>2233.3500000000004</v>
      </c>
      <c r="P179" s="156"/>
      <c r="Q179" s="108">
        <f t="shared" si="27"/>
        <v>6709.5000000000009</v>
      </c>
      <c r="R179" s="197">
        <v>1961.65</v>
      </c>
      <c r="S179" s="108">
        <f t="shared" si="30"/>
        <v>4847.8500000000004</v>
      </c>
      <c r="T179" s="155">
        <f t="shared" si="28"/>
        <v>29538.35</v>
      </c>
      <c r="U179" s="265" t="s">
        <v>678</v>
      </c>
      <c r="V179" s="158" t="s">
        <v>849</v>
      </c>
      <c r="W179" s="174">
        <v>108934522</v>
      </c>
      <c r="X179" s="159">
        <v>4</v>
      </c>
    </row>
    <row r="180" spans="1:24" s="160" customFormat="1" ht="24">
      <c r="A180" s="262">
        <v>174</v>
      </c>
      <c r="B180" s="126" t="s">
        <v>785</v>
      </c>
      <c r="C180" s="111" t="s">
        <v>16</v>
      </c>
      <c r="D180" s="109" t="s">
        <v>702</v>
      </c>
      <c r="E180" s="153" t="s">
        <v>677</v>
      </c>
      <c r="F180" s="154">
        <v>44378</v>
      </c>
      <c r="G180" s="154">
        <v>44562</v>
      </c>
      <c r="H180" s="155">
        <v>90000</v>
      </c>
      <c r="I180" s="195">
        <v>9455.59</v>
      </c>
      <c r="J180" s="264">
        <v>25</v>
      </c>
      <c r="K180" s="192">
        <f t="shared" si="31"/>
        <v>2583</v>
      </c>
      <c r="L180" s="119">
        <f t="shared" si="23"/>
        <v>6389.9999999999991</v>
      </c>
      <c r="M180" s="119">
        <f t="shared" si="24"/>
        <v>1080</v>
      </c>
      <c r="N180" s="289">
        <f t="shared" si="29"/>
        <v>2736</v>
      </c>
      <c r="O180" s="119">
        <f t="shared" si="26"/>
        <v>6381</v>
      </c>
      <c r="P180" s="156"/>
      <c r="Q180" s="108">
        <f t="shared" si="27"/>
        <v>19170</v>
      </c>
      <c r="R180" s="197">
        <v>15964.71</v>
      </c>
      <c r="S180" s="108">
        <f t="shared" si="30"/>
        <v>13851</v>
      </c>
      <c r="T180" s="155">
        <f t="shared" si="28"/>
        <v>74035.290000000008</v>
      </c>
      <c r="U180" s="265" t="s">
        <v>678</v>
      </c>
      <c r="V180" s="158" t="s">
        <v>849</v>
      </c>
      <c r="W180" s="174">
        <v>117754135</v>
      </c>
      <c r="X180" s="159">
        <v>4</v>
      </c>
    </row>
    <row r="181" spans="1:24" s="160" customFormat="1" ht="24">
      <c r="A181" s="262">
        <v>175</v>
      </c>
      <c r="B181" s="126" t="s">
        <v>230</v>
      </c>
      <c r="C181" s="111" t="s">
        <v>96</v>
      </c>
      <c r="D181" s="109" t="s">
        <v>1124</v>
      </c>
      <c r="E181" s="153" t="s">
        <v>677</v>
      </c>
      <c r="F181" s="154">
        <v>44470</v>
      </c>
      <c r="G181" s="154" t="s">
        <v>1174</v>
      </c>
      <c r="H181" s="155">
        <v>20000</v>
      </c>
      <c r="I181" s="195">
        <v>0</v>
      </c>
      <c r="J181" s="264">
        <v>25</v>
      </c>
      <c r="K181" s="192">
        <f t="shared" si="31"/>
        <v>574</v>
      </c>
      <c r="L181" s="119">
        <f t="shared" si="23"/>
        <v>1419.9999999999998</v>
      </c>
      <c r="M181" s="119">
        <f t="shared" si="24"/>
        <v>240</v>
      </c>
      <c r="N181" s="289">
        <f t="shared" si="29"/>
        <v>608</v>
      </c>
      <c r="O181" s="119">
        <f t="shared" si="26"/>
        <v>1418</v>
      </c>
      <c r="P181" s="156"/>
      <c r="Q181" s="108">
        <f t="shared" si="27"/>
        <v>4260</v>
      </c>
      <c r="R181" s="197">
        <v>1182</v>
      </c>
      <c r="S181" s="108">
        <f t="shared" si="30"/>
        <v>3078</v>
      </c>
      <c r="T181" s="155">
        <f t="shared" si="28"/>
        <v>18818</v>
      </c>
      <c r="U181" s="265" t="s">
        <v>678</v>
      </c>
      <c r="V181" s="158" t="s">
        <v>849</v>
      </c>
      <c r="W181" s="174">
        <v>1000859353</v>
      </c>
      <c r="X181" s="159">
        <v>4</v>
      </c>
    </row>
    <row r="182" spans="1:24" s="160" customFormat="1" ht="24">
      <c r="A182" s="262">
        <v>176</v>
      </c>
      <c r="B182" s="126" t="s">
        <v>544</v>
      </c>
      <c r="C182" s="111" t="s">
        <v>446</v>
      </c>
      <c r="D182" s="109" t="s">
        <v>689</v>
      </c>
      <c r="E182" s="153" t="s">
        <v>677</v>
      </c>
      <c r="F182" s="154">
        <v>44470</v>
      </c>
      <c r="G182" s="154" t="s">
        <v>1174</v>
      </c>
      <c r="H182" s="155">
        <v>60000</v>
      </c>
      <c r="I182" s="195">
        <v>3486.68</v>
      </c>
      <c r="J182" s="264">
        <v>25</v>
      </c>
      <c r="K182" s="192">
        <f t="shared" si="31"/>
        <v>1722</v>
      </c>
      <c r="L182" s="119">
        <f t="shared" si="23"/>
        <v>4260</v>
      </c>
      <c r="M182" s="119">
        <f t="shared" si="24"/>
        <v>720</v>
      </c>
      <c r="N182" s="289">
        <f t="shared" si="29"/>
        <v>1824</v>
      </c>
      <c r="O182" s="119">
        <f t="shared" si="26"/>
        <v>4254</v>
      </c>
      <c r="P182" s="156"/>
      <c r="Q182" s="108">
        <f t="shared" si="27"/>
        <v>12780</v>
      </c>
      <c r="R182" s="197">
        <v>7032.68</v>
      </c>
      <c r="S182" s="108">
        <f t="shared" si="30"/>
        <v>9234</v>
      </c>
      <c r="T182" s="155">
        <f t="shared" si="28"/>
        <v>52967.32</v>
      </c>
      <c r="U182" s="265" t="s">
        <v>678</v>
      </c>
      <c r="V182" s="158" t="s">
        <v>849</v>
      </c>
      <c r="W182" s="174">
        <v>3102041757</v>
      </c>
      <c r="X182" s="159">
        <v>4</v>
      </c>
    </row>
    <row r="183" spans="1:24" s="160" customFormat="1" ht="36">
      <c r="A183" s="262">
        <v>177</v>
      </c>
      <c r="B183" s="126" t="s">
        <v>948</v>
      </c>
      <c r="C183" s="111" t="s">
        <v>1050</v>
      </c>
      <c r="D183" s="109" t="s">
        <v>701</v>
      </c>
      <c r="E183" s="153" t="s">
        <v>677</v>
      </c>
      <c r="F183" s="263">
        <v>44409</v>
      </c>
      <c r="G183" s="263">
        <v>44593</v>
      </c>
      <c r="H183" s="155">
        <v>18975</v>
      </c>
      <c r="I183" s="195">
        <v>0</v>
      </c>
      <c r="J183" s="264">
        <v>25</v>
      </c>
      <c r="K183" s="192">
        <f t="shared" si="31"/>
        <v>544.58249999999998</v>
      </c>
      <c r="L183" s="119">
        <f t="shared" si="23"/>
        <v>1347.2249999999999</v>
      </c>
      <c r="M183" s="119">
        <f t="shared" si="24"/>
        <v>227.70000000000002</v>
      </c>
      <c r="N183" s="289">
        <f t="shared" si="29"/>
        <v>576.84</v>
      </c>
      <c r="O183" s="119">
        <f t="shared" si="26"/>
        <v>1345.3275000000001</v>
      </c>
      <c r="P183" s="156"/>
      <c r="Q183" s="108">
        <f t="shared" si="27"/>
        <v>4041.6750000000002</v>
      </c>
      <c r="R183" s="197">
        <v>1121.42</v>
      </c>
      <c r="S183" s="108">
        <f t="shared" si="30"/>
        <v>2920.2525000000001</v>
      </c>
      <c r="T183" s="155">
        <f t="shared" si="28"/>
        <v>17853.580000000002</v>
      </c>
      <c r="U183" s="265" t="s">
        <v>678</v>
      </c>
      <c r="V183" s="158" t="s">
        <v>849</v>
      </c>
      <c r="W183" s="174">
        <v>110229473</v>
      </c>
      <c r="X183" s="159">
        <v>4</v>
      </c>
    </row>
    <row r="184" spans="1:24" s="160" customFormat="1" ht="24">
      <c r="A184" s="262">
        <v>178</v>
      </c>
      <c r="B184" s="161" t="s">
        <v>1097</v>
      </c>
      <c r="C184" s="265" t="s">
        <v>89</v>
      </c>
      <c r="D184" s="109" t="s">
        <v>689</v>
      </c>
      <c r="E184" s="153" t="s">
        <v>677</v>
      </c>
      <c r="F184" s="154">
        <v>44440</v>
      </c>
      <c r="G184" s="154">
        <v>44621</v>
      </c>
      <c r="H184" s="155">
        <v>20000</v>
      </c>
      <c r="I184" s="195">
        <v>0</v>
      </c>
      <c r="J184" s="264">
        <v>25</v>
      </c>
      <c r="K184" s="192">
        <f t="shared" si="31"/>
        <v>574</v>
      </c>
      <c r="L184" s="119">
        <f t="shared" si="23"/>
        <v>1419.9999999999998</v>
      </c>
      <c r="M184" s="119">
        <f t="shared" si="24"/>
        <v>240</v>
      </c>
      <c r="N184" s="289">
        <f t="shared" si="29"/>
        <v>608</v>
      </c>
      <c r="O184" s="119">
        <f t="shared" si="26"/>
        <v>1418</v>
      </c>
      <c r="P184" s="156"/>
      <c r="Q184" s="108">
        <f t="shared" si="27"/>
        <v>4260</v>
      </c>
      <c r="R184" s="197">
        <v>3562.24</v>
      </c>
      <c r="S184" s="108">
        <f t="shared" si="30"/>
        <v>3078</v>
      </c>
      <c r="T184" s="155">
        <f t="shared" si="28"/>
        <v>16437.760000000002</v>
      </c>
      <c r="U184" s="265" t="s">
        <v>678</v>
      </c>
      <c r="V184" s="158" t="s">
        <v>849</v>
      </c>
      <c r="W184" s="174">
        <v>107595563</v>
      </c>
      <c r="X184" s="159">
        <v>4</v>
      </c>
    </row>
    <row r="185" spans="1:24" s="160" customFormat="1" ht="12">
      <c r="A185" s="262">
        <v>179</v>
      </c>
      <c r="B185" s="126" t="s">
        <v>1065</v>
      </c>
      <c r="C185" s="111" t="s">
        <v>56</v>
      </c>
      <c r="D185" s="109" t="s">
        <v>714</v>
      </c>
      <c r="E185" s="153" t="s">
        <v>677</v>
      </c>
      <c r="F185" s="154">
        <v>44470</v>
      </c>
      <c r="G185" s="154" t="s">
        <v>1174</v>
      </c>
      <c r="H185" s="155">
        <v>80000</v>
      </c>
      <c r="I185" s="195">
        <v>7400.87</v>
      </c>
      <c r="J185" s="264">
        <v>25</v>
      </c>
      <c r="K185" s="192">
        <f t="shared" si="31"/>
        <v>2296</v>
      </c>
      <c r="L185" s="119">
        <f t="shared" si="23"/>
        <v>5679.9999999999991</v>
      </c>
      <c r="M185" s="119">
        <f t="shared" si="24"/>
        <v>960</v>
      </c>
      <c r="N185" s="289">
        <f t="shared" si="29"/>
        <v>2432</v>
      </c>
      <c r="O185" s="119">
        <f t="shared" si="26"/>
        <v>5672</v>
      </c>
      <c r="P185" s="156"/>
      <c r="Q185" s="108">
        <f t="shared" si="27"/>
        <v>17040</v>
      </c>
      <c r="R185" s="197">
        <v>12128.87</v>
      </c>
      <c r="S185" s="108">
        <f t="shared" si="30"/>
        <v>12312</v>
      </c>
      <c r="T185" s="155">
        <f t="shared" si="28"/>
        <v>67871.13</v>
      </c>
      <c r="U185" s="265" t="s">
        <v>678</v>
      </c>
      <c r="V185" s="158" t="s">
        <v>849</v>
      </c>
      <c r="W185" s="174">
        <v>100658723</v>
      </c>
      <c r="X185" s="159">
        <v>4</v>
      </c>
    </row>
    <row r="186" spans="1:24" s="160" customFormat="1" ht="24">
      <c r="A186" s="262">
        <v>180</v>
      </c>
      <c r="B186" s="126" t="s">
        <v>856</v>
      </c>
      <c r="C186" s="111" t="s">
        <v>280</v>
      </c>
      <c r="D186" s="109" t="s">
        <v>698</v>
      </c>
      <c r="E186" s="153" t="s">
        <v>677</v>
      </c>
      <c r="F186" s="263">
        <v>44348</v>
      </c>
      <c r="G186" s="263">
        <v>44531</v>
      </c>
      <c r="H186" s="155">
        <v>60000</v>
      </c>
      <c r="I186" s="195">
        <v>3486.68</v>
      </c>
      <c r="J186" s="264">
        <v>25</v>
      </c>
      <c r="K186" s="192">
        <f t="shared" si="31"/>
        <v>1722</v>
      </c>
      <c r="L186" s="119">
        <f t="shared" si="23"/>
        <v>4260</v>
      </c>
      <c r="M186" s="119">
        <f t="shared" si="24"/>
        <v>720</v>
      </c>
      <c r="N186" s="289">
        <f t="shared" si="29"/>
        <v>1824</v>
      </c>
      <c r="O186" s="119">
        <f t="shared" si="26"/>
        <v>4254</v>
      </c>
      <c r="P186" s="156"/>
      <c r="Q186" s="108">
        <f t="shared" si="27"/>
        <v>12780</v>
      </c>
      <c r="R186" s="197">
        <v>7032.68</v>
      </c>
      <c r="S186" s="108">
        <f t="shared" si="30"/>
        <v>9234</v>
      </c>
      <c r="T186" s="155">
        <f t="shared" si="28"/>
        <v>52967.32</v>
      </c>
      <c r="U186" s="265" t="s">
        <v>678</v>
      </c>
      <c r="V186" s="158" t="s">
        <v>849</v>
      </c>
      <c r="W186" s="174">
        <v>2801134145</v>
      </c>
      <c r="X186" s="159">
        <v>4</v>
      </c>
    </row>
    <row r="187" spans="1:24" s="160" customFormat="1" ht="12">
      <c r="A187" s="262">
        <v>181</v>
      </c>
      <c r="B187" s="126" t="s">
        <v>384</v>
      </c>
      <c r="C187" s="111" t="s">
        <v>16</v>
      </c>
      <c r="D187" s="109" t="s">
        <v>699</v>
      </c>
      <c r="E187" s="153" t="s">
        <v>677</v>
      </c>
      <c r="F187" s="154">
        <v>44470</v>
      </c>
      <c r="G187" s="154" t="s">
        <v>1174</v>
      </c>
      <c r="H187" s="155">
        <v>50000</v>
      </c>
      <c r="I187" s="195">
        <v>1854</v>
      </c>
      <c r="J187" s="264">
        <v>25</v>
      </c>
      <c r="K187" s="192">
        <f t="shared" si="31"/>
        <v>1435</v>
      </c>
      <c r="L187" s="119">
        <f t="shared" si="23"/>
        <v>3549.9999999999995</v>
      </c>
      <c r="M187" s="119">
        <f t="shared" si="24"/>
        <v>600</v>
      </c>
      <c r="N187" s="289">
        <f t="shared" si="29"/>
        <v>1520</v>
      </c>
      <c r="O187" s="119">
        <f t="shared" si="26"/>
        <v>3545.0000000000005</v>
      </c>
      <c r="P187" s="156"/>
      <c r="Q187" s="108">
        <f t="shared" si="27"/>
        <v>10650</v>
      </c>
      <c r="R187" s="197">
        <v>4809</v>
      </c>
      <c r="S187" s="108">
        <f t="shared" si="30"/>
        <v>7695</v>
      </c>
      <c r="T187" s="155">
        <f t="shared" si="28"/>
        <v>45191</v>
      </c>
      <c r="U187" s="265" t="s">
        <v>678</v>
      </c>
      <c r="V187" s="158" t="s">
        <v>849</v>
      </c>
      <c r="W187" s="174">
        <v>109094169</v>
      </c>
      <c r="X187" s="159">
        <v>4</v>
      </c>
    </row>
    <row r="188" spans="1:24" s="160" customFormat="1" ht="24">
      <c r="A188" s="262">
        <v>182</v>
      </c>
      <c r="B188" s="126" t="s">
        <v>315</v>
      </c>
      <c r="C188" s="111" t="s">
        <v>16</v>
      </c>
      <c r="D188" s="109" t="s">
        <v>745</v>
      </c>
      <c r="E188" s="153" t="s">
        <v>677</v>
      </c>
      <c r="F188" s="263">
        <v>44440</v>
      </c>
      <c r="G188" s="263">
        <v>44621</v>
      </c>
      <c r="H188" s="155">
        <v>40000</v>
      </c>
      <c r="I188" s="195">
        <v>442.65</v>
      </c>
      <c r="J188" s="264">
        <v>25</v>
      </c>
      <c r="K188" s="192">
        <f t="shared" si="31"/>
        <v>1148</v>
      </c>
      <c r="L188" s="119">
        <f t="shared" si="23"/>
        <v>2839.9999999999995</v>
      </c>
      <c r="M188" s="119">
        <f t="shared" si="24"/>
        <v>480</v>
      </c>
      <c r="N188" s="289">
        <f t="shared" si="29"/>
        <v>1216</v>
      </c>
      <c r="O188" s="119">
        <f t="shared" si="26"/>
        <v>2836</v>
      </c>
      <c r="P188" s="156"/>
      <c r="Q188" s="108">
        <f t="shared" si="27"/>
        <v>8520</v>
      </c>
      <c r="R188" s="197">
        <v>2806.65</v>
      </c>
      <c r="S188" s="108">
        <f t="shared" si="30"/>
        <v>6156</v>
      </c>
      <c r="T188" s="155">
        <f t="shared" si="28"/>
        <v>37193.35</v>
      </c>
      <c r="U188" s="265" t="s">
        <v>678</v>
      </c>
      <c r="V188" s="158" t="s">
        <v>849</v>
      </c>
      <c r="W188" s="174">
        <v>115510083</v>
      </c>
      <c r="X188" s="159">
        <v>4</v>
      </c>
    </row>
    <row r="189" spans="1:24" s="160" customFormat="1" ht="24">
      <c r="A189" s="262">
        <v>183</v>
      </c>
      <c r="B189" s="126" t="s">
        <v>596</v>
      </c>
      <c r="C189" s="111" t="s">
        <v>244</v>
      </c>
      <c r="D189" s="109" t="s">
        <v>695</v>
      </c>
      <c r="E189" s="153" t="s">
        <v>677</v>
      </c>
      <c r="F189" s="154">
        <v>44348</v>
      </c>
      <c r="G189" s="154">
        <v>44531</v>
      </c>
      <c r="H189" s="155">
        <v>55000</v>
      </c>
      <c r="I189" s="195">
        <v>2559.6799999999998</v>
      </c>
      <c r="J189" s="264">
        <v>25</v>
      </c>
      <c r="K189" s="192">
        <f t="shared" si="31"/>
        <v>1578.5</v>
      </c>
      <c r="L189" s="119">
        <f t="shared" si="23"/>
        <v>3904.9999999999995</v>
      </c>
      <c r="M189" s="119">
        <f t="shared" si="24"/>
        <v>660</v>
      </c>
      <c r="N189" s="289">
        <f t="shared" si="29"/>
        <v>1672</v>
      </c>
      <c r="O189" s="119">
        <f t="shared" si="26"/>
        <v>3899.5000000000005</v>
      </c>
      <c r="P189" s="156"/>
      <c r="Q189" s="108">
        <f t="shared" si="27"/>
        <v>11715</v>
      </c>
      <c r="R189" s="197">
        <v>9980.18</v>
      </c>
      <c r="S189" s="108">
        <f t="shared" si="30"/>
        <v>8464.5</v>
      </c>
      <c r="T189" s="155">
        <f t="shared" si="28"/>
        <v>45019.82</v>
      </c>
      <c r="U189" s="265" t="s">
        <v>678</v>
      </c>
      <c r="V189" s="158" t="s">
        <v>849</v>
      </c>
      <c r="W189" s="174">
        <v>7100248009</v>
      </c>
      <c r="X189" s="159">
        <v>4</v>
      </c>
    </row>
    <row r="190" spans="1:24" s="160" customFormat="1" ht="24">
      <c r="A190" s="262">
        <v>184</v>
      </c>
      <c r="B190" s="126" t="s">
        <v>1023</v>
      </c>
      <c r="C190" s="111" t="s">
        <v>1053</v>
      </c>
      <c r="D190" s="109" t="s">
        <v>695</v>
      </c>
      <c r="E190" s="153" t="s">
        <v>677</v>
      </c>
      <c r="F190" s="154">
        <v>44434</v>
      </c>
      <c r="G190" s="154">
        <v>44618</v>
      </c>
      <c r="H190" s="155">
        <v>55000</v>
      </c>
      <c r="I190" s="195">
        <v>2559.6799999999998</v>
      </c>
      <c r="J190" s="264">
        <v>25</v>
      </c>
      <c r="K190" s="192">
        <f t="shared" si="31"/>
        <v>1578.5</v>
      </c>
      <c r="L190" s="119">
        <f t="shared" si="23"/>
        <v>3904.9999999999995</v>
      </c>
      <c r="M190" s="119">
        <f t="shared" si="24"/>
        <v>660</v>
      </c>
      <c r="N190" s="289">
        <f t="shared" si="29"/>
        <v>1672</v>
      </c>
      <c r="O190" s="119">
        <f t="shared" si="26"/>
        <v>3899.5000000000005</v>
      </c>
      <c r="P190" s="156"/>
      <c r="Q190" s="108">
        <f t="shared" si="27"/>
        <v>11715</v>
      </c>
      <c r="R190" s="197">
        <v>5810.18</v>
      </c>
      <c r="S190" s="108">
        <f t="shared" si="30"/>
        <v>8464.5</v>
      </c>
      <c r="T190" s="155">
        <f t="shared" si="28"/>
        <v>49189.82</v>
      </c>
      <c r="U190" s="265" t="s">
        <v>678</v>
      </c>
      <c r="V190" s="158" t="s">
        <v>849</v>
      </c>
      <c r="W190" s="174">
        <v>40220936690</v>
      </c>
      <c r="X190" s="159">
        <v>4</v>
      </c>
    </row>
    <row r="191" spans="1:24" s="160" customFormat="1" ht="24">
      <c r="A191" s="262">
        <v>185</v>
      </c>
      <c r="B191" s="161" t="s">
        <v>1101</v>
      </c>
      <c r="C191" s="265" t="s">
        <v>89</v>
      </c>
      <c r="D191" s="109" t="s">
        <v>1123</v>
      </c>
      <c r="E191" s="153" t="s">
        <v>677</v>
      </c>
      <c r="F191" s="154">
        <v>44440</v>
      </c>
      <c r="G191" s="154">
        <v>44621</v>
      </c>
      <c r="H191" s="155">
        <v>20000</v>
      </c>
      <c r="I191" s="195">
        <v>0</v>
      </c>
      <c r="J191" s="264">
        <v>25</v>
      </c>
      <c r="K191" s="192">
        <f t="shared" si="31"/>
        <v>574</v>
      </c>
      <c r="L191" s="119">
        <f t="shared" si="23"/>
        <v>1419.9999999999998</v>
      </c>
      <c r="M191" s="119">
        <f t="shared" si="24"/>
        <v>240</v>
      </c>
      <c r="N191" s="289">
        <f t="shared" si="29"/>
        <v>608</v>
      </c>
      <c r="O191" s="119">
        <f t="shared" si="26"/>
        <v>1418</v>
      </c>
      <c r="P191" s="156"/>
      <c r="Q191" s="108">
        <f t="shared" si="27"/>
        <v>4260</v>
      </c>
      <c r="R191" s="197">
        <v>1182</v>
      </c>
      <c r="S191" s="108">
        <f t="shared" si="30"/>
        <v>3078</v>
      </c>
      <c r="T191" s="155">
        <f t="shared" si="28"/>
        <v>18818</v>
      </c>
      <c r="U191" s="265" t="s">
        <v>678</v>
      </c>
      <c r="V191" s="158" t="s">
        <v>848</v>
      </c>
      <c r="W191" s="174">
        <v>1100219730</v>
      </c>
      <c r="X191" s="159">
        <v>4</v>
      </c>
    </row>
    <row r="192" spans="1:24" s="160" customFormat="1" ht="25.5" customHeight="1">
      <c r="A192" s="262">
        <v>186</v>
      </c>
      <c r="B192" s="161" t="s">
        <v>1098</v>
      </c>
      <c r="C192" s="265" t="s">
        <v>89</v>
      </c>
      <c r="D192" s="109" t="s">
        <v>689</v>
      </c>
      <c r="E192" s="153" t="s">
        <v>677</v>
      </c>
      <c r="F192" s="263">
        <v>44440</v>
      </c>
      <c r="G192" s="263">
        <v>44621</v>
      </c>
      <c r="H192" s="155">
        <v>12000</v>
      </c>
      <c r="I192" s="195">
        <v>0</v>
      </c>
      <c r="J192" s="264">
        <v>25</v>
      </c>
      <c r="K192" s="192">
        <f t="shared" si="31"/>
        <v>344.4</v>
      </c>
      <c r="L192" s="119">
        <f t="shared" si="23"/>
        <v>851.99999999999989</v>
      </c>
      <c r="M192" s="119">
        <f t="shared" si="24"/>
        <v>144</v>
      </c>
      <c r="N192" s="289">
        <f t="shared" si="29"/>
        <v>364.8</v>
      </c>
      <c r="O192" s="119">
        <f t="shared" si="26"/>
        <v>850.80000000000007</v>
      </c>
      <c r="P192" s="156"/>
      <c r="Q192" s="108">
        <f t="shared" si="27"/>
        <v>2556</v>
      </c>
      <c r="R192" s="197">
        <v>709.2</v>
      </c>
      <c r="S192" s="108">
        <f t="shared" si="30"/>
        <v>1846.8</v>
      </c>
      <c r="T192" s="155">
        <f t="shared" si="28"/>
        <v>11290.8</v>
      </c>
      <c r="U192" s="265" t="s">
        <v>678</v>
      </c>
      <c r="V192" s="158" t="s">
        <v>849</v>
      </c>
      <c r="W192" s="174">
        <v>111866778</v>
      </c>
      <c r="X192" s="159">
        <v>4</v>
      </c>
    </row>
    <row r="193" spans="1:24" s="160" customFormat="1" ht="12">
      <c r="A193" s="262">
        <v>187</v>
      </c>
      <c r="B193" s="126" t="s">
        <v>790</v>
      </c>
      <c r="C193" s="111" t="s">
        <v>203</v>
      </c>
      <c r="D193" s="109" t="s">
        <v>707</v>
      </c>
      <c r="E193" s="153" t="s">
        <v>677</v>
      </c>
      <c r="F193" s="154">
        <v>44378</v>
      </c>
      <c r="G193" s="154">
        <v>44562</v>
      </c>
      <c r="H193" s="155">
        <v>50000</v>
      </c>
      <c r="I193" s="195">
        <v>1854</v>
      </c>
      <c r="J193" s="264">
        <v>25</v>
      </c>
      <c r="K193" s="192">
        <f t="shared" si="31"/>
        <v>1435</v>
      </c>
      <c r="L193" s="119">
        <f t="shared" si="23"/>
        <v>3549.9999999999995</v>
      </c>
      <c r="M193" s="119">
        <f t="shared" si="24"/>
        <v>600</v>
      </c>
      <c r="N193" s="289">
        <f t="shared" si="29"/>
        <v>1520</v>
      </c>
      <c r="O193" s="119">
        <f t="shared" si="26"/>
        <v>3545.0000000000005</v>
      </c>
      <c r="P193" s="156"/>
      <c r="Q193" s="108">
        <f t="shared" si="27"/>
        <v>10650</v>
      </c>
      <c r="R193" s="197">
        <v>4909</v>
      </c>
      <c r="S193" s="108">
        <f t="shared" si="30"/>
        <v>7695</v>
      </c>
      <c r="T193" s="155">
        <f t="shared" si="28"/>
        <v>45091</v>
      </c>
      <c r="U193" s="265" t="s">
        <v>678</v>
      </c>
      <c r="V193" s="158" t="s">
        <v>848</v>
      </c>
      <c r="W193" s="174">
        <v>107779035</v>
      </c>
      <c r="X193" s="159">
        <v>4</v>
      </c>
    </row>
    <row r="194" spans="1:24" s="160" customFormat="1" ht="23.25" customHeight="1">
      <c r="A194" s="262">
        <v>188</v>
      </c>
      <c r="B194" s="126" t="s">
        <v>530</v>
      </c>
      <c r="C194" s="111" t="s">
        <v>446</v>
      </c>
      <c r="D194" s="109" t="s">
        <v>689</v>
      </c>
      <c r="E194" s="153" t="s">
        <v>677</v>
      </c>
      <c r="F194" s="154">
        <v>44470</v>
      </c>
      <c r="G194" s="154" t="s">
        <v>1174</v>
      </c>
      <c r="H194" s="155">
        <v>60000</v>
      </c>
      <c r="I194" s="195">
        <v>3486.68</v>
      </c>
      <c r="J194" s="264">
        <v>25</v>
      </c>
      <c r="K194" s="192">
        <f t="shared" si="31"/>
        <v>1722</v>
      </c>
      <c r="L194" s="119">
        <f t="shared" si="23"/>
        <v>4260</v>
      </c>
      <c r="M194" s="119">
        <f t="shared" si="24"/>
        <v>720</v>
      </c>
      <c r="N194" s="289">
        <f t="shared" si="29"/>
        <v>1824</v>
      </c>
      <c r="O194" s="119">
        <f t="shared" si="26"/>
        <v>4254</v>
      </c>
      <c r="P194" s="156"/>
      <c r="Q194" s="108">
        <f t="shared" si="27"/>
        <v>12780</v>
      </c>
      <c r="R194" s="197">
        <v>7957.54</v>
      </c>
      <c r="S194" s="108">
        <f t="shared" si="30"/>
        <v>9234</v>
      </c>
      <c r="T194" s="155">
        <f t="shared" si="28"/>
        <v>52042.46</v>
      </c>
      <c r="U194" s="265" t="s">
        <v>678</v>
      </c>
      <c r="V194" s="158" t="s">
        <v>848</v>
      </c>
      <c r="W194" s="174">
        <v>2601228360</v>
      </c>
      <c r="X194" s="159">
        <v>4</v>
      </c>
    </row>
    <row r="195" spans="1:24" s="160" customFormat="1" ht="36">
      <c r="A195" s="262">
        <v>189</v>
      </c>
      <c r="B195" s="126" t="s">
        <v>1149</v>
      </c>
      <c r="C195" s="111" t="s">
        <v>244</v>
      </c>
      <c r="D195" s="109" t="s">
        <v>701</v>
      </c>
      <c r="E195" s="153" t="s">
        <v>677</v>
      </c>
      <c r="F195" s="263">
        <v>44470</v>
      </c>
      <c r="G195" s="154">
        <v>44652</v>
      </c>
      <c r="H195" s="155">
        <v>35000</v>
      </c>
      <c r="I195" s="195">
        <v>0</v>
      </c>
      <c r="J195" s="264">
        <v>25</v>
      </c>
      <c r="K195" s="192">
        <f t="shared" si="31"/>
        <v>1004.5</v>
      </c>
      <c r="L195" s="119">
        <f t="shared" si="23"/>
        <v>2485</v>
      </c>
      <c r="M195" s="119">
        <f t="shared" si="24"/>
        <v>420</v>
      </c>
      <c r="N195" s="289">
        <f t="shared" si="29"/>
        <v>1064</v>
      </c>
      <c r="O195" s="119">
        <f t="shared" si="26"/>
        <v>2481.5</v>
      </c>
      <c r="P195" s="156"/>
      <c r="Q195" s="108">
        <f t="shared" si="27"/>
        <v>7455</v>
      </c>
      <c r="R195" s="197">
        <v>2068.5</v>
      </c>
      <c r="S195" s="108">
        <f t="shared" si="30"/>
        <v>5386.5</v>
      </c>
      <c r="T195" s="155">
        <f t="shared" si="28"/>
        <v>32931.5</v>
      </c>
      <c r="U195" s="265" t="s">
        <v>678</v>
      </c>
      <c r="V195" s="158" t="s">
        <v>848</v>
      </c>
      <c r="W195" s="174">
        <v>5500208938</v>
      </c>
      <c r="X195" s="159">
        <v>4</v>
      </c>
    </row>
    <row r="196" spans="1:24" s="160" customFormat="1" ht="24">
      <c r="A196" s="262">
        <v>190</v>
      </c>
      <c r="B196" s="126" t="s">
        <v>987</v>
      </c>
      <c r="C196" s="111" t="s">
        <v>446</v>
      </c>
      <c r="D196" s="109" t="s">
        <v>689</v>
      </c>
      <c r="E196" s="153" t="s">
        <v>677</v>
      </c>
      <c r="F196" s="154">
        <v>44368</v>
      </c>
      <c r="G196" s="154">
        <v>44551</v>
      </c>
      <c r="H196" s="155">
        <v>60000</v>
      </c>
      <c r="I196" s="195">
        <v>3486.68</v>
      </c>
      <c r="J196" s="264">
        <v>25</v>
      </c>
      <c r="K196" s="192">
        <f t="shared" si="31"/>
        <v>1722</v>
      </c>
      <c r="L196" s="119">
        <f t="shared" si="23"/>
        <v>4260</v>
      </c>
      <c r="M196" s="119">
        <f t="shared" si="24"/>
        <v>720</v>
      </c>
      <c r="N196" s="289">
        <f t="shared" si="29"/>
        <v>1824</v>
      </c>
      <c r="O196" s="119">
        <f t="shared" si="26"/>
        <v>4254</v>
      </c>
      <c r="P196" s="156"/>
      <c r="Q196" s="108">
        <f t="shared" si="27"/>
        <v>12780</v>
      </c>
      <c r="R196" s="197">
        <v>7032.68</v>
      </c>
      <c r="S196" s="108">
        <f t="shared" si="30"/>
        <v>9234</v>
      </c>
      <c r="T196" s="155">
        <f t="shared" si="28"/>
        <v>52967.32</v>
      </c>
      <c r="U196" s="265" t="s">
        <v>678</v>
      </c>
      <c r="V196" s="158" t="s">
        <v>848</v>
      </c>
      <c r="W196" s="174">
        <v>1800148312</v>
      </c>
      <c r="X196" s="159">
        <v>4</v>
      </c>
    </row>
    <row r="197" spans="1:24" s="160" customFormat="1" ht="12">
      <c r="A197" s="262">
        <v>191</v>
      </c>
      <c r="B197" s="126" t="s">
        <v>376</v>
      </c>
      <c r="C197" s="111" t="s">
        <v>148</v>
      </c>
      <c r="D197" s="109" t="s">
        <v>699</v>
      </c>
      <c r="E197" s="153" t="s">
        <v>677</v>
      </c>
      <c r="F197" s="154">
        <v>44470</v>
      </c>
      <c r="G197" s="154" t="s">
        <v>1174</v>
      </c>
      <c r="H197" s="155">
        <v>60000</v>
      </c>
      <c r="I197" s="195">
        <v>3486.68</v>
      </c>
      <c r="J197" s="264">
        <v>25</v>
      </c>
      <c r="K197" s="192">
        <f t="shared" si="31"/>
        <v>1722</v>
      </c>
      <c r="L197" s="119">
        <f t="shared" si="23"/>
        <v>4260</v>
      </c>
      <c r="M197" s="119">
        <f t="shared" si="24"/>
        <v>720</v>
      </c>
      <c r="N197" s="289">
        <f t="shared" si="29"/>
        <v>1824</v>
      </c>
      <c r="O197" s="119">
        <f t="shared" si="26"/>
        <v>4254</v>
      </c>
      <c r="P197" s="156"/>
      <c r="Q197" s="108">
        <f t="shared" si="27"/>
        <v>12780</v>
      </c>
      <c r="R197" s="197">
        <v>7032.68</v>
      </c>
      <c r="S197" s="108">
        <f t="shared" si="30"/>
        <v>9234</v>
      </c>
      <c r="T197" s="155">
        <f t="shared" si="28"/>
        <v>52967.32</v>
      </c>
      <c r="U197" s="265" t="s">
        <v>678</v>
      </c>
      <c r="V197" s="158" t="s">
        <v>848</v>
      </c>
      <c r="W197" s="174">
        <v>104629944</v>
      </c>
      <c r="X197" s="159">
        <v>4</v>
      </c>
    </row>
    <row r="198" spans="1:24" s="160" customFormat="1" ht="24">
      <c r="A198" s="262">
        <v>192</v>
      </c>
      <c r="B198" s="126" t="s">
        <v>58</v>
      </c>
      <c r="C198" s="111" t="s">
        <v>59</v>
      </c>
      <c r="D198" s="109" t="s">
        <v>733</v>
      </c>
      <c r="E198" s="153" t="s">
        <v>677</v>
      </c>
      <c r="F198" s="154">
        <v>44440</v>
      </c>
      <c r="G198" s="154">
        <v>44621</v>
      </c>
      <c r="H198" s="155">
        <v>80000</v>
      </c>
      <c r="I198" s="195">
        <v>7103.34</v>
      </c>
      <c r="J198" s="264">
        <v>25</v>
      </c>
      <c r="K198" s="192">
        <f t="shared" si="31"/>
        <v>2296</v>
      </c>
      <c r="L198" s="119">
        <f t="shared" si="23"/>
        <v>5679.9999999999991</v>
      </c>
      <c r="M198" s="119">
        <f t="shared" si="24"/>
        <v>960</v>
      </c>
      <c r="N198" s="289">
        <f t="shared" si="29"/>
        <v>2432</v>
      </c>
      <c r="O198" s="119">
        <f t="shared" si="26"/>
        <v>5672</v>
      </c>
      <c r="P198" s="156"/>
      <c r="Q198" s="108">
        <f t="shared" si="27"/>
        <v>17040</v>
      </c>
      <c r="R198" s="197">
        <v>15071.76</v>
      </c>
      <c r="S198" s="108">
        <f t="shared" si="30"/>
        <v>12312</v>
      </c>
      <c r="T198" s="155">
        <f t="shared" si="28"/>
        <v>64928.24</v>
      </c>
      <c r="U198" s="265" t="s">
        <v>678</v>
      </c>
      <c r="V198" s="158" t="s">
        <v>849</v>
      </c>
      <c r="W198" s="174">
        <v>111529970</v>
      </c>
      <c r="X198" s="159">
        <v>4</v>
      </c>
    </row>
    <row r="199" spans="1:24" s="160" customFormat="1" ht="12">
      <c r="A199" s="262">
        <v>193</v>
      </c>
      <c r="B199" s="126" t="s">
        <v>386</v>
      </c>
      <c r="C199" s="111" t="s">
        <v>148</v>
      </c>
      <c r="D199" s="109" t="s">
        <v>699</v>
      </c>
      <c r="E199" s="153" t="s">
        <v>677</v>
      </c>
      <c r="F199" s="154">
        <v>44470</v>
      </c>
      <c r="G199" s="154" t="s">
        <v>1174</v>
      </c>
      <c r="H199" s="155">
        <v>50000</v>
      </c>
      <c r="I199" s="195">
        <v>1854</v>
      </c>
      <c r="J199" s="264">
        <v>25</v>
      </c>
      <c r="K199" s="192">
        <f t="shared" si="31"/>
        <v>1435</v>
      </c>
      <c r="L199" s="119">
        <f t="shared" ref="L199:L262" si="32">H199*0.071</f>
        <v>3549.9999999999995</v>
      </c>
      <c r="M199" s="119">
        <f t="shared" ref="M199:M262" si="33">H199*0.012</f>
        <v>600</v>
      </c>
      <c r="N199" s="289">
        <f t="shared" ref="N199:N233" si="34">H199*0.0304</f>
        <v>1520</v>
      </c>
      <c r="O199" s="119">
        <f t="shared" ref="O199:O262" si="35">H199*0.0709</f>
        <v>3545.0000000000005</v>
      </c>
      <c r="P199" s="156"/>
      <c r="Q199" s="108">
        <f t="shared" ref="Q199:Q262" si="36">SUM(K199:P199)</f>
        <v>10650</v>
      </c>
      <c r="R199" s="197">
        <v>4809</v>
      </c>
      <c r="S199" s="108">
        <f t="shared" si="30"/>
        <v>7695</v>
      </c>
      <c r="T199" s="155">
        <f t="shared" ref="T199:T262" si="37">H199-R199</f>
        <v>45191</v>
      </c>
      <c r="U199" s="265" t="s">
        <v>678</v>
      </c>
      <c r="V199" s="158" t="s">
        <v>848</v>
      </c>
      <c r="W199" s="174">
        <v>3102870502</v>
      </c>
      <c r="X199" s="159">
        <v>4</v>
      </c>
    </row>
    <row r="200" spans="1:24" s="160" customFormat="1" ht="12">
      <c r="A200" s="262">
        <v>194</v>
      </c>
      <c r="B200" s="126" t="s">
        <v>268</v>
      </c>
      <c r="C200" s="111" t="s">
        <v>166</v>
      </c>
      <c r="D200" s="109" t="s">
        <v>690</v>
      </c>
      <c r="E200" s="153" t="s">
        <v>677</v>
      </c>
      <c r="F200" s="263">
        <v>44228</v>
      </c>
      <c r="G200" s="263">
        <v>44593</v>
      </c>
      <c r="H200" s="155">
        <v>50000</v>
      </c>
      <c r="I200" s="195">
        <v>1854</v>
      </c>
      <c r="J200" s="264">
        <v>25</v>
      </c>
      <c r="K200" s="192">
        <f t="shared" si="31"/>
        <v>1435</v>
      </c>
      <c r="L200" s="119">
        <f t="shared" si="32"/>
        <v>3549.9999999999995</v>
      </c>
      <c r="M200" s="119">
        <f t="shared" si="33"/>
        <v>600</v>
      </c>
      <c r="N200" s="289">
        <f t="shared" si="34"/>
        <v>1520</v>
      </c>
      <c r="O200" s="119">
        <f t="shared" si="35"/>
        <v>3545.0000000000005</v>
      </c>
      <c r="P200" s="156"/>
      <c r="Q200" s="108">
        <f t="shared" si="36"/>
        <v>10650</v>
      </c>
      <c r="R200" s="197">
        <v>4809</v>
      </c>
      <c r="S200" s="108">
        <f t="shared" si="30"/>
        <v>7695</v>
      </c>
      <c r="T200" s="155">
        <f t="shared" si="37"/>
        <v>45191</v>
      </c>
      <c r="U200" s="265" t="s">
        <v>678</v>
      </c>
      <c r="V200" s="158" t="s">
        <v>849</v>
      </c>
      <c r="W200" s="174">
        <v>40200403984</v>
      </c>
      <c r="X200" s="159">
        <v>4</v>
      </c>
    </row>
    <row r="201" spans="1:24" s="160" customFormat="1" ht="12">
      <c r="A201" s="262">
        <v>195</v>
      </c>
      <c r="B201" s="126" t="s">
        <v>769</v>
      </c>
      <c r="C201" s="111" t="s">
        <v>96</v>
      </c>
      <c r="D201" s="109" t="s">
        <v>711</v>
      </c>
      <c r="E201" s="153" t="s">
        <v>677</v>
      </c>
      <c r="F201" s="154">
        <v>44287</v>
      </c>
      <c r="G201" s="154">
        <v>44501</v>
      </c>
      <c r="H201" s="155">
        <v>20000</v>
      </c>
      <c r="I201" s="195">
        <v>0</v>
      </c>
      <c r="J201" s="264">
        <v>25</v>
      </c>
      <c r="K201" s="192">
        <f t="shared" ref="K201:K233" si="38">H201*0.0287</f>
        <v>574</v>
      </c>
      <c r="L201" s="119">
        <f t="shared" si="32"/>
        <v>1419.9999999999998</v>
      </c>
      <c r="M201" s="119">
        <f t="shared" si="33"/>
        <v>240</v>
      </c>
      <c r="N201" s="289">
        <f t="shared" si="34"/>
        <v>608</v>
      </c>
      <c r="O201" s="119">
        <f t="shared" si="35"/>
        <v>1418</v>
      </c>
      <c r="P201" s="156"/>
      <c r="Q201" s="108">
        <f t="shared" si="36"/>
        <v>4260</v>
      </c>
      <c r="R201" s="197">
        <v>1182</v>
      </c>
      <c r="S201" s="108">
        <f t="shared" si="30"/>
        <v>3078</v>
      </c>
      <c r="T201" s="155">
        <f t="shared" si="37"/>
        <v>18818</v>
      </c>
      <c r="U201" s="265" t="s">
        <v>678</v>
      </c>
      <c r="V201" s="158" t="s">
        <v>849</v>
      </c>
      <c r="W201" s="174">
        <v>40223154291</v>
      </c>
      <c r="X201" s="159">
        <v>4</v>
      </c>
    </row>
    <row r="202" spans="1:24" s="160" customFormat="1" ht="21.75" customHeight="1">
      <c r="A202" s="262">
        <v>196</v>
      </c>
      <c r="B202" s="126" t="s">
        <v>173</v>
      </c>
      <c r="C202" s="111" t="s">
        <v>174</v>
      </c>
      <c r="D202" s="109" t="s">
        <v>690</v>
      </c>
      <c r="E202" s="153" t="s">
        <v>677</v>
      </c>
      <c r="F202" s="154">
        <v>44470</v>
      </c>
      <c r="G202" s="154" t="s">
        <v>1174</v>
      </c>
      <c r="H202" s="155">
        <v>80000</v>
      </c>
      <c r="I202" s="195">
        <v>7103.34</v>
      </c>
      <c r="J202" s="264">
        <v>25</v>
      </c>
      <c r="K202" s="192">
        <f t="shared" si="38"/>
        <v>2296</v>
      </c>
      <c r="L202" s="119">
        <f t="shared" si="32"/>
        <v>5679.9999999999991</v>
      </c>
      <c r="M202" s="119">
        <f t="shared" si="33"/>
        <v>960</v>
      </c>
      <c r="N202" s="289">
        <f t="shared" si="34"/>
        <v>2432</v>
      </c>
      <c r="O202" s="119">
        <f t="shared" si="35"/>
        <v>5672</v>
      </c>
      <c r="P202" s="156"/>
      <c r="Q202" s="108">
        <f t="shared" si="36"/>
        <v>17040</v>
      </c>
      <c r="R202" s="197">
        <v>13021.46</v>
      </c>
      <c r="S202" s="108">
        <f t="shared" si="30"/>
        <v>12312</v>
      </c>
      <c r="T202" s="155">
        <f t="shared" si="37"/>
        <v>66978.540000000008</v>
      </c>
      <c r="U202" s="265" t="s">
        <v>678</v>
      </c>
      <c r="V202" s="158" t="s">
        <v>849</v>
      </c>
      <c r="W202" s="174">
        <v>22400709105</v>
      </c>
      <c r="X202" s="159">
        <v>4</v>
      </c>
    </row>
    <row r="203" spans="1:24" s="160" customFormat="1" ht="27" customHeight="1">
      <c r="A203" s="262">
        <v>197</v>
      </c>
      <c r="B203" s="126" t="s">
        <v>965</v>
      </c>
      <c r="C203" s="111" t="s">
        <v>1051</v>
      </c>
      <c r="D203" s="109" t="s">
        <v>1125</v>
      </c>
      <c r="E203" s="153" t="s">
        <v>677</v>
      </c>
      <c r="F203" s="263">
        <v>44409</v>
      </c>
      <c r="G203" s="263">
        <v>44593</v>
      </c>
      <c r="H203" s="155">
        <v>45000</v>
      </c>
      <c r="I203" s="195">
        <v>1148.33</v>
      </c>
      <c r="J203" s="264">
        <v>25</v>
      </c>
      <c r="K203" s="192">
        <f t="shared" si="38"/>
        <v>1291.5</v>
      </c>
      <c r="L203" s="119">
        <f t="shared" si="32"/>
        <v>3194.9999999999995</v>
      </c>
      <c r="M203" s="119">
        <f t="shared" si="33"/>
        <v>540</v>
      </c>
      <c r="N203" s="289">
        <f t="shared" si="34"/>
        <v>1368</v>
      </c>
      <c r="O203" s="119">
        <f t="shared" si="35"/>
        <v>3190.5</v>
      </c>
      <c r="P203" s="156"/>
      <c r="Q203" s="108">
        <f t="shared" si="36"/>
        <v>9585</v>
      </c>
      <c r="R203" s="197">
        <v>3807.83</v>
      </c>
      <c r="S203" s="108">
        <f t="shared" si="30"/>
        <v>6925.5</v>
      </c>
      <c r="T203" s="155">
        <f t="shared" si="37"/>
        <v>41192.17</v>
      </c>
      <c r="U203" s="265" t="s">
        <v>678</v>
      </c>
      <c r="V203" s="158" t="s">
        <v>848</v>
      </c>
      <c r="W203" s="174">
        <v>103071973</v>
      </c>
      <c r="X203" s="159">
        <v>4</v>
      </c>
    </row>
    <row r="204" spans="1:24" s="160" customFormat="1" ht="12">
      <c r="A204" s="262">
        <v>198</v>
      </c>
      <c r="B204" s="126" t="s">
        <v>864</v>
      </c>
      <c r="C204" s="111" t="s">
        <v>833</v>
      </c>
      <c r="D204" s="109" t="s">
        <v>843</v>
      </c>
      <c r="E204" s="153" t="s">
        <v>677</v>
      </c>
      <c r="F204" s="154">
        <v>44440</v>
      </c>
      <c r="G204" s="154">
        <v>44621</v>
      </c>
      <c r="H204" s="155">
        <v>80000</v>
      </c>
      <c r="I204" s="195">
        <v>7400.87</v>
      </c>
      <c r="J204" s="264">
        <v>25</v>
      </c>
      <c r="K204" s="192">
        <f t="shared" si="38"/>
        <v>2296</v>
      </c>
      <c r="L204" s="119">
        <f t="shared" si="32"/>
        <v>5679.9999999999991</v>
      </c>
      <c r="M204" s="119">
        <f t="shared" si="33"/>
        <v>960</v>
      </c>
      <c r="N204" s="289">
        <f t="shared" si="34"/>
        <v>2432</v>
      </c>
      <c r="O204" s="119">
        <f t="shared" si="35"/>
        <v>5672</v>
      </c>
      <c r="P204" s="156"/>
      <c r="Q204" s="108">
        <f t="shared" si="36"/>
        <v>17040</v>
      </c>
      <c r="R204" s="197">
        <v>12128.87</v>
      </c>
      <c r="S204" s="108">
        <f t="shared" si="30"/>
        <v>12312</v>
      </c>
      <c r="T204" s="155">
        <f t="shared" si="37"/>
        <v>67871.13</v>
      </c>
      <c r="U204" s="265" t="s">
        <v>678</v>
      </c>
      <c r="V204" s="158" t="s">
        <v>849</v>
      </c>
      <c r="W204" s="174">
        <v>113136865</v>
      </c>
      <c r="X204" s="159">
        <v>4</v>
      </c>
    </row>
    <row r="205" spans="1:24" s="160" customFormat="1" ht="21.75" customHeight="1">
      <c r="A205" s="262">
        <v>199</v>
      </c>
      <c r="B205" s="126" t="s">
        <v>854</v>
      </c>
      <c r="C205" s="111" t="s">
        <v>244</v>
      </c>
      <c r="D205" s="109" t="s">
        <v>711</v>
      </c>
      <c r="E205" s="153" t="s">
        <v>677</v>
      </c>
      <c r="F205" s="154">
        <v>44470</v>
      </c>
      <c r="G205" s="154" t="s">
        <v>1174</v>
      </c>
      <c r="H205" s="155">
        <v>60000</v>
      </c>
      <c r="I205" s="195">
        <v>3486.68</v>
      </c>
      <c r="J205" s="264">
        <v>25</v>
      </c>
      <c r="K205" s="192">
        <f t="shared" si="38"/>
        <v>1722</v>
      </c>
      <c r="L205" s="119">
        <f t="shared" si="32"/>
        <v>4260</v>
      </c>
      <c r="M205" s="119">
        <f t="shared" si="33"/>
        <v>720</v>
      </c>
      <c r="N205" s="289">
        <f t="shared" si="34"/>
        <v>1824</v>
      </c>
      <c r="O205" s="119">
        <f t="shared" si="35"/>
        <v>4254</v>
      </c>
      <c r="P205" s="156"/>
      <c r="Q205" s="108">
        <f t="shared" si="36"/>
        <v>12780</v>
      </c>
      <c r="R205" s="197">
        <v>7032.68</v>
      </c>
      <c r="S205" s="108">
        <f t="shared" si="30"/>
        <v>9234</v>
      </c>
      <c r="T205" s="155">
        <f t="shared" si="37"/>
        <v>52967.32</v>
      </c>
      <c r="U205" s="265" t="s">
        <v>678</v>
      </c>
      <c r="V205" s="158" t="s">
        <v>848</v>
      </c>
      <c r="W205" s="174">
        <v>7100061923</v>
      </c>
      <c r="X205" s="159">
        <v>4</v>
      </c>
    </row>
    <row r="206" spans="1:24" s="160" customFormat="1" ht="12">
      <c r="A206" s="262">
        <v>200</v>
      </c>
      <c r="B206" s="126" t="s">
        <v>236</v>
      </c>
      <c r="C206" s="111" t="s">
        <v>237</v>
      </c>
      <c r="D206" s="109" t="s">
        <v>708</v>
      </c>
      <c r="E206" s="153" t="s">
        <v>677</v>
      </c>
      <c r="F206" s="154">
        <v>44317</v>
      </c>
      <c r="G206" s="154">
        <v>44501</v>
      </c>
      <c r="H206" s="155">
        <v>60000</v>
      </c>
      <c r="I206" s="195">
        <v>3486.68</v>
      </c>
      <c r="J206" s="264">
        <v>25</v>
      </c>
      <c r="K206" s="192">
        <f t="shared" si="38"/>
        <v>1722</v>
      </c>
      <c r="L206" s="119">
        <f t="shared" si="32"/>
        <v>4260</v>
      </c>
      <c r="M206" s="119">
        <f t="shared" si="33"/>
        <v>720</v>
      </c>
      <c r="N206" s="289">
        <f t="shared" si="34"/>
        <v>1824</v>
      </c>
      <c r="O206" s="119">
        <f t="shared" si="35"/>
        <v>4254</v>
      </c>
      <c r="P206" s="156"/>
      <c r="Q206" s="108">
        <f t="shared" si="36"/>
        <v>12780</v>
      </c>
      <c r="R206" s="197">
        <v>7032.68</v>
      </c>
      <c r="S206" s="108">
        <f t="shared" si="30"/>
        <v>9234</v>
      </c>
      <c r="T206" s="155">
        <f t="shared" si="37"/>
        <v>52967.32</v>
      </c>
      <c r="U206" s="265" t="s">
        <v>678</v>
      </c>
      <c r="V206" s="158" t="s">
        <v>848</v>
      </c>
      <c r="W206" s="174">
        <v>3104501972</v>
      </c>
      <c r="X206" s="159">
        <v>4</v>
      </c>
    </row>
    <row r="207" spans="1:24" s="160" customFormat="1" ht="23.25" customHeight="1">
      <c r="A207" s="262">
        <v>201</v>
      </c>
      <c r="B207" s="126" t="s">
        <v>257</v>
      </c>
      <c r="C207" s="111" t="s">
        <v>244</v>
      </c>
      <c r="D207" s="109" t="s">
        <v>682</v>
      </c>
      <c r="E207" s="153" t="s">
        <v>677</v>
      </c>
      <c r="F207" s="154">
        <v>44470</v>
      </c>
      <c r="G207" s="154" t="s">
        <v>1174</v>
      </c>
      <c r="H207" s="155">
        <v>80000</v>
      </c>
      <c r="I207" s="195">
        <v>7400.87</v>
      </c>
      <c r="J207" s="264">
        <v>25</v>
      </c>
      <c r="K207" s="192">
        <f t="shared" si="38"/>
        <v>2296</v>
      </c>
      <c r="L207" s="119">
        <f t="shared" si="32"/>
        <v>5679.9999999999991</v>
      </c>
      <c r="M207" s="119">
        <f t="shared" si="33"/>
        <v>960</v>
      </c>
      <c r="N207" s="289">
        <f t="shared" si="34"/>
        <v>2432</v>
      </c>
      <c r="O207" s="119">
        <f t="shared" si="35"/>
        <v>5672</v>
      </c>
      <c r="P207" s="156"/>
      <c r="Q207" s="108">
        <f t="shared" si="36"/>
        <v>17040</v>
      </c>
      <c r="R207" s="197">
        <v>12128.87</v>
      </c>
      <c r="S207" s="108">
        <f t="shared" si="30"/>
        <v>12312</v>
      </c>
      <c r="T207" s="155">
        <f t="shared" si="37"/>
        <v>67871.13</v>
      </c>
      <c r="U207" s="265" t="s">
        <v>678</v>
      </c>
      <c r="V207" s="158" t="s">
        <v>848</v>
      </c>
      <c r="W207" s="174">
        <v>7100466965</v>
      </c>
      <c r="X207" s="159">
        <v>4</v>
      </c>
    </row>
    <row r="208" spans="1:24" s="160" customFormat="1" ht="24">
      <c r="A208" s="262">
        <v>202</v>
      </c>
      <c r="B208" s="126" t="s">
        <v>805</v>
      </c>
      <c r="C208" s="111" t="s">
        <v>446</v>
      </c>
      <c r="D208" s="109" t="s">
        <v>1123</v>
      </c>
      <c r="E208" s="153" t="s">
        <v>677</v>
      </c>
      <c r="F208" s="154">
        <v>44409</v>
      </c>
      <c r="G208" s="154">
        <v>44593</v>
      </c>
      <c r="H208" s="155">
        <v>60000</v>
      </c>
      <c r="I208" s="195">
        <v>3486.68</v>
      </c>
      <c r="J208" s="264">
        <v>25</v>
      </c>
      <c r="K208" s="192">
        <f t="shared" si="38"/>
        <v>1722</v>
      </c>
      <c r="L208" s="119">
        <f t="shared" si="32"/>
        <v>4260</v>
      </c>
      <c r="M208" s="119">
        <f t="shared" si="33"/>
        <v>720</v>
      </c>
      <c r="N208" s="289">
        <f t="shared" si="34"/>
        <v>1824</v>
      </c>
      <c r="O208" s="119">
        <f t="shared" si="35"/>
        <v>4254</v>
      </c>
      <c r="P208" s="156"/>
      <c r="Q208" s="108">
        <f t="shared" si="36"/>
        <v>12780</v>
      </c>
      <c r="R208" s="197">
        <v>7032.68</v>
      </c>
      <c r="S208" s="108">
        <f t="shared" si="30"/>
        <v>9234</v>
      </c>
      <c r="T208" s="155">
        <f t="shared" si="37"/>
        <v>52967.32</v>
      </c>
      <c r="U208" s="265" t="s">
        <v>678</v>
      </c>
      <c r="V208" s="158" t="s">
        <v>848</v>
      </c>
      <c r="W208" s="174">
        <v>109038711</v>
      </c>
      <c r="X208" s="159">
        <v>4</v>
      </c>
    </row>
    <row r="209" spans="1:24" s="160" customFormat="1" ht="24">
      <c r="A209" s="262">
        <v>203</v>
      </c>
      <c r="B209" s="126" t="s">
        <v>1008</v>
      </c>
      <c r="C209" s="111" t="s">
        <v>1052</v>
      </c>
      <c r="D209" s="109" t="s">
        <v>689</v>
      </c>
      <c r="E209" s="153" t="s">
        <v>677</v>
      </c>
      <c r="F209" s="154">
        <v>44470</v>
      </c>
      <c r="G209" s="154" t="s">
        <v>1174</v>
      </c>
      <c r="H209" s="155">
        <v>51800</v>
      </c>
      <c r="I209" s="195">
        <v>2108.04</v>
      </c>
      <c r="J209" s="264">
        <v>25</v>
      </c>
      <c r="K209" s="192">
        <f t="shared" si="38"/>
        <v>1486.66</v>
      </c>
      <c r="L209" s="119">
        <f t="shared" si="32"/>
        <v>3677.7999999999997</v>
      </c>
      <c r="M209" s="119">
        <f t="shared" si="33"/>
        <v>621.6</v>
      </c>
      <c r="N209" s="289">
        <f t="shared" si="34"/>
        <v>1574.72</v>
      </c>
      <c r="O209" s="119">
        <f t="shared" si="35"/>
        <v>3672.6200000000003</v>
      </c>
      <c r="P209" s="156"/>
      <c r="Q209" s="108">
        <f t="shared" si="36"/>
        <v>11033.400000000001</v>
      </c>
      <c r="R209" s="197">
        <v>5169.42</v>
      </c>
      <c r="S209" s="108">
        <f t="shared" si="30"/>
        <v>7972.02</v>
      </c>
      <c r="T209" s="155">
        <f t="shared" si="37"/>
        <v>46630.58</v>
      </c>
      <c r="U209" s="265" t="s">
        <v>678</v>
      </c>
      <c r="V209" s="158" t="s">
        <v>849</v>
      </c>
      <c r="W209" s="174">
        <v>118625540</v>
      </c>
      <c r="X209" s="159">
        <v>4</v>
      </c>
    </row>
    <row r="210" spans="1:24" s="160" customFormat="1" ht="20.25" customHeight="1">
      <c r="A210" s="262">
        <v>204</v>
      </c>
      <c r="B210" s="126" t="s">
        <v>1024</v>
      </c>
      <c r="C210" s="111" t="s">
        <v>237</v>
      </c>
      <c r="D210" s="109" t="s">
        <v>695</v>
      </c>
      <c r="E210" s="153" t="s">
        <v>677</v>
      </c>
      <c r="F210" s="263">
        <v>44470</v>
      </c>
      <c r="G210" s="263" t="s">
        <v>1174</v>
      </c>
      <c r="H210" s="155">
        <v>60000</v>
      </c>
      <c r="I210" s="195">
        <v>3486.68</v>
      </c>
      <c r="J210" s="264">
        <v>25</v>
      </c>
      <c r="K210" s="192">
        <f t="shared" si="38"/>
        <v>1722</v>
      </c>
      <c r="L210" s="119">
        <f t="shared" si="32"/>
        <v>4260</v>
      </c>
      <c r="M210" s="119">
        <f t="shared" si="33"/>
        <v>720</v>
      </c>
      <c r="N210" s="289">
        <f t="shared" si="34"/>
        <v>1824</v>
      </c>
      <c r="O210" s="119">
        <f t="shared" si="35"/>
        <v>4254</v>
      </c>
      <c r="P210" s="156"/>
      <c r="Q210" s="108">
        <f t="shared" si="36"/>
        <v>12780</v>
      </c>
      <c r="R210" s="197">
        <v>7032.68</v>
      </c>
      <c r="S210" s="108">
        <f t="shared" si="30"/>
        <v>9234</v>
      </c>
      <c r="T210" s="155">
        <f t="shared" si="37"/>
        <v>52967.32</v>
      </c>
      <c r="U210" s="265" t="s">
        <v>678</v>
      </c>
      <c r="V210" s="158" t="s">
        <v>848</v>
      </c>
      <c r="W210" s="174">
        <v>3102363029</v>
      </c>
      <c r="X210" s="159">
        <v>4</v>
      </c>
    </row>
    <row r="211" spans="1:24" s="160" customFormat="1" ht="24">
      <c r="A211" s="262">
        <v>205</v>
      </c>
      <c r="B211" s="126" t="s">
        <v>788</v>
      </c>
      <c r="C211" s="111" t="s">
        <v>837</v>
      </c>
      <c r="D211" s="109" t="s">
        <v>705</v>
      </c>
      <c r="E211" s="153" t="s">
        <v>677</v>
      </c>
      <c r="F211" s="154">
        <v>44430</v>
      </c>
      <c r="G211" s="154">
        <v>44249</v>
      </c>
      <c r="H211" s="155">
        <v>60000</v>
      </c>
      <c r="I211" s="195">
        <v>3486.68</v>
      </c>
      <c r="J211" s="264">
        <v>25</v>
      </c>
      <c r="K211" s="192">
        <f t="shared" si="38"/>
        <v>1722</v>
      </c>
      <c r="L211" s="119">
        <f t="shared" si="32"/>
        <v>4260</v>
      </c>
      <c r="M211" s="119">
        <f t="shared" si="33"/>
        <v>720</v>
      </c>
      <c r="N211" s="289">
        <f t="shared" si="34"/>
        <v>1824</v>
      </c>
      <c r="O211" s="119">
        <f t="shared" si="35"/>
        <v>4254</v>
      </c>
      <c r="P211" s="156"/>
      <c r="Q211" s="108">
        <f t="shared" si="36"/>
        <v>12780</v>
      </c>
      <c r="R211" s="197">
        <v>7032.68</v>
      </c>
      <c r="S211" s="108">
        <f t="shared" si="30"/>
        <v>9234</v>
      </c>
      <c r="T211" s="155">
        <f t="shared" si="37"/>
        <v>52967.32</v>
      </c>
      <c r="U211" s="265" t="s">
        <v>678</v>
      </c>
      <c r="V211" s="158" t="s">
        <v>848</v>
      </c>
      <c r="W211" s="174">
        <v>112376595</v>
      </c>
      <c r="X211" s="159">
        <v>4</v>
      </c>
    </row>
    <row r="212" spans="1:24" s="160" customFormat="1" ht="12">
      <c r="A212" s="262">
        <v>206</v>
      </c>
      <c r="B212" s="126" t="s">
        <v>217</v>
      </c>
      <c r="C212" s="111" t="s">
        <v>218</v>
      </c>
      <c r="D212" s="109" t="s">
        <v>711</v>
      </c>
      <c r="E212" s="153" t="s">
        <v>677</v>
      </c>
      <c r="F212" s="263">
        <v>44470</v>
      </c>
      <c r="G212" s="263" t="s">
        <v>1174</v>
      </c>
      <c r="H212" s="155">
        <v>75000</v>
      </c>
      <c r="I212" s="195">
        <v>6309.38</v>
      </c>
      <c r="J212" s="264">
        <v>25</v>
      </c>
      <c r="K212" s="192">
        <f t="shared" si="38"/>
        <v>2152.5</v>
      </c>
      <c r="L212" s="119">
        <f t="shared" si="32"/>
        <v>5324.9999999999991</v>
      </c>
      <c r="M212" s="119">
        <f t="shared" si="33"/>
        <v>900</v>
      </c>
      <c r="N212" s="289">
        <f t="shared" si="34"/>
        <v>2280</v>
      </c>
      <c r="O212" s="119">
        <f t="shared" si="35"/>
        <v>5317.5</v>
      </c>
      <c r="P212" s="156"/>
      <c r="Q212" s="108">
        <f t="shared" si="36"/>
        <v>15975</v>
      </c>
      <c r="R212" s="197">
        <v>10741.88</v>
      </c>
      <c r="S212" s="108">
        <f t="shared" si="30"/>
        <v>11542.5</v>
      </c>
      <c r="T212" s="155">
        <f t="shared" si="37"/>
        <v>64258.12</v>
      </c>
      <c r="U212" s="265" t="s">
        <v>678</v>
      </c>
      <c r="V212" s="158" t="s">
        <v>849</v>
      </c>
      <c r="W212" s="174">
        <v>111366951</v>
      </c>
      <c r="X212" s="159">
        <v>4</v>
      </c>
    </row>
    <row r="213" spans="1:24" s="160" customFormat="1" ht="12">
      <c r="A213" s="262">
        <v>207</v>
      </c>
      <c r="B213" s="126" t="s">
        <v>781</v>
      </c>
      <c r="C213" s="111" t="s">
        <v>237</v>
      </c>
      <c r="D213" s="109" t="s">
        <v>845</v>
      </c>
      <c r="E213" s="153" t="s">
        <v>677</v>
      </c>
      <c r="F213" s="154">
        <v>44409</v>
      </c>
      <c r="G213" s="154">
        <v>44593</v>
      </c>
      <c r="H213" s="155">
        <v>50000</v>
      </c>
      <c r="I213" s="195">
        <v>1854</v>
      </c>
      <c r="J213" s="264">
        <v>25</v>
      </c>
      <c r="K213" s="192">
        <f t="shared" si="38"/>
        <v>1435</v>
      </c>
      <c r="L213" s="119">
        <f t="shared" si="32"/>
        <v>3549.9999999999995</v>
      </c>
      <c r="M213" s="119">
        <f t="shared" si="33"/>
        <v>600</v>
      </c>
      <c r="N213" s="289">
        <f t="shared" si="34"/>
        <v>1520</v>
      </c>
      <c r="O213" s="119">
        <f t="shared" si="35"/>
        <v>3545.0000000000005</v>
      </c>
      <c r="P213" s="156"/>
      <c r="Q213" s="108">
        <f t="shared" si="36"/>
        <v>10650</v>
      </c>
      <c r="R213" s="197">
        <v>4809</v>
      </c>
      <c r="S213" s="108">
        <f t="shared" si="30"/>
        <v>7695</v>
      </c>
      <c r="T213" s="155">
        <f t="shared" si="37"/>
        <v>45191</v>
      </c>
      <c r="U213" s="265" t="s">
        <v>678</v>
      </c>
      <c r="V213" s="158" t="s">
        <v>849</v>
      </c>
      <c r="W213" s="174">
        <v>1500029259</v>
      </c>
      <c r="X213" s="159">
        <v>4</v>
      </c>
    </row>
    <row r="214" spans="1:24" s="160" customFormat="1" ht="24">
      <c r="A214" s="262">
        <v>208</v>
      </c>
      <c r="B214" s="126" t="s">
        <v>398</v>
      </c>
      <c r="C214" s="111" t="s">
        <v>244</v>
      </c>
      <c r="D214" s="109" t="s">
        <v>1122</v>
      </c>
      <c r="E214" s="153" t="s">
        <v>677</v>
      </c>
      <c r="F214" s="154">
        <v>44409</v>
      </c>
      <c r="G214" s="154">
        <v>44593</v>
      </c>
      <c r="H214" s="155">
        <v>130000</v>
      </c>
      <c r="I214" s="195">
        <v>19162.12</v>
      </c>
      <c r="J214" s="264">
        <v>25</v>
      </c>
      <c r="K214" s="192">
        <f t="shared" si="38"/>
        <v>3731</v>
      </c>
      <c r="L214" s="119">
        <f t="shared" si="32"/>
        <v>9230</v>
      </c>
      <c r="M214" s="119">
        <f t="shared" si="33"/>
        <v>1560</v>
      </c>
      <c r="N214" s="289">
        <f t="shared" si="34"/>
        <v>3952</v>
      </c>
      <c r="O214" s="119">
        <f t="shared" si="35"/>
        <v>9217</v>
      </c>
      <c r="P214" s="156"/>
      <c r="Q214" s="108">
        <f t="shared" si="36"/>
        <v>27690</v>
      </c>
      <c r="R214" s="197">
        <v>26945.119999999999</v>
      </c>
      <c r="S214" s="108">
        <f t="shared" si="30"/>
        <v>20007</v>
      </c>
      <c r="T214" s="155">
        <f t="shared" si="37"/>
        <v>103054.88</v>
      </c>
      <c r="U214" s="265" t="s">
        <v>678</v>
      </c>
      <c r="V214" s="158" t="s">
        <v>848</v>
      </c>
      <c r="W214" s="174">
        <v>100041359</v>
      </c>
      <c r="X214" s="159">
        <v>4</v>
      </c>
    </row>
    <row r="215" spans="1:24" s="160" customFormat="1" ht="12">
      <c r="A215" s="262">
        <v>209</v>
      </c>
      <c r="B215" s="126" t="s">
        <v>862</v>
      </c>
      <c r="C215" s="111" t="s">
        <v>833</v>
      </c>
      <c r="D215" s="109" t="s">
        <v>690</v>
      </c>
      <c r="E215" s="153" t="s">
        <v>677</v>
      </c>
      <c r="F215" s="154">
        <v>44317</v>
      </c>
      <c r="G215" s="154">
        <v>44501</v>
      </c>
      <c r="H215" s="155">
        <v>60000</v>
      </c>
      <c r="I215" s="195">
        <v>3486.68</v>
      </c>
      <c r="J215" s="264">
        <v>25</v>
      </c>
      <c r="K215" s="192">
        <f t="shared" si="38"/>
        <v>1722</v>
      </c>
      <c r="L215" s="119">
        <f t="shared" si="32"/>
        <v>4260</v>
      </c>
      <c r="M215" s="119">
        <f t="shared" si="33"/>
        <v>720</v>
      </c>
      <c r="N215" s="289">
        <f t="shared" si="34"/>
        <v>1824</v>
      </c>
      <c r="O215" s="119">
        <f t="shared" si="35"/>
        <v>4254</v>
      </c>
      <c r="P215" s="156"/>
      <c r="Q215" s="108">
        <f t="shared" si="36"/>
        <v>12780</v>
      </c>
      <c r="R215" s="197">
        <v>7132.68</v>
      </c>
      <c r="S215" s="108">
        <f t="shared" si="30"/>
        <v>9234</v>
      </c>
      <c r="T215" s="155">
        <f t="shared" si="37"/>
        <v>52867.32</v>
      </c>
      <c r="U215" s="265" t="s">
        <v>678</v>
      </c>
      <c r="V215" s="158" t="s">
        <v>848</v>
      </c>
      <c r="W215" s="174">
        <v>7200009814</v>
      </c>
      <c r="X215" s="159">
        <v>4</v>
      </c>
    </row>
    <row r="216" spans="1:24" s="160" customFormat="1" ht="12">
      <c r="A216" s="262">
        <v>210</v>
      </c>
      <c r="B216" s="126" t="s">
        <v>287</v>
      </c>
      <c r="C216" s="111" t="s">
        <v>288</v>
      </c>
      <c r="D216" s="109" t="s">
        <v>845</v>
      </c>
      <c r="E216" s="153" t="s">
        <v>677</v>
      </c>
      <c r="F216" s="154">
        <v>44470</v>
      </c>
      <c r="G216" s="154" t="s">
        <v>1174</v>
      </c>
      <c r="H216" s="155">
        <v>50000</v>
      </c>
      <c r="I216" s="195">
        <v>1854</v>
      </c>
      <c r="J216" s="264">
        <v>25</v>
      </c>
      <c r="K216" s="192">
        <f t="shared" si="38"/>
        <v>1435</v>
      </c>
      <c r="L216" s="119">
        <f t="shared" si="32"/>
        <v>3549.9999999999995</v>
      </c>
      <c r="M216" s="119">
        <f t="shared" si="33"/>
        <v>600</v>
      </c>
      <c r="N216" s="289">
        <f t="shared" si="34"/>
        <v>1520</v>
      </c>
      <c r="O216" s="119">
        <f t="shared" si="35"/>
        <v>3545.0000000000005</v>
      </c>
      <c r="P216" s="156"/>
      <c r="Q216" s="108">
        <f t="shared" si="36"/>
        <v>10650</v>
      </c>
      <c r="R216" s="197">
        <v>4809</v>
      </c>
      <c r="S216" s="108">
        <f t="shared" si="30"/>
        <v>7695</v>
      </c>
      <c r="T216" s="155">
        <f t="shared" si="37"/>
        <v>45191</v>
      </c>
      <c r="U216" s="265" t="s">
        <v>678</v>
      </c>
      <c r="V216" s="158" t="s">
        <v>848</v>
      </c>
      <c r="W216" s="174">
        <v>40222152247</v>
      </c>
      <c r="X216" s="159">
        <v>4</v>
      </c>
    </row>
    <row r="217" spans="1:24" s="160" customFormat="1" ht="36">
      <c r="A217" s="262">
        <v>211</v>
      </c>
      <c r="B217" s="126" t="s">
        <v>220</v>
      </c>
      <c r="C217" s="111" t="s">
        <v>174</v>
      </c>
      <c r="D217" s="109" t="s">
        <v>741</v>
      </c>
      <c r="E217" s="153" t="s">
        <v>677</v>
      </c>
      <c r="F217" s="154">
        <v>44470</v>
      </c>
      <c r="G217" s="154" t="s">
        <v>1174</v>
      </c>
      <c r="H217" s="155">
        <v>80000</v>
      </c>
      <c r="I217" s="195">
        <v>7400.87</v>
      </c>
      <c r="J217" s="264">
        <v>25</v>
      </c>
      <c r="K217" s="192">
        <f t="shared" si="38"/>
        <v>2296</v>
      </c>
      <c r="L217" s="119">
        <f t="shared" si="32"/>
        <v>5679.9999999999991</v>
      </c>
      <c r="M217" s="119">
        <f t="shared" si="33"/>
        <v>960</v>
      </c>
      <c r="N217" s="289">
        <f t="shared" si="34"/>
        <v>2432</v>
      </c>
      <c r="O217" s="119">
        <f t="shared" si="35"/>
        <v>5672</v>
      </c>
      <c r="P217" s="156"/>
      <c r="Q217" s="108">
        <f t="shared" si="36"/>
        <v>17040</v>
      </c>
      <c r="R217" s="197">
        <v>12128.87</v>
      </c>
      <c r="S217" s="108">
        <f t="shared" si="30"/>
        <v>12312</v>
      </c>
      <c r="T217" s="155">
        <f t="shared" si="37"/>
        <v>67871.13</v>
      </c>
      <c r="U217" s="265" t="s">
        <v>678</v>
      </c>
      <c r="V217" s="158" t="s">
        <v>848</v>
      </c>
      <c r="W217" s="174">
        <v>118247907</v>
      </c>
      <c r="X217" s="159">
        <v>4</v>
      </c>
    </row>
    <row r="218" spans="1:24" s="160" customFormat="1" ht="24">
      <c r="A218" s="262">
        <v>212</v>
      </c>
      <c r="B218" s="126" t="s">
        <v>558</v>
      </c>
      <c r="C218" s="111" t="s">
        <v>446</v>
      </c>
      <c r="D218" s="109" t="s">
        <v>689</v>
      </c>
      <c r="E218" s="153" t="s">
        <v>677</v>
      </c>
      <c r="F218" s="263">
        <v>44317</v>
      </c>
      <c r="G218" s="263">
        <v>44501</v>
      </c>
      <c r="H218" s="155">
        <v>60000</v>
      </c>
      <c r="I218" s="195">
        <v>3486.68</v>
      </c>
      <c r="J218" s="264">
        <v>25</v>
      </c>
      <c r="K218" s="192">
        <f t="shared" si="38"/>
        <v>1722</v>
      </c>
      <c r="L218" s="119">
        <f t="shared" si="32"/>
        <v>4260</v>
      </c>
      <c r="M218" s="119">
        <f t="shared" si="33"/>
        <v>720</v>
      </c>
      <c r="N218" s="289">
        <f t="shared" si="34"/>
        <v>1824</v>
      </c>
      <c r="O218" s="119">
        <f t="shared" si="35"/>
        <v>4254</v>
      </c>
      <c r="P218" s="156"/>
      <c r="Q218" s="108">
        <f t="shared" si="36"/>
        <v>12780</v>
      </c>
      <c r="R218" s="197">
        <v>7032.68</v>
      </c>
      <c r="S218" s="108">
        <f t="shared" si="30"/>
        <v>9234</v>
      </c>
      <c r="T218" s="155">
        <f t="shared" si="37"/>
        <v>52967.32</v>
      </c>
      <c r="U218" s="265" t="s">
        <v>678</v>
      </c>
      <c r="V218" s="158" t="s">
        <v>848</v>
      </c>
      <c r="W218" s="174">
        <v>4400174332</v>
      </c>
      <c r="X218" s="159">
        <v>4</v>
      </c>
    </row>
    <row r="219" spans="1:24" s="160" customFormat="1" ht="24">
      <c r="A219" s="262">
        <v>213</v>
      </c>
      <c r="B219" s="126" t="s">
        <v>30</v>
      </c>
      <c r="C219" s="111" t="s">
        <v>31</v>
      </c>
      <c r="D219" s="109" t="s">
        <v>717</v>
      </c>
      <c r="E219" s="153" t="s">
        <v>677</v>
      </c>
      <c r="F219" s="154">
        <v>44317</v>
      </c>
      <c r="G219" s="154">
        <v>44501</v>
      </c>
      <c r="H219" s="155">
        <v>90000</v>
      </c>
      <c r="I219" s="195">
        <v>9455.59</v>
      </c>
      <c r="J219" s="264">
        <v>25</v>
      </c>
      <c r="K219" s="192">
        <f t="shared" si="38"/>
        <v>2583</v>
      </c>
      <c r="L219" s="119">
        <f t="shared" si="32"/>
        <v>6389.9999999999991</v>
      </c>
      <c r="M219" s="119">
        <f t="shared" si="33"/>
        <v>1080</v>
      </c>
      <c r="N219" s="289">
        <f t="shared" si="34"/>
        <v>2736</v>
      </c>
      <c r="O219" s="119">
        <f t="shared" si="35"/>
        <v>6381</v>
      </c>
      <c r="P219" s="156"/>
      <c r="Q219" s="108">
        <f t="shared" si="36"/>
        <v>19170</v>
      </c>
      <c r="R219" s="197">
        <v>17794.71</v>
      </c>
      <c r="S219" s="108">
        <f t="shared" si="30"/>
        <v>13851</v>
      </c>
      <c r="T219" s="155">
        <f t="shared" si="37"/>
        <v>72205.290000000008</v>
      </c>
      <c r="U219" s="265" t="s">
        <v>678</v>
      </c>
      <c r="V219" s="158" t="s">
        <v>848</v>
      </c>
      <c r="W219" s="174">
        <v>102129038</v>
      </c>
      <c r="X219" s="159">
        <v>4</v>
      </c>
    </row>
    <row r="220" spans="1:24" s="160" customFormat="1" ht="24">
      <c r="A220" s="262">
        <v>214</v>
      </c>
      <c r="B220" s="126" t="s">
        <v>793</v>
      </c>
      <c r="C220" s="111" t="s">
        <v>203</v>
      </c>
      <c r="D220" s="109" t="s">
        <v>1124</v>
      </c>
      <c r="E220" s="153" t="s">
        <v>677</v>
      </c>
      <c r="F220" s="263">
        <v>44470</v>
      </c>
      <c r="G220" s="263" t="s">
        <v>1174</v>
      </c>
      <c r="H220" s="155">
        <v>18000</v>
      </c>
      <c r="I220" s="195">
        <v>0</v>
      </c>
      <c r="J220" s="264">
        <v>25</v>
      </c>
      <c r="K220" s="192">
        <f t="shared" si="38"/>
        <v>516.6</v>
      </c>
      <c r="L220" s="119">
        <f t="shared" si="32"/>
        <v>1277.9999999999998</v>
      </c>
      <c r="M220" s="119">
        <f t="shared" si="33"/>
        <v>216</v>
      </c>
      <c r="N220" s="289">
        <f t="shared" si="34"/>
        <v>547.20000000000005</v>
      </c>
      <c r="O220" s="119">
        <f t="shared" si="35"/>
        <v>1276.2</v>
      </c>
      <c r="P220" s="156"/>
      <c r="Q220" s="108">
        <f t="shared" si="36"/>
        <v>3834</v>
      </c>
      <c r="R220" s="197">
        <v>1063.8</v>
      </c>
      <c r="S220" s="108">
        <f t="shared" si="30"/>
        <v>2770.2</v>
      </c>
      <c r="T220" s="155">
        <f t="shared" si="37"/>
        <v>16936.2</v>
      </c>
      <c r="U220" s="265" t="s">
        <v>678</v>
      </c>
      <c r="V220" s="158" t="s">
        <v>848</v>
      </c>
      <c r="W220" s="174">
        <v>3700409869</v>
      </c>
      <c r="X220" s="159">
        <v>4</v>
      </c>
    </row>
    <row r="221" spans="1:24" s="160" customFormat="1" ht="24">
      <c r="A221" s="262">
        <v>215</v>
      </c>
      <c r="B221" s="126" t="s">
        <v>1086</v>
      </c>
      <c r="C221" s="111" t="s">
        <v>244</v>
      </c>
      <c r="D221" s="109" t="s">
        <v>688</v>
      </c>
      <c r="E221" s="153" t="s">
        <v>677</v>
      </c>
      <c r="F221" s="154">
        <v>44440</v>
      </c>
      <c r="G221" s="154">
        <v>44621</v>
      </c>
      <c r="H221" s="155">
        <v>55000</v>
      </c>
      <c r="I221" s="195">
        <v>2559.6799999999998</v>
      </c>
      <c r="J221" s="264">
        <v>25</v>
      </c>
      <c r="K221" s="192">
        <f t="shared" si="38"/>
        <v>1578.5</v>
      </c>
      <c r="L221" s="119">
        <f t="shared" si="32"/>
        <v>3904.9999999999995</v>
      </c>
      <c r="M221" s="119">
        <f t="shared" si="33"/>
        <v>660</v>
      </c>
      <c r="N221" s="289">
        <f t="shared" si="34"/>
        <v>1672</v>
      </c>
      <c r="O221" s="119">
        <f t="shared" si="35"/>
        <v>3899.5000000000005</v>
      </c>
      <c r="P221" s="156"/>
      <c r="Q221" s="108">
        <f t="shared" si="36"/>
        <v>11715</v>
      </c>
      <c r="R221" s="197">
        <v>5810.18</v>
      </c>
      <c r="S221" s="108">
        <f t="shared" si="30"/>
        <v>8464.5</v>
      </c>
      <c r="T221" s="155">
        <f t="shared" si="37"/>
        <v>49189.82</v>
      </c>
      <c r="U221" s="265" t="s">
        <v>678</v>
      </c>
      <c r="V221" s="158" t="s">
        <v>848</v>
      </c>
      <c r="W221" s="174">
        <v>5300359865</v>
      </c>
      <c r="X221" s="159">
        <v>4</v>
      </c>
    </row>
    <row r="222" spans="1:24" s="160" customFormat="1" ht="24">
      <c r="A222" s="262">
        <v>216</v>
      </c>
      <c r="B222" s="126" t="s">
        <v>1078</v>
      </c>
      <c r="C222" s="111" t="s">
        <v>16</v>
      </c>
      <c r="D222" s="109" t="s">
        <v>1122</v>
      </c>
      <c r="E222" s="153" t="s">
        <v>677</v>
      </c>
      <c r="F222" s="154">
        <v>44440</v>
      </c>
      <c r="G222" s="154">
        <v>44621</v>
      </c>
      <c r="H222" s="155">
        <v>40000</v>
      </c>
      <c r="I222" s="195">
        <v>442.65</v>
      </c>
      <c r="J222" s="264">
        <v>25</v>
      </c>
      <c r="K222" s="192">
        <f t="shared" si="38"/>
        <v>1148</v>
      </c>
      <c r="L222" s="119">
        <f t="shared" si="32"/>
        <v>2839.9999999999995</v>
      </c>
      <c r="M222" s="119">
        <f t="shared" si="33"/>
        <v>480</v>
      </c>
      <c r="N222" s="289">
        <f t="shared" si="34"/>
        <v>1216</v>
      </c>
      <c r="O222" s="119">
        <f t="shared" si="35"/>
        <v>2836</v>
      </c>
      <c r="P222" s="156"/>
      <c r="Q222" s="108">
        <f t="shared" si="36"/>
        <v>8520</v>
      </c>
      <c r="R222" s="197">
        <v>2806.65</v>
      </c>
      <c r="S222" s="108">
        <f t="shared" si="30"/>
        <v>6156</v>
      </c>
      <c r="T222" s="155">
        <f t="shared" si="37"/>
        <v>37193.35</v>
      </c>
      <c r="U222" s="265" t="s">
        <v>678</v>
      </c>
      <c r="V222" s="158" t="s">
        <v>848</v>
      </c>
      <c r="W222" s="174">
        <v>105609317</v>
      </c>
      <c r="X222" s="159">
        <v>4</v>
      </c>
    </row>
    <row r="223" spans="1:24" s="160" customFormat="1" ht="24">
      <c r="A223" s="262">
        <v>217</v>
      </c>
      <c r="B223" s="161" t="s">
        <v>1105</v>
      </c>
      <c r="C223" s="265" t="s">
        <v>16</v>
      </c>
      <c r="D223" s="109" t="s">
        <v>695</v>
      </c>
      <c r="E223" s="153" t="s">
        <v>677</v>
      </c>
      <c r="F223" s="154">
        <v>44440</v>
      </c>
      <c r="G223" s="154">
        <v>44621</v>
      </c>
      <c r="H223" s="155">
        <v>55000</v>
      </c>
      <c r="I223" s="195">
        <v>2559.6799999999998</v>
      </c>
      <c r="J223" s="264">
        <v>25</v>
      </c>
      <c r="K223" s="192">
        <f t="shared" si="38"/>
        <v>1578.5</v>
      </c>
      <c r="L223" s="119">
        <f t="shared" si="32"/>
        <v>3904.9999999999995</v>
      </c>
      <c r="M223" s="119">
        <f t="shared" si="33"/>
        <v>660</v>
      </c>
      <c r="N223" s="289">
        <f t="shared" si="34"/>
        <v>1672</v>
      </c>
      <c r="O223" s="119">
        <f t="shared" si="35"/>
        <v>3899.5000000000005</v>
      </c>
      <c r="P223" s="156"/>
      <c r="Q223" s="108">
        <f t="shared" si="36"/>
        <v>11715</v>
      </c>
      <c r="R223" s="197">
        <v>5810.18</v>
      </c>
      <c r="S223" s="108">
        <f t="shared" si="30"/>
        <v>8464.5</v>
      </c>
      <c r="T223" s="155">
        <f t="shared" si="37"/>
        <v>49189.82</v>
      </c>
      <c r="U223" s="265" t="s">
        <v>678</v>
      </c>
      <c r="V223" s="158" t="s">
        <v>848</v>
      </c>
      <c r="W223" s="174">
        <v>4400240612</v>
      </c>
      <c r="X223" s="159">
        <v>4</v>
      </c>
    </row>
    <row r="224" spans="1:24" s="160" customFormat="1" ht="36">
      <c r="A224" s="262">
        <v>218</v>
      </c>
      <c r="B224" s="126" t="s">
        <v>953</v>
      </c>
      <c r="C224" s="111" t="s">
        <v>1051</v>
      </c>
      <c r="D224" s="109" t="s">
        <v>701</v>
      </c>
      <c r="E224" s="153" t="s">
        <v>677</v>
      </c>
      <c r="F224" s="154">
        <v>44409</v>
      </c>
      <c r="G224" s="154">
        <v>44593</v>
      </c>
      <c r="H224" s="155">
        <v>65000</v>
      </c>
      <c r="I224" s="195">
        <v>4427.58</v>
      </c>
      <c r="J224" s="264">
        <v>25</v>
      </c>
      <c r="K224" s="192">
        <f t="shared" si="38"/>
        <v>1865.5</v>
      </c>
      <c r="L224" s="119">
        <f t="shared" si="32"/>
        <v>4615</v>
      </c>
      <c r="M224" s="119">
        <f t="shared" si="33"/>
        <v>780</v>
      </c>
      <c r="N224" s="289">
        <f t="shared" si="34"/>
        <v>1976</v>
      </c>
      <c r="O224" s="119">
        <f t="shared" si="35"/>
        <v>4608.5</v>
      </c>
      <c r="P224" s="156"/>
      <c r="Q224" s="108">
        <f t="shared" si="36"/>
        <v>13845</v>
      </c>
      <c r="R224" s="197">
        <v>8269.08</v>
      </c>
      <c r="S224" s="108">
        <f t="shared" si="30"/>
        <v>10003.5</v>
      </c>
      <c r="T224" s="155">
        <f t="shared" si="37"/>
        <v>56730.92</v>
      </c>
      <c r="U224" s="265" t="s">
        <v>678</v>
      </c>
      <c r="V224" s="158" t="s">
        <v>849</v>
      </c>
      <c r="W224" s="174">
        <v>109753186</v>
      </c>
      <c r="X224" s="159">
        <v>4</v>
      </c>
    </row>
    <row r="225" spans="1:25" s="160" customFormat="1" ht="18" customHeight="1">
      <c r="A225" s="262">
        <v>219</v>
      </c>
      <c r="B225" s="126" t="s">
        <v>147</v>
      </c>
      <c r="C225" s="111" t="s">
        <v>148</v>
      </c>
      <c r="D225" s="109" t="s">
        <v>690</v>
      </c>
      <c r="E225" s="153" t="s">
        <v>677</v>
      </c>
      <c r="F225" s="154">
        <v>44470</v>
      </c>
      <c r="G225" s="154" t="s">
        <v>1174</v>
      </c>
      <c r="H225" s="155">
        <v>65000</v>
      </c>
      <c r="I225" s="195">
        <v>4427.58</v>
      </c>
      <c r="J225" s="264">
        <v>25</v>
      </c>
      <c r="K225" s="192">
        <f t="shared" si="38"/>
        <v>1865.5</v>
      </c>
      <c r="L225" s="119">
        <f t="shared" si="32"/>
        <v>4615</v>
      </c>
      <c r="M225" s="119">
        <f t="shared" si="33"/>
        <v>780</v>
      </c>
      <c r="N225" s="289">
        <f t="shared" si="34"/>
        <v>1976</v>
      </c>
      <c r="O225" s="119">
        <f t="shared" si="35"/>
        <v>4608.5</v>
      </c>
      <c r="P225" s="156"/>
      <c r="Q225" s="108">
        <f t="shared" si="36"/>
        <v>13845</v>
      </c>
      <c r="R225" s="197">
        <v>8369.08</v>
      </c>
      <c r="S225" s="108">
        <f t="shared" si="30"/>
        <v>10003.5</v>
      </c>
      <c r="T225" s="155">
        <f t="shared" si="37"/>
        <v>56630.92</v>
      </c>
      <c r="U225" s="265" t="s">
        <v>678</v>
      </c>
      <c r="V225" s="158" t="s">
        <v>849</v>
      </c>
      <c r="W225" s="174">
        <v>9000242272</v>
      </c>
      <c r="X225" s="159">
        <v>4</v>
      </c>
    </row>
    <row r="226" spans="1:25" s="160" customFormat="1" ht="27" customHeight="1">
      <c r="A226" s="262">
        <v>220</v>
      </c>
      <c r="B226" s="126" t="s">
        <v>959</v>
      </c>
      <c r="C226" s="111" t="s">
        <v>838</v>
      </c>
      <c r="D226" s="109" t="s">
        <v>1122</v>
      </c>
      <c r="E226" s="153" t="s">
        <v>677</v>
      </c>
      <c r="F226" s="263">
        <v>44409</v>
      </c>
      <c r="G226" s="263">
        <v>44593</v>
      </c>
      <c r="H226" s="155">
        <v>50000</v>
      </c>
      <c r="I226" s="195">
        <v>1854</v>
      </c>
      <c r="J226" s="264">
        <v>25</v>
      </c>
      <c r="K226" s="192">
        <f t="shared" si="38"/>
        <v>1435</v>
      </c>
      <c r="L226" s="119">
        <f t="shared" si="32"/>
        <v>3549.9999999999995</v>
      </c>
      <c r="M226" s="119">
        <f t="shared" si="33"/>
        <v>600</v>
      </c>
      <c r="N226" s="289">
        <f t="shared" si="34"/>
        <v>1520</v>
      </c>
      <c r="O226" s="119">
        <f t="shared" si="35"/>
        <v>3545.0000000000005</v>
      </c>
      <c r="P226" s="156"/>
      <c r="Q226" s="108">
        <f t="shared" si="36"/>
        <v>10650</v>
      </c>
      <c r="R226" s="197">
        <v>4809</v>
      </c>
      <c r="S226" s="108">
        <f t="shared" si="30"/>
        <v>7695</v>
      </c>
      <c r="T226" s="155">
        <f t="shared" si="37"/>
        <v>45191</v>
      </c>
      <c r="U226" s="265" t="s">
        <v>678</v>
      </c>
      <c r="V226" s="158" t="s">
        <v>848</v>
      </c>
      <c r="W226" s="174">
        <v>22300988403</v>
      </c>
      <c r="X226" s="159">
        <v>4</v>
      </c>
    </row>
    <row r="227" spans="1:25" s="160" customFormat="1" ht="24">
      <c r="A227" s="262">
        <v>221</v>
      </c>
      <c r="B227" s="126" t="s">
        <v>988</v>
      </c>
      <c r="C227" s="111" t="s">
        <v>446</v>
      </c>
      <c r="D227" s="109" t="s">
        <v>689</v>
      </c>
      <c r="E227" s="153" t="s">
        <v>677</v>
      </c>
      <c r="F227" s="154">
        <v>44368</v>
      </c>
      <c r="G227" s="154">
        <v>44551</v>
      </c>
      <c r="H227" s="155">
        <v>60000</v>
      </c>
      <c r="I227" s="195">
        <v>3486.68</v>
      </c>
      <c r="J227" s="264">
        <v>25</v>
      </c>
      <c r="K227" s="192">
        <f t="shared" si="38"/>
        <v>1722</v>
      </c>
      <c r="L227" s="119">
        <f t="shared" si="32"/>
        <v>4260</v>
      </c>
      <c r="M227" s="119">
        <f t="shared" si="33"/>
        <v>720</v>
      </c>
      <c r="N227" s="289">
        <f t="shared" si="34"/>
        <v>1824</v>
      </c>
      <c r="O227" s="119">
        <f t="shared" si="35"/>
        <v>4254</v>
      </c>
      <c r="P227" s="156"/>
      <c r="Q227" s="108">
        <f t="shared" si="36"/>
        <v>12780</v>
      </c>
      <c r="R227" s="197">
        <v>7032.68</v>
      </c>
      <c r="S227" s="108">
        <f t="shared" si="30"/>
        <v>9234</v>
      </c>
      <c r="T227" s="155">
        <f t="shared" si="37"/>
        <v>52967.32</v>
      </c>
      <c r="U227" s="265" t="s">
        <v>678</v>
      </c>
      <c r="V227" s="158" t="s">
        <v>848</v>
      </c>
      <c r="W227" s="174">
        <v>300113909</v>
      </c>
      <c r="X227" s="159">
        <v>4</v>
      </c>
    </row>
    <row r="228" spans="1:25" s="160" customFormat="1" ht="36">
      <c r="A228" s="262">
        <v>222</v>
      </c>
      <c r="B228" s="126" t="s">
        <v>946</v>
      </c>
      <c r="C228" s="111" t="s">
        <v>1050</v>
      </c>
      <c r="D228" s="109" t="s">
        <v>701</v>
      </c>
      <c r="E228" s="153" t="s">
        <v>677</v>
      </c>
      <c r="F228" s="154">
        <v>44440</v>
      </c>
      <c r="G228" s="154">
        <v>44621</v>
      </c>
      <c r="H228" s="155">
        <v>40000</v>
      </c>
      <c r="I228" s="195">
        <v>442.65</v>
      </c>
      <c r="J228" s="264">
        <v>25</v>
      </c>
      <c r="K228" s="192">
        <f t="shared" si="38"/>
        <v>1148</v>
      </c>
      <c r="L228" s="119">
        <f t="shared" si="32"/>
        <v>2839.9999999999995</v>
      </c>
      <c r="M228" s="119">
        <f t="shared" si="33"/>
        <v>480</v>
      </c>
      <c r="N228" s="289">
        <f t="shared" si="34"/>
        <v>1216</v>
      </c>
      <c r="O228" s="119">
        <f t="shared" si="35"/>
        <v>2836</v>
      </c>
      <c r="P228" s="156"/>
      <c r="Q228" s="108">
        <f t="shared" si="36"/>
        <v>8520</v>
      </c>
      <c r="R228" s="197">
        <v>2806.65</v>
      </c>
      <c r="S228" s="108">
        <f t="shared" si="30"/>
        <v>6156</v>
      </c>
      <c r="T228" s="155">
        <f t="shared" si="37"/>
        <v>37193.35</v>
      </c>
      <c r="U228" s="265" t="s">
        <v>678</v>
      </c>
      <c r="V228" s="158" t="s">
        <v>848</v>
      </c>
      <c r="W228" s="174">
        <v>5900098913</v>
      </c>
      <c r="X228" s="159">
        <v>4</v>
      </c>
    </row>
    <row r="229" spans="1:25" s="160" customFormat="1" ht="36">
      <c r="A229" s="262">
        <v>223</v>
      </c>
      <c r="B229" s="126" t="s">
        <v>406</v>
      </c>
      <c r="C229" s="111" t="s">
        <v>407</v>
      </c>
      <c r="D229" s="109" t="s">
        <v>1125</v>
      </c>
      <c r="E229" s="153" t="s">
        <v>677</v>
      </c>
      <c r="F229" s="154">
        <v>44440</v>
      </c>
      <c r="G229" s="154">
        <v>44805</v>
      </c>
      <c r="H229" s="155">
        <v>60000</v>
      </c>
      <c r="I229" s="195">
        <v>3486.68</v>
      </c>
      <c r="J229" s="264">
        <v>25</v>
      </c>
      <c r="K229" s="192">
        <f t="shared" si="38"/>
        <v>1722</v>
      </c>
      <c r="L229" s="119">
        <f t="shared" si="32"/>
        <v>4260</v>
      </c>
      <c r="M229" s="119">
        <f t="shared" si="33"/>
        <v>720</v>
      </c>
      <c r="N229" s="289">
        <f t="shared" si="34"/>
        <v>1824</v>
      </c>
      <c r="O229" s="119">
        <f t="shared" si="35"/>
        <v>4254</v>
      </c>
      <c r="P229" s="156"/>
      <c r="Q229" s="108">
        <f t="shared" si="36"/>
        <v>12780</v>
      </c>
      <c r="R229" s="197">
        <v>7032.68</v>
      </c>
      <c r="S229" s="108">
        <f t="shared" si="30"/>
        <v>9234</v>
      </c>
      <c r="T229" s="155">
        <f t="shared" si="37"/>
        <v>52967.32</v>
      </c>
      <c r="U229" s="265" t="s">
        <v>678</v>
      </c>
      <c r="V229" s="158" t="s">
        <v>849</v>
      </c>
      <c r="W229" s="174">
        <v>108230939</v>
      </c>
      <c r="X229" s="159">
        <v>4</v>
      </c>
    </row>
    <row r="230" spans="1:25" s="160" customFormat="1" ht="24">
      <c r="A230" s="262">
        <v>224</v>
      </c>
      <c r="B230" s="126" t="s">
        <v>249</v>
      </c>
      <c r="C230" s="111" t="s">
        <v>96</v>
      </c>
      <c r="D230" s="109" t="s">
        <v>1124</v>
      </c>
      <c r="E230" s="153" t="s">
        <v>677</v>
      </c>
      <c r="F230" s="154">
        <v>44470</v>
      </c>
      <c r="G230" s="154" t="s">
        <v>1174</v>
      </c>
      <c r="H230" s="155">
        <v>20000</v>
      </c>
      <c r="I230" s="195">
        <v>0</v>
      </c>
      <c r="J230" s="264">
        <v>25</v>
      </c>
      <c r="K230" s="192">
        <f t="shared" si="38"/>
        <v>574</v>
      </c>
      <c r="L230" s="119">
        <f t="shared" si="32"/>
        <v>1419.9999999999998</v>
      </c>
      <c r="M230" s="119">
        <f t="shared" si="33"/>
        <v>240</v>
      </c>
      <c r="N230" s="289">
        <f t="shared" si="34"/>
        <v>608</v>
      </c>
      <c r="O230" s="119">
        <f t="shared" si="35"/>
        <v>1418</v>
      </c>
      <c r="P230" s="156"/>
      <c r="Q230" s="108">
        <f t="shared" si="36"/>
        <v>4260</v>
      </c>
      <c r="R230" s="197">
        <v>1182</v>
      </c>
      <c r="S230" s="108">
        <f t="shared" si="30"/>
        <v>3078</v>
      </c>
      <c r="T230" s="155">
        <f t="shared" si="37"/>
        <v>18818</v>
      </c>
      <c r="U230" s="265" t="s">
        <v>678</v>
      </c>
      <c r="V230" s="158" t="s">
        <v>848</v>
      </c>
      <c r="W230" s="174">
        <v>6400265226</v>
      </c>
      <c r="X230" s="159">
        <v>4</v>
      </c>
    </row>
    <row r="231" spans="1:25" s="110" customFormat="1" ht="24">
      <c r="A231" s="262">
        <v>225</v>
      </c>
      <c r="B231" s="126" t="s">
        <v>1022</v>
      </c>
      <c r="C231" s="111" t="s">
        <v>244</v>
      </c>
      <c r="D231" s="109" t="s">
        <v>695</v>
      </c>
      <c r="E231" s="153" t="s">
        <v>677</v>
      </c>
      <c r="F231" s="154">
        <v>44409</v>
      </c>
      <c r="G231" s="263">
        <v>44593</v>
      </c>
      <c r="H231" s="155">
        <v>55000</v>
      </c>
      <c r="I231" s="195">
        <v>2559.6799999999998</v>
      </c>
      <c r="J231" s="264">
        <v>25</v>
      </c>
      <c r="K231" s="192">
        <f t="shared" si="38"/>
        <v>1578.5</v>
      </c>
      <c r="L231" s="119">
        <f t="shared" si="32"/>
        <v>3904.9999999999995</v>
      </c>
      <c r="M231" s="119">
        <f t="shared" si="33"/>
        <v>660</v>
      </c>
      <c r="N231" s="289">
        <f t="shared" si="34"/>
        <v>1672</v>
      </c>
      <c r="O231" s="119">
        <f t="shared" si="35"/>
        <v>3899.5000000000005</v>
      </c>
      <c r="P231" s="156"/>
      <c r="Q231" s="108">
        <f t="shared" si="36"/>
        <v>11715</v>
      </c>
      <c r="R231" s="197">
        <v>5810.18</v>
      </c>
      <c r="S231" s="108">
        <f t="shared" ref="S231:S294" si="39">L231+M231+O231</f>
        <v>8464.5</v>
      </c>
      <c r="T231" s="155">
        <f t="shared" si="37"/>
        <v>49189.82</v>
      </c>
      <c r="U231" s="265" t="s">
        <v>678</v>
      </c>
      <c r="V231" s="158" t="s">
        <v>848</v>
      </c>
      <c r="W231" s="174">
        <v>5401196042</v>
      </c>
      <c r="X231" s="159">
        <v>4</v>
      </c>
      <c r="Y231" s="160"/>
    </row>
    <row r="232" spans="1:25" s="160" customFormat="1" ht="24">
      <c r="A232" s="262">
        <v>226</v>
      </c>
      <c r="B232" s="126" t="s">
        <v>936</v>
      </c>
      <c r="C232" s="111" t="s">
        <v>244</v>
      </c>
      <c r="D232" s="109" t="s">
        <v>1123</v>
      </c>
      <c r="E232" s="153" t="s">
        <v>677</v>
      </c>
      <c r="F232" s="154">
        <v>44317</v>
      </c>
      <c r="G232" s="154">
        <v>44501</v>
      </c>
      <c r="H232" s="155">
        <v>60000</v>
      </c>
      <c r="I232" s="195">
        <v>3486.68</v>
      </c>
      <c r="J232" s="264">
        <v>25</v>
      </c>
      <c r="K232" s="192">
        <f t="shared" si="38"/>
        <v>1722</v>
      </c>
      <c r="L232" s="119">
        <f t="shared" si="32"/>
        <v>4260</v>
      </c>
      <c r="M232" s="119">
        <f t="shared" si="33"/>
        <v>720</v>
      </c>
      <c r="N232" s="289">
        <f t="shared" si="34"/>
        <v>1824</v>
      </c>
      <c r="O232" s="119">
        <f t="shared" si="35"/>
        <v>4254</v>
      </c>
      <c r="P232" s="156"/>
      <c r="Q232" s="108">
        <f t="shared" si="36"/>
        <v>12780</v>
      </c>
      <c r="R232" s="197">
        <v>7032.68</v>
      </c>
      <c r="S232" s="108">
        <f t="shared" si="39"/>
        <v>9234</v>
      </c>
      <c r="T232" s="155">
        <f t="shared" si="37"/>
        <v>52967.32</v>
      </c>
      <c r="U232" s="265" t="s">
        <v>678</v>
      </c>
      <c r="V232" s="158" t="s">
        <v>848</v>
      </c>
      <c r="W232" s="174">
        <v>108712746</v>
      </c>
      <c r="X232" s="159">
        <v>4</v>
      </c>
    </row>
    <row r="233" spans="1:25" s="160" customFormat="1" ht="12">
      <c r="A233" s="262">
        <v>227</v>
      </c>
      <c r="B233" s="126" t="s">
        <v>55</v>
      </c>
      <c r="C233" s="111" t="s">
        <v>56</v>
      </c>
      <c r="D233" s="109" t="s">
        <v>710</v>
      </c>
      <c r="E233" s="153" t="s">
        <v>677</v>
      </c>
      <c r="F233" s="154">
        <v>44317</v>
      </c>
      <c r="G233" s="154">
        <v>44501</v>
      </c>
      <c r="H233" s="155">
        <v>90000</v>
      </c>
      <c r="I233" s="195">
        <v>9158.06</v>
      </c>
      <c r="J233" s="264">
        <v>25</v>
      </c>
      <c r="K233" s="192">
        <f t="shared" si="38"/>
        <v>2583</v>
      </c>
      <c r="L233" s="119">
        <f t="shared" si="32"/>
        <v>6389.9999999999991</v>
      </c>
      <c r="M233" s="119">
        <f t="shared" si="33"/>
        <v>1080</v>
      </c>
      <c r="N233" s="289">
        <f t="shared" si="34"/>
        <v>2736</v>
      </c>
      <c r="O233" s="119">
        <f t="shared" si="35"/>
        <v>6381</v>
      </c>
      <c r="P233" s="156"/>
      <c r="Q233" s="108">
        <f t="shared" si="36"/>
        <v>19170</v>
      </c>
      <c r="R233" s="197">
        <v>16957.3</v>
      </c>
      <c r="S233" s="108">
        <f t="shared" si="39"/>
        <v>13851</v>
      </c>
      <c r="T233" s="155">
        <f t="shared" si="37"/>
        <v>73042.7</v>
      </c>
      <c r="U233" s="265" t="s">
        <v>678</v>
      </c>
      <c r="V233" s="158" t="s">
        <v>849</v>
      </c>
      <c r="W233" s="174">
        <v>109580704</v>
      </c>
      <c r="X233" s="159">
        <v>4</v>
      </c>
    </row>
    <row r="234" spans="1:25" s="160" customFormat="1" ht="24">
      <c r="A234" s="262">
        <v>228</v>
      </c>
      <c r="B234" s="126" t="s">
        <v>1159</v>
      </c>
      <c r="C234" s="111" t="s">
        <v>203</v>
      </c>
      <c r="D234" s="109" t="s">
        <v>676</v>
      </c>
      <c r="E234" s="153" t="s">
        <v>677</v>
      </c>
      <c r="F234" s="154">
        <v>44409</v>
      </c>
      <c r="G234" s="154">
        <v>44593</v>
      </c>
      <c r="H234" s="155">
        <v>18000</v>
      </c>
      <c r="I234" s="195">
        <v>0</v>
      </c>
      <c r="J234" s="264">
        <v>25</v>
      </c>
      <c r="K234" s="192">
        <v>516.6</v>
      </c>
      <c r="L234" s="119">
        <f t="shared" si="32"/>
        <v>1277.9999999999998</v>
      </c>
      <c r="M234" s="119">
        <f t="shared" si="33"/>
        <v>216</v>
      </c>
      <c r="N234" s="289">
        <v>547.20000000000005</v>
      </c>
      <c r="O234" s="119">
        <f t="shared" si="35"/>
        <v>1276.2</v>
      </c>
      <c r="P234" s="156"/>
      <c r="Q234" s="108">
        <f t="shared" si="36"/>
        <v>3834</v>
      </c>
      <c r="R234" s="197">
        <v>1063.8</v>
      </c>
      <c r="S234" s="108">
        <f t="shared" si="39"/>
        <v>2770.2</v>
      </c>
      <c r="T234" s="155">
        <f t="shared" si="37"/>
        <v>16936.2</v>
      </c>
      <c r="U234" s="265" t="s">
        <v>678</v>
      </c>
      <c r="V234" s="158" t="s">
        <v>849</v>
      </c>
      <c r="W234" s="174">
        <v>2700333822</v>
      </c>
      <c r="X234" s="159">
        <v>4</v>
      </c>
    </row>
    <row r="235" spans="1:25" s="160" customFormat="1" ht="24">
      <c r="A235" s="262">
        <v>229</v>
      </c>
      <c r="B235" s="126" t="s">
        <v>50</v>
      </c>
      <c r="C235" s="111" t="s">
        <v>16</v>
      </c>
      <c r="D235" s="109" t="s">
        <v>702</v>
      </c>
      <c r="E235" s="153" t="s">
        <v>677</v>
      </c>
      <c r="F235" s="154">
        <v>44440</v>
      </c>
      <c r="G235" s="154">
        <v>44621</v>
      </c>
      <c r="H235" s="155">
        <v>90000</v>
      </c>
      <c r="I235" s="195">
        <v>9753.1200000000008</v>
      </c>
      <c r="J235" s="264">
        <v>25</v>
      </c>
      <c r="K235" s="192">
        <f>H235*0.0287</f>
        <v>2583</v>
      </c>
      <c r="L235" s="119">
        <f t="shared" si="32"/>
        <v>6389.9999999999991</v>
      </c>
      <c r="M235" s="119">
        <f t="shared" si="33"/>
        <v>1080</v>
      </c>
      <c r="N235" s="289">
        <f>H235*0.0304</f>
        <v>2736</v>
      </c>
      <c r="O235" s="119">
        <f t="shared" si="35"/>
        <v>6381</v>
      </c>
      <c r="P235" s="156"/>
      <c r="Q235" s="108">
        <f t="shared" si="36"/>
        <v>19170</v>
      </c>
      <c r="R235" s="197">
        <v>15072.12</v>
      </c>
      <c r="S235" s="108">
        <f t="shared" si="39"/>
        <v>13851</v>
      </c>
      <c r="T235" s="155">
        <f t="shared" si="37"/>
        <v>74927.88</v>
      </c>
      <c r="U235" s="265" t="s">
        <v>678</v>
      </c>
      <c r="V235" s="158" t="s">
        <v>849</v>
      </c>
      <c r="W235" s="174">
        <v>109393983</v>
      </c>
      <c r="X235" s="159">
        <v>4</v>
      </c>
      <c r="Y235" s="110"/>
    </row>
    <row r="236" spans="1:25" s="160" customFormat="1" ht="24">
      <c r="A236" s="262">
        <v>230</v>
      </c>
      <c r="B236" s="126" t="s">
        <v>568</v>
      </c>
      <c r="C236" s="111" t="s">
        <v>446</v>
      </c>
      <c r="D236" s="109" t="s">
        <v>689</v>
      </c>
      <c r="E236" s="153" t="s">
        <v>677</v>
      </c>
      <c r="F236" s="154">
        <v>44470</v>
      </c>
      <c r="G236" s="154" t="s">
        <v>1174</v>
      </c>
      <c r="H236" s="155">
        <v>60000</v>
      </c>
      <c r="I236" s="195">
        <v>3486.68</v>
      </c>
      <c r="J236" s="264">
        <v>25</v>
      </c>
      <c r="K236" s="192">
        <f>H236*0.0287</f>
        <v>1722</v>
      </c>
      <c r="L236" s="119">
        <f t="shared" si="32"/>
        <v>4260</v>
      </c>
      <c r="M236" s="119">
        <f t="shared" si="33"/>
        <v>720</v>
      </c>
      <c r="N236" s="289">
        <f>H236*0.0304</f>
        <v>1824</v>
      </c>
      <c r="O236" s="119">
        <f t="shared" si="35"/>
        <v>4254</v>
      </c>
      <c r="P236" s="156"/>
      <c r="Q236" s="108">
        <f t="shared" si="36"/>
        <v>12780</v>
      </c>
      <c r="R236" s="197">
        <v>7032.68</v>
      </c>
      <c r="S236" s="108">
        <f t="shared" si="39"/>
        <v>9234</v>
      </c>
      <c r="T236" s="155">
        <f t="shared" si="37"/>
        <v>52967.32</v>
      </c>
      <c r="U236" s="265" t="s">
        <v>678</v>
      </c>
      <c r="V236" s="158" t="s">
        <v>848</v>
      </c>
      <c r="W236" s="174">
        <v>4800319131</v>
      </c>
      <c r="X236" s="159">
        <v>4</v>
      </c>
    </row>
    <row r="237" spans="1:25" s="160" customFormat="1" ht="36">
      <c r="A237" s="262">
        <v>231</v>
      </c>
      <c r="B237" s="126" t="s">
        <v>1164</v>
      </c>
      <c r="C237" s="111" t="s">
        <v>1056</v>
      </c>
      <c r="D237" s="109" t="s">
        <v>701</v>
      </c>
      <c r="E237" s="153" t="s">
        <v>677</v>
      </c>
      <c r="F237" s="154">
        <v>44470</v>
      </c>
      <c r="G237" s="154">
        <v>44652</v>
      </c>
      <c r="H237" s="155">
        <v>25000</v>
      </c>
      <c r="I237" s="195">
        <v>0</v>
      </c>
      <c r="J237" s="264">
        <v>25</v>
      </c>
      <c r="K237" s="192">
        <v>717.5</v>
      </c>
      <c r="L237" s="119">
        <f t="shared" si="32"/>
        <v>1774.9999999999998</v>
      </c>
      <c r="M237" s="119">
        <f t="shared" si="33"/>
        <v>300</v>
      </c>
      <c r="N237" s="289">
        <v>760</v>
      </c>
      <c r="O237" s="119">
        <f t="shared" si="35"/>
        <v>1772.5000000000002</v>
      </c>
      <c r="P237" s="156"/>
      <c r="Q237" s="108">
        <f>SUM(K236:P236)</f>
        <v>12780</v>
      </c>
      <c r="R237" s="197">
        <v>1477.5</v>
      </c>
      <c r="S237" s="108">
        <f t="shared" si="39"/>
        <v>3847.5</v>
      </c>
      <c r="T237" s="155">
        <f t="shared" si="37"/>
        <v>23522.5</v>
      </c>
      <c r="U237" s="265" t="s">
        <v>678</v>
      </c>
      <c r="V237" s="158" t="s">
        <v>849</v>
      </c>
      <c r="W237" s="174">
        <v>40229818790</v>
      </c>
      <c r="X237" s="159">
        <v>4</v>
      </c>
    </row>
    <row r="238" spans="1:25" s="160" customFormat="1" ht="24">
      <c r="A238" s="262">
        <v>232</v>
      </c>
      <c r="B238" s="126" t="s">
        <v>904</v>
      </c>
      <c r="C238" s="111" t="s">
        <v>1048</v>
      </c>
      <c r="D238" s="109" t="s">
        <v>1124</v>
      </c>
      <c r="E238" s="153" t="s">
        <v>677</v>
      </c>
      <c r="F238" s="263">
        <v>44348</v>
      </c>
      <c r="G238" s="263">
        <v>44531</v>
      </c>
      <c r="H238" s="155">
        <v>15000</v>
      </c>
      <c r="I238" s="195">
        <v>0</v>
      </c>
      <c r="J238" s="264">
        <v>25</v>
      </c>
      <c r="K238" s="192">
        <f t="shared" ref="K238:K269" si="40">H238*0.0287</f>
        <v>430.5</v>
      </c>
      <c r="L238" s="119">
        <f t="shared" si="32"/>
        <v>1065</v>
      </c>
      <c r="M238" s="119">
        <f t="shared" si="33"/>
        <v>180</v>
      </c>
      <c r="N238" s="289">
        <f t="shared" ref="N238:N269" si="41">H238*0.0304</f>
        <v>456</v>
      </c>
      <c r="O238" s="119">
        <f t="shared" si="35"/>
        <v>1063.5</v>
      </c>
      <c r="P238" s="156"/>
      <c r="Q238" s="108">
        <f t="shared" ref="Q238:Q301" si="42">SUM(K238:P238)</f>
        <v>3195</v>
      </c>
      <c r="R238" s="197">
        <v>886.5</v>
      </c>
      <c r="S238" s="108">
        <f t="shared" si="39"/>
        <v>2308.5</v>
      </c>
      <c r="T238" s="155">
        <f t="shared" si="37"/>
        <v>14113.5</v>
      </c>
      <c r="U238" s="265" t="s">
        <v>678</v>
      </c>
      <c r="V238" s="158" t="s">
        <v>848</v>
      </c>
      <c r="W238" s="174">
        <v>1300459227</v>
      </c>
      <c r="X238" s="159">
        <v>4</v>
      </c>
    </row>
    <row r="239" spans="1:25" s="160" customFormat="1" ht="36">
      <c r="A239" s="262">
        <v>233</v>
      </c>
      <c r="B239" s="126" t="s">
        <v>947</v>
      </c>
      <c r="C239" s="111" t="s">
        <v>833</v>
      </c>
      <c r="D239" s="109" t="s">
        <v>701</v>
      </c>
      <c r="E239" s="153" t="s">
        <v>677</v>
      </c>
      <c r="F239" s="154">
        <v>44348</v>
      </c>
      <c r="G239" s="154">
        <v>44531</v>
      </c>
      <c r="H239" s="155">
        <v>40000</v>
      </c>
      <c r="I239" s="195">
        <v>442.65</v>
      </c>
      <c r="J239" s="264">
        <v>25</v>
      </c>
      <c r="K239" s="192">
        <f t="shared" si="40"/>
        <v>1148</v>
      </c>
      <c r="L239" s="119">
        <f t="shared" si="32"/>
        <v>2839.9999999999995</v>
      </c>
      <c r="M239" s="119">
        <f t="shared" si="33"/>
        <v>480</v>
      </c>
      <c r="N239" s="289">
        <f t="shared" si="41"/>
        <v>1216</v>
      </c>
      <c r="O239" s="119">
        <f t="shared" si="35"/>
        <v>2836</v>
      </c>
      <c r="P239" s="156"/>
      <c r="Q239" s="108">
        <f t="shared" si="42"/>
        <v>8520</v>
      </c>
      <c r="R239" s="197">
        <v>2806.65</v>
      </c>
      <c r="S239" s="108">
        <f t="shared" si="39"/>
        <v>6156</v>
      </c>
      <c r="T239" s="155">
        <f t="shared" si="37"/>
        <v>37193.35</v>
      </c>
      <c r="U239" s="265" t="s">
        <v>678</v>
      </c>
      <c r="V239" s="158" t="s">
        <v>849</v>
      </c>
      <c r="W239" s="174">
        <v>111270112</v>
      </c>
      <c r="X239" s="159">
        <v>4</v>
      </c>
    </row>
    <row r="240" spans="1:25" s="160" customFormat="1" ht="24">
      <c r="A240" s="262">
        <v>234</v>
      </c>
      <c r="B240" s="161" t="s">
        <v>1102</v>
      </c>
      <c r="C240" s="265" t="s">
        <v>89</v>
      </c>
      <c r="D240" s="109" t="s">
        <v>1123</v>
      </c>
      <c r="E240" s="153" t="s">
        <v>677</v>
      </c>
      <c r="F240" s="263">
        <v>44440</v>
      </c>
      <c r="G240" s="263">
        <v>44621</v>
      </c>
      <c r="H240" s="155">
        <v>20000</v>
      </c>
      <c r="I240" s="195">
        <v>0</v>
      </c>
      <c r="J240" s="264">
        <v>25</v>
      </c>
      <c r="K240" s="192">
        <f t="shared" si="40"/>
        <v>574</v>
      </c>
      <c r="L240" s="119">
        <f t="shared" si="32"/>
        <v>1419.9999999999998</v>
      </c>
      <c r="M240" s="119">
        <f t="shared" si="33"/>
        <v>240</v>
      </c>
      <c r="N240" s="289">
        <f t="shared" si="41"/>
        <v>608</v>
      </c>
      <c r="O240" s="119">
        <f t="shared" si="35"/>
        <v>1418</v>
      </c>
      <c r="P240" s="156"/>
      <c r="Q240" s="108">
        <f t="shared" si="42"/>
        <v>4260</v>
      </c>
      <c r="R240" s="197">
        <v>1182</v>
      </c>
      <c r="S240" s="108">
        <f t="shared" si="39"/>
        <v>3078</v>
      </c>
      <c r="T240" s="155">
        <f t="shared" si="37"/>
        <v>18818</v>
      </c>
      <c r="U240" s="265" t="s">
        <v>678</v>
      </c>
      <c r="V240" s="158" t="s">
        <v>848</v>
      </c>
      <c r="W240" s="174">
        <v>1800458547</v>
      </c>
      <c r="X240" s="159">
        <v>4</v>
      </c>
    </row>
    <row r="241" spans="1:24" s="160" customFormat="1" ht="12">
      <c r="A241" s="262">
        <v>235</v>
      </c>
      <c r="B241" s="126" t="s">
        <v>290</v>
      </c>
      <c r="C241" s="111" t="s">
        <v>148</v>
      </c>
      <c r="D241" s="109" t="s">
        <v>690</v>
      </c>
      <c r="E241" s="153" t="s">
        <v>677</v>
      </c>
      <c r="F241" s="154">
        <v>44287</v>
      </c>
      <c r="G241" s="154">
        <v>44501</v>
      </c>
      <c r="H241" s="155">
        <v>60000</v>
      </c>
      <c r="I241" s="195">
        <v>3486.68</v>
      </c>
      <c r="J241" s="264">
        <v>25</v>
      </c>
      <c r="K241" s="192">
        <f t="shared" si="40"/>
        <v>1722</v>
      </c>
      <c r="L241" s="119">
        <f t="shared" si="32"/>
        <v>4260</v>
      </c>
      <c r="M241" s="119">
        <f t="shared" si="33"/>
        <v>720</v>
      </c>
      <c r="N241" s="289">
        <f t="shared" si="41"/>
        <v>1824</v>
      </c>
      <c r="O241" s="119">
        <f t="shared" si="35"/>
        <v>4254</v>
      </c>
      <c r="P241" s="156"/>
      <c r="Q241" s="108">
        <f t="shared" si="42"/>
        <v>12780</v>
      </c>
      <c r="R241" s="197">
        <v>8620.5499999999993</v>
      </c>
      <c r="S241" s="108">
        <f t="shared" si="39"/>
        <v>9234</v>
      </c>
      <c r="T241" s="155">
        <f t="shared" si="37"/>
        <v>51379.45</v>
      </c>
      <c r="U241" s="265" t="s">
        <v>678</v>
      </c>
      <c r="V241" s="158" t="s">
        <v>848</v>
      </c>
      <c r="W241" s="174">
        <v>40223695970</v>
      </c>
      <c r="X241" s="159">
        <v>4</v>
      </c>
    </row>
    <row r="242" spans="1:24" s="160" customFormat="1" ht="24">
      <c r="A242" s="262">
        <v>236</v>
      </c>
      <c r="B242" s="126" t="s">
        <v>1167</v>
      </c>
      <c r="C242" s="111" t="s">
        <v>1173</v>
      </c>
      <c r="D242" s="109" t="s">
        <v>698</v>
      </c>
      <c r="E242" s="153" t="s">
        <v>677</v>
      </c>
      <c r="F242" s="154">
        <v>44470</v>
      </c>
      <c r="G242" s="154">
        <v>44652</v>
      </c>
      <c r="H242" s="155">
        <v>70000</v>
      </c>
      <c r="I242" s="195">
        <v>5368.48</v>
      </c>
      <c r="J242" s="264">
        <v>25</v>
      </c>
      <c r="K242" s="192">
        <f t="shared" si="40"/>
        <v>2009</v>
      </c>
      <c r="L242" s="119">
        <f t="shared" si="32"/>
        <v>4970</v>
      </c>
      <c r="M242" s="119">
        <f t="shared" si="33"/>
        <v>840</v>
      </c>
      <c r="N242" s="289">
        <f t="shared" si="41"/>
        <v>2128</v>
      </c>
      <c r="O242" s="119">
        <f t="shared" si="35"/>
        <v>4963</v>
      </c>
      <c r="P242" s="156"/>
      <c r="Q242" s="108">
        <f t="shared" si="42"/>
        <v>14910</v>
      </c>
      <c r="R242" s="197">
        <v>9505.48</v>
      </c>
      <c r="S242" s="108">
        <f t="shared" si="39"/>
        <v>10773</v>
      </c>
      <c r="T242" s="155">
        <f t="shared" si="37"/>
        <v>60494.520000000004</v>
      </c>
      <c r="U242" s="265" t="s">
        <v>678</v>
      </c>
      <c r="V242" s="158" t="s">
        <v>849</v>
      </c>
      <c r="W242" s="174">
        <v>40238721183</v>
      </c>
      <c r="X242" s="159">
        <v>4</v>
      </c>
    </row>
    <row r="243" spans="1:24" s="160" customFormat="1" ht="17.25" customHeight="1">
      <c r="A243" s="262">
        <v>237</v>
      </c>
      <c r="B243" s="126" t="s">
        <v>900</v>
      </c>
      <c r="C243" s="111" t="s">
        <v>1046</v>
      </c>
      <c r="D243" s="109" t="s">
        <v>694</v>
      </c>
      <c r="E243" s="153" t="s">
        <v>677</v>
      </c>
      <c r="F243" s="263">
        <v>44434</v>
      </c>
      <c r="G243" s="263">
        <v>44593</v>
      </c>
      <c r="H243" s="155">
        <v>70000</v>
      </c>
      <c r="I243" s="195">
        <v>5368.48</v>
      </c>
      <c r="J243" s="264">
        <v>25</v>
      </c>
      <c r="K243" s="192">
        <f t="shared" si="40"/>
        <v>2009</v>
      </c>
      <c r="L243" s="119">
        <f t="shared" si="32"/>
        <v>4970</v>
      </c>
      <c r="M243" s="119">
        <f t="shared" si="33"/>
        <v>840</v>
      </c>
      <c r="N243" s="289">
        <f t="shared" si="41"/>
        <v>2128</v>
      </c>
      <c r="O243" s="119">
        <f t="shared" si="35"/>
        <v>4963</v>
      </c>
      <c r="P243" s="156"/>
      <c r="Q243" s="108">
        <f t="shared" si="42"/>
        <v>14910</v>
      </c>
      <c r="R243" s="197">
        <v>9505.48</v>
      </c>
      <c r="S243" s="108">
        <f t="shared" si="39"/>
        <v>10773</v>
      </c>
      <c r="T243" s="155">
        <f t="shared" si="37"/>
        <v>60494.520000000004</v>
      </c>
      <c r="U243" s="265" t="s">
        <v>678</v>
      </c>
      <c r="V243" s="158" t="s">
        <v>848</v>
      </c>
      <c r="W243" s="174">
        <v>7100547178</v>
      </c>
      <c r="X243" s="159">
        <v>4</v>
      </c>
    </row>
    <row r="244" spans="1:24" s="160" customFormat="1" ht="24">
      <c r="A244" s="262">
        <v>238</v>
      </c>
      <c r="B244" s="126" t="s">
        <v>935</v>
      </c>
      <c r="C244" s="111" t="s">
        <v>446</v>
      </c>
      <c r="D244" s="109" t="s">
        <v>1123</v>
      </c>
      <c r="E244" s="153" t="s">
        <v>677</v>
      </c>
      <c r="F244" s="154">
        <v>44470</v>
      </c>
      <c r="G244" s="154" t="s">
        <v>1174</v>
      </c>
      <c r="H244" s="155">
        <v>60000</v>
      </c>
      <c r="I244" s="195">
        <v>3486.68</v>
      </c>
      <c r="J244" s="264">
        <v>25</v>
      </c>
      <c r="K244" s="192">
        <f t="shared" si="40"/>
        <v>1722</v>
      </c>
      <c r="L244" s="119">
        <f t="shared" si="32"/>
        <v>4260</v>
      </c>
      <c r="M244" s="119">
        <f t="shared" si="33"/>
        <v>720</v>
      </c>
      <c r="N244" s="289">
        <f t="shared" si="41"/>
        <v>1824</v>
      </c>
      <c r="O244" s="119">
        <f t="shared" si="35"/>
        <v>4254</v>
      </c>
      <c r="P244" s="156"/>
      <c r="Q244" s="108">
        <f t="shared" si="42"/>
        <v>12780</v>
      </c>
      <c r="R244" s="197">
        <v>7032.68</v>
      </c>
      <c r="S244" s="108">
        <f t="shared" si="39"/>
        <v>9234</v>
      </c>
      <c r="T244" s="155">
        <f t="shared" si="37"/>
        <v>52967.32</v>
      </c>
      <c r="U244" s="265" t="s">
        <v>678</v>
      </c>
      <c r="V244" s="158" t="s">
        <v>848</v>
      </c>
      <c r="W244" s="174">
        <v>112829916</v>
      </c>
      <c r="X244" s="159">
        <v>4</v>
      </c>
    </row>
    <row r="245" spans="1:24" s="160" customFormat="1" ht="36">
      <c r="A245" s="262">
        <v>239</v>
      </c>
      <c r="B245" s="126" t="s">
        <v>808</v>
      </c>
      <c r="C245" s="111" t="s">
        <v>174</v>
      </c>
      <c r="D245" s="109" t="s">
        <v>701</v>
      </c>
      <c r="E245" s="153" t="s">
        <v>677</v>
      </c>
      <c r="F245" s="154">
        <v>44348</v>
      </c>
      <c r="G245" s="154">
        <v>44531</v>
      </c>
      <c r="H245" s="155">
        <v>60000</v>
      </c>
      <c r="I245" s="195">
        <v>3486.68</v>
      </c>
      <c r="J245" s="264">
        <v>25</v>
      </c>
      <c r="K245" s="192">
        <f t="shared" si="40"/>
        <v>1722</v>
      </c>
      <c r="L245" s="119">
        <f t="shared" si="32"/>
        <v>4260</v>
      </c>
      <c r="M245" s="119">
        <f t="shared" si="33"/>
        <v>720</v>
      </c>
      <c r="N245" s="289">
        <f t="shared" si="41"/>
        <v>1824</v>
      </c>
      <c r="O245" s="119">
        <f t="shared" si="35"/>
        <v>4254</v>
      </c>
      <c r="P245" s="156"/>
      <c r="Q245" s="108">
        <f t="shared" si="42"/>
        <v>12780</v>
      </c>
      <c r="R245" s="197">
        <v>7132.68</v>
      </c>
      <c r="S245" s="108">
        <f t="shared" si="39"/>
        <v>9234</v>
      </c>
      <c r="T245" s="155">
        <f t="shared" si="37"/>
        <v>52867.32</v>
      </c>
      <c r="U245" s="265" t="s">
        <v>678</v>
      </c>
      <c r="V245" s="158" t="s">
        <v>848</v>
      </c>
      <c r="W245" s="174">
        <v>114792005</v>
      </c>
      <c r="X245" s="159">
        <v>4</v>
      </c>
    </row>
    <row r="246" spans="1:24" s="160" customFormat="1" ht="26.25" customHeight="1">
      <c r="A246" s="262">
        <v>240</v>
      </c>
      <c r="B246" s="126" t="s">
        <v>1128</v>
      </c>
      <c r="C246" s="111" t="s">
        <v>89</v>
      </c>
      <c r="D246" s="109" t="s">
        <v>689</v>
      </c>
      <c r="E246" s="153" t="s">
        <v>677</v>
      </c>
      <c r="F246" s="263">
        <v>44287</v>
      </c>
      <c r="G246" s="263">
        <v>44501</v>
      </c>
      <c r="H246" s="155">
        <v>20000</v>
      </c>
      <c r="I246" s="195">
        <v>0</v>
      </c>
      <c r="J246" s="264">
        <v>25</v>
      </c>
      <c r="K246" s="192">
        <f t="shared" si="40"/>
        <v>574</v>
      </c>
      <c r="L246" s="119">
        <f t="shared" si="32"/>
        <v>1419.9999999999998</v>
      </c>
      <c r="M246" s="119">
        <f t="shared" si="33"/>
        <v>240</v>
      </c>
      <c r="N246" s="289">
        <f t="shared" si="41"/>
        <v>608</v>
      </c>
      <c r="O246" s="119">
        <f t="shared" si="35"/>
        <v>1418</v>
      </c>
      <c r="P246" s="156"/>
      <c r="Q246" s="108">
        <f t="shared" si="42"/>
        <v>4260</v>
      </c>
      <c r="R246" s="197">
        <v>1182</v>
      </c>
      <c r="S246" s="108">
        <f t="shared" si="39"/>
        <v>3078</v>
      </c>
      <c r="T246" s="155">
        <f t="shared" si="37"/>
        <v>18818</v>
      </c>
      <c r="U246" s="265" t="s">
        <v>678</v>
      </c>
      <c r="V246" s="158" t="s">
        <v>848</v>
      </c>
      <c r="W246" s="174">
        <v>40223722600</v>
      </c>
      <c r="X246" s="159">
        <v>3</v>
      </c>
    </row>
    <row r="247" spans="1:24" s="160" customFormat="1" ht="24">
      <c r="A247" s="262">
        <v>241</v>
      </c>
      <c r="B247" s="126" t="s">
        <v>485</v>
      </c>
      <c r="C247" s="111" t="s">
        <v>89</v>
      </c>
      <c r="D247" s="109" t="s">
        <v>1123</v>
      </c>
      <c r="E247" s="153" t="s">
        <v>677</v>
      </c>
      <c r="F247" s="154">
        <v>44317</v>
      </c>
      <c r="G247" s="154">
        <v>44501</v>
      </c>
      <c r="H247" s="155">
        <v>20000</v>
      </c>
      <c r="I247" s="195">
        <v>0</v>
      </c>
      <c r="J247" s="264">
        <v>25</v>
      </c>
      <c r="K247" s="192">
        <f t="shared" si="40"/>
        <v>574</v>
      </c>
      <c r="L247" s="119">
        <f t="shared" si="32"/>
        <v>1419.9999999999998</v>
      </c>
      <c r="M247" s="119">
        <f t="shared" si="33"/>
        <v>240</v>
      </c>
      <c r="N247" s="289">
        <f t="shared" si="41"/>
        <v>608</v>
      </c>
      <c r="O247" s="119">
        <f t="shared" si="35"/>
        <v>1418</v>
      </c>
      <c r="P247" s="156"/>
      <c r="Q247" s="108">
        <f t="shared" si="42"/>
        <v>4260</v>
      </c>
      <c r="R247" s="197">
        <v>1182</v>
      </c>
      <c r="S247" s="108">
        <f t="shared" si="39"/>
        <v>3078</v>
      </c>
      <c r="T247" s="155">
        <f t="shared" si="37"/>
        <v>18818</v>
      </c>
      <c r="U247" s="265" t="s">
        <v>678</v>
      </c>
      <c r="V247" s="158" t="s">
        <v>848</v>
      </c>
      <c r="W247" s="174">
        <v>107288375</v>
      </c>
      <c r="X247" s="159">
        <v>3</v>
      </c>
    </row>
    <row r="248" spans="1:24" s="160" customFormat="1" ht="18.75" customHeight="1">
      <c r="A248" s="262">
        <v>242</v>
      </c>
      <c r="B248" s="126" t="s">
        <v>513</v>
      </c>
      <c r="C248" s="111" t="s">
        <v>89</v>
      </c>
      <c r="D248" s="109" t="s">
        <v>689</v>
      </c>
      <c r="E248" s="153" t="s">
        <v>677</v>
      </c>
      <c r="F248" s="263">
        <v>44470</v>
      </c>
      <c r="G248" s="154">
        <v>44652</v>
      </c>
      <c r="H248" s="155">
        <v>20000</v>
      </c>
      <c r="I248" s="195">
        <v>0</v>
      </c>
      <c r="J248" s="264">
        <v>25</v>
      </c>
      <c r="K248" s="192">
        <f t="shared" si="40"/>
        <v>574</v>
      </c>
      <c r="L248" s="119">
        <f t="shared" si="32"/>
        <v>1419.9999999999998</v>
      </c>
      <c r="M248" s="119">
        <f t="shared" si="33"/>
        <v>240</v>
      </c>
      <c r="N248" s="289">
        <f t="shared" si="41"/>
        <v>608</v>
      </c>
      <c r="O248" s="119">
        <f t="shared" si="35"/>
        <v>1418</v>
      </c>
      <c r="P248" s="156"/>
      <c r="Q248" s="108">
        <f t="shared" si="42"/>
        <v>4260</v>
      </c>
      <c r="R248" s="197">
        <v>1182</v>
      </c>
      <c r="S248" s="108">
        <f t="shared" si="39"/>
        <v>3078</v>
      </c>
      <c r="T248" s="155">
        <f t="shared" si="37"/>
        <v>18818</v>
      </c>
      <c r="U248" s="265" t="s">
        <v>678</v>
      </c>
      <c r="V248" s="158" t="s">
        <v>848</v>
      </c>
      <c r="W248" s="174">
        <v>1300070594</v>
      </c>
      <c r="X248" s="159">
        <v>3</v>
      </c>
    </row>
    <row r="249" spans="1:24" s="160" customFormat="1" ht="24">
      <c r="A249" s="262">
        <v>243</v>
      </c>
      <c r="B249" s="126" t="s">
        <v>548</v>
      </c>
      <c r="C249" s="111" t="s">
        <v>89</v>
      </c>
      <c r="D249" s="109" t="s">
        <v>689</v>
      </c>
      <c r="E249" s="153" t="s">
        <v>677</v>
      </c>
      <c r="F249" s="154">
        <v>44470</v>
      </c>
      <c r="G249" s="154" t="s">
        <v>1174</v>
      </c>
      <c r="H249" s="155">
        <v>20000</v>
      </c>
      <c r="I249" s="195">
        <v>0</v>
      </c>
      <c r="J249" s="264">
        <v>25</v>
      </c>
      <c r="K249" s="192">
        <f t="shared" si="40"/>
        <v>574</v>
      </c>
      <c r="L249" s="119">
        <f t="shared" si="32"/>
        <v>1419.9999999999998</v>
      </c>
      <c r="M249" s="119">
        <f t="shared" si="33"/>
        <v>240</v>
      </c>
      <c r="N249" s="289">
        <f t="shared" si="41"/>
        <v>608</v>
      </c>
      <c r="O249" s="119">
        <f t="shared" si="35"/>
        <v>1418</v>
      </c>
      <c r="P249" s="156"/>
      <c r="Q249" s="108">
        <f t="shared" si="42"/>
        <v>4260</v>
      </c>
      <c r="R249" s="197">
        <v>1182</v>
      </c>
      <c r="S249" s="108">
        <f t="shared" si="39"/>
        <v>3078</v>
      </c>
      <c r="T249" s="155">
        <f t="shared" si="37"/>
        <v>18818</v>
      </c>
      <c r="U249" s="265" t="s">
        <v>678</v>
      </c>
      <c r="V249" s="158" t="s">
        <v>848</v>
      </c>
      <c r="W249" s="174">
        <v>3700130200</v>
      </c>
      <c r="X249" s="159">
        <v>3</v>
      </c>
    </row>
    <row r="250" spans="1:24" s="160" customFormat="1" ht="24">
      <c r="A250" s="262">
        <v>244</v>
      </c>
      <c r="B250" s="126" t="s">
        <v>933</v>
      </c>
      <c r="C250" s="111" t="s">
        <v>89</v>
      </c>
      <c r="D250" s="109" t="s">
        <v>1123</v>
      </c>
      <c r="E250" s="153" t="s">
        <v>677</v>
      </c>
      <c r="F250" s="154">
        <v>44440</v>
      </c>
      <c r="G250" s="154">
        <v>44621</v>
      </c>
      <c r="H250" s="155">
        <v>20000</v>
      </c>
      <c r="I250" s="195">
        <v>0</v>
      </c>
      <c r="J250" s="264">
        <v>25</v>
      </c>
      <c r="K250" s="192">
        <f t="shared" si="40"/>
        <v>574</v>
      </c>
      <c r="L250" s="119">
        <f t="shared" si="32"/>
        <v>1419.9999999999998</v>
      </c>
      <c r="M250" s="119">
        <f t="shared" si="33"/>
        <v>240</v>
      </c>
      <c r="N250" s="289">
        <f t="shared" si="41"/>
        <v>608</v>
      </c>
      <c r="O250" s="119">
        <f t="shared" si="35"/>
        <v>1418</v>
      </c>
      <c r="P250" s="156"/>
      <c r="Q250" s="108">
        <f t="shared" si="42"/>
        <v>4260</v>
      </c>
      <c r="R250" s="197">
        <v>1182</v>
      </c>
      <c r="S250" s="108">
        <f t="shared" si="39"/>
        <v>3078</v>
      </c>
      <c r="T250" s="155">
        <f t="shared" si="37"/>
        <v>18818</v>
      </c>
      <c r="U250" s="265" t="s">
        <v>678</v>
      </c>
      <c r="V250" s="158" t="s">
        <v>849</v>
      </c>
      <c r="W250" s="174">
        <v>107911810</v>
      </c>
      <c r="X250" s="159">
        <v>3</v>
      </c>
    </row>
    <row r="251" spans="1:24" s="160" customFormat="1" ht="24">
      <c r="A251" s="262">
        <v>245</v>
      </c>
      <c r="B251" s="126" t="s">
        <v>825</v>
      </c>
      <c r="C251" s="111" t="s">
        <v>89</v>
      </c>
      <c r="D251" s="109" t="s">
        <v>689</v>
      </c>
      <c r="E251" s="153" t="s">
        <v>677</v>
      </c>
      <c r="F251" s="263">
        <v>44409</v>
      </c>
      <c r="G251" s="263">
        <v>44593</v>
      </c>
      <c r="H251" s="155">
        <v>20000</v>
      </c>
      <c r="I251" s="195">
        <v>0</v>
      </c>
      <c r="J251" s="264">
        <v>25</v>
      </c>
      <c r="K251" s="192">
        <f t="shared" si="40"/>
        <v>574</v>
      </c>
      <c r="L251" s="119">
        <f t="shared" si="32"/>
        <v>1419.9999999999998</v>
      </c>
      <c r="M251" s="119">
        <f t="shared" si="33"/>
        <v>240</v>
      </c>
      <c r="N251" s="289">
        <f t="shared" si="41"/>
        <v>608</v>
      </c>
      <c r="O251" s="119">
        <f t="shared" si="35"/>
        <v>1418</v>
      </c>
      <c r="P251" s="156"/>
      <c r="Q251" s="108">
        <f t="shared" si="42"/>
        <v>4260</v>
      </c>
      <c r="R251" s="197">
        <v>1182</v>
      </c>
      <c r="S251" s="108">
        <f t="shared" si="39"/>
        <v>3078</v>
      </c>
      <c r="T251" s="155">
        <f t="shared" si="37"/>
        <v>18818</v>
      </c>
      <c r="U251" s="265" t="s">
        <v>678</v>
      </c>
      <c r="V251" s="158" t="s">
        <v>848</v>
      </c>
      <c r="W251" s="174">
        <v>1700214313</v>
      </c>
      <c r="X251" s="159">
        <v>3</v>
      </c>
    </row>
    <row r="252" spans="1:24" s="160" customFormat="1" ht="20.25" customHeight="1">
      <c r="A252" s="262">
        <v>246</v>
      </c>
      <c r="B252" s="126" t="s">
        <v>642</v>
      </c>
      <c r="C252" s="111" t="s">
        <v>89</v>
      </c>
      <c r="D252" s="109" t="s">
        <v>689</v>
      </c>
      <c r="E252" s="153" t="s">
        <v>677</v>
      </c>
      <c r="F252" s="154">
        <v>44317</v>
      </c>
      <c r="G252" s="154">
        <v>44501</v>
      </c>
      <c r="H252" s="155">
        <v>20000</v>
      </c>
      <c r="I252" s="195">
        <v>0</v>
      </c>
      <c r="J252" s="264">
        <v>25</v>
      </c>
      <c r="K252" s="192">
        <f t="shared" si="40"/>
        <v>574</v>
      </c>
      <c r="L252" s="119">
        <f t="shared" si="32"/>
        <v>1419.9999999999998</v>
      </c>
      <c r="M252" s="119">
        <f t="shared" si="33"/>
        <v>240</v>
      </c>
      <c r="N252" s="289">
        <f t="shared" si="41"/>
        <v>608</v>
      </c>
      <c r="O252" s="119">
        <f t="shared" si="35"/>
        <v>1418</v>
      </c>
      <c r="P252" s="156"/>
      <c r="Q252" s="108">
        <f t="shared" si="42"/>
        <v>4260</v>
      </c>
      <c r="R252" s="197">
        <v>1182</v>
      </c>
      <c r="S252" s="108">
        <f t="shared" si="39"/>
        <v>3078</v>
      </c>
      <c r="T252" s="155">
        <f t="shared" si="37"/>
        <v>18818</v>
      </c>
      <c r="U252" s="265" t="s">
        <v>678</v>
      </c>
      <c r="V252" s="158" t="s">
        <v>849</v>
      </c>
      <c r="W252" s="174">
        <v>40222719193</v>
      </c>
      <c r="X252" s="159">
        <v>3</v>
      </c>
    </row>
    <row r="253" spans="1:24" s="160" customFormat="1" ht="24">
      <c r="A253" s="262">
        <v>247</v>
      </c>
      <c r="B253" s="126" t="s">
        <v>270</v>
      </c>
      <c r="C253" s="111" t="s">
        <v>271</v>
      </c>
      <c r="D253" s="109" t="s">
        <v>1124</v>
      </c>
      <c r="E253" s="153" t="s">
        <v>677</v>
      </c>
      <c r="F253" s="154">
        <v>44501</v>
      </c>
      <c r="G253" s="154">
        <v>44866</v>
      </c>
      <c r="H253" s="155">
        <v>12500</v>
      </c>
      <c r="I253" s="195">
        <v>0</v>
      </c>
      <c r="J253" s="264">
        <v>25</v>
      </c>
      <c r="K253" s="192">
        <f t="shared" si="40"/>
        <v>358.75</v>
      </c>
      <c r="L253" s="119">
        <f t="shared" si="32"/>
        <v>887.49999999999989</v>
      </c>
      <c r="M253" s="119">
        <f t="shared" si="33"/>
        <v>150</v>
      </c>
      <c r="N253" s="289">
        <f t="shared" si="41"/>
        <v>380</v>
      </c>
      <c r="O253" s="119">
        <f t="shared" si="35"/>
        <v>886.25000000000011</v>
      </c>
      <c r="P253" s="156"/>
      <c r="Q253" s="108">
        <f t="shared" si="42"/>
        <v>2662.5</v>
      </c>
      <c r="R253" s="197">
        <v>738.75</v>
      </c>
      <c r="S253" s="108">
        <f t="shared" si="39"/>
        <v>1923.75</v>
      </c>
      <c r="T253" s="155">
        <f t="shared" si="37"/>
        <v>11761.25</v>
      </c>
      <c r="U253" s="265" t="s">
        <v>678</v>
      </c>
      <c r="V253" s="158" t="s">
        <v>849</v>
      </c>
      <c r="W253" s="174">
        <v>40209793187</v>
      </c>
      <c r="X253" s="159">
        <v>3</v>
      </c>
    </row>
    <row r="254" spans="1:24" s="160" customFormat="1" ht="24">
      <c r="A254" s="262">
        <v>248</v>
      </c>
      <c r="B254" s="126" t="s">
        <v>999</v>
      </c>
      <c r="C254" s="111" t="s">
        <v>89</v>
      </c>
      <c r="D254" s="109" t="s">
        <v>689</v>
      </c>
      <c r="E254" s="153" t="s">
        <v>677</v>
      </c>
      <c r="F254" s="154">
        <v>44364</v>
      </c>
      <c r="G254" s="154">
        <v>44547</v>
      </c>
      <c r="H254" s="155">
        <v>20000</v>
      </c>
      <c r="I254" s="195">
        <v>0</v>
      </c>
      <c r="J254" s="264">
        <v>25</v>
      </c>
      <c r="K254" s="192">
        <f t="shared" si="40"/>
        <v>574</v>
      </c>
      <c r="L254" s="119">
        <f t="shared" si="32"/>
        <v>1419.9999999999998</v>
      </c>
      <c r="M254" s="119">
        <f t="shared" si="33"/>
        <v>240</v>
      </c>
      <c r="N254" s="289">
        <f t="shared" si="41"/>
        <v>608</v>
      </c>
      <c r="O254" s="119">
        <f t="shared" si="35"/>
        <v>1418</v>
      </c>
      <c r="P254" s="156"/>
      <c r="Q254" s="108">
        <f t="shared" si="42"/>
        <v>4260</v>
      </c>
      <c r="R254" s="197">
        <v>1182</v>
      </c>
      <c r="S254" s="108">
        <f t="shared" si="39"/>
        <v>3078</v>
      </c>
      <c r="T254" s="155">
        <f t="shared" si="37"/>
        <v>18818</v>
      </c>
      <c r="U254" s="265" t="s">
        <v>678</v>
      </c>
      <c r="V254" s="158" t="s">
        <v>848</v>
      </c>
      <c r="W254" s="174">
        <v>5300016309</v>
      </c>
      <c r="X254" s="159">
        <v>3</v>
      </c>
    </row>
    <row r="255" spans="1:24" s="160" customFormat="1" ht="24">
      <c r="A255" s="262">
        <v>249</v>
      </c>
      <c r="B255" s="126" t="s">
        <v>1129</v>
      </c>
      <c r="C255" s="111" t="s">
        <v>62</v>
      </c>
      <c r="D255" s="109" t="s">
        <v>720</v>
      </c>
      <c r="E255" s="153" t="s">
        <v>677</v>
      </c>
      <c r="F255" s="154">
        <v>44470</v>
      </c>
      <c r="G255" s="154">
        <v>44652</v>
      </c>
      <c r="H255" s="155">
        <v>35000</v>
      </c>
      <c r="I255" s="195">
        <v>0</v>
      </c>
      <c r="J255" s="264">
        <v>25</v>
      </c>
      <c r="K255" s="192">
        <f t="shared" si="40"/>
        <v>1004.5</v>
      </c>
      <c r="L255" s="119">
        <f t="shared" si="32"/>
        <v>2485</v>
      </c>
      <c r="M255" s="119">
        <f t="shared" si="33"/>
        <v>420</v>
      </c>
      <c r="N255" s="289">
        <f t="shared" si="41"/>
        <v>1064</v>
      </c>
      <c r="O255" s="119">
        <f t="shared" si="35"/>
        <v>2481.5</v>
      </c>
      <c r="P255" s="156"/>
      <c r="Q255" s="108">
        <f t="shared" si="42"/>
        <v>7455</v>
      </c>
      <c r="R255" s="197">
        <v>2068.5</v>
      </c>
      <c r="S255" s="108">
        <f t="shared" si="39"/>
        <v>5386.5</v>
      </c>
      <c r="T255" s="155">
        <f t="shared" si="37"/>
        <v>32931.5</v>
      </c>
      <c r="U255" s="265" t="s">
        <v>678</v>
      </c>
      <c r="V255" s="158" t="s">
        <v>848</v>
      </c>
      <c r="W255" s="174">
        <v>3103148569</v>
      </c>
      <c r="X255" s="159">
        <v>3</v>
      </c>
    </row>
    <row r="256" spans="1:24" s="160" customFormat="1" ht="24">
      <c r="A256" s="262">
        <v>250</v>
      </c>
      <c r="B256" s="126" t="s">
        <v>932</v>
      </c>
      <c r="C256" s="111" t="s">
        <v>89</v>
      </c>
      <c r="D256" s="109" t="s">
        <v>1123</v>
      </c>
      <c r="E256" s="153" t="s">
        <v>677</v>
      </c>
      <c r="F256" s="154">
        <v>44470</v>
      </c>
      <c r="G256" s="154" t="s">
        <v>1174</v>
      </c>
      <c r="H256" s="155">
        <v>20000</v>
      </c>
      <c r="I256" s="195">
        <v>0</v>
      </c>
      <c r="J256" s="264">
        <v>25</v>
      </c>
      <c r="K256" s="192">
        <f t="shared" si="40"/>
        <v>574</v>
      </c>
      <c r="L256" s="119">
        <f t="shared" si="32"/>
        <v>1419.9999999999998</v>
      </c>
      <c r="M256" s="119">
        <f t="shared" si="33"/>
        <v>240</v>
      </c>
      <c r="N256" s="289">
        <f t="shared" si="41"/>
        <v>608</v>
      </c>
      <c r="O256" s="119">
        <f t="shared" si="35"/>
        <v>1418</v>
      </c>
      <c r="P256" s="156"/>
      <c r="Q256" s="108">
        <f t="shared" si="42"/>
        <v>4260</v>
      </c>
      <c r="R256" s="197">
        <v>1182</v>
      </c>
      <c r="S256" s="108">
        <f t="shared" si="39"/>
        <v>3078</v>
      </c>
      <c r="T256" s="155">
        <f t="shared" si="37"/>
        <v>18818</v>
      </c>
      <c r="U256" s="265" t="s">
        <v>678</v>
      </c>
      <c r="V256" s="158" t="s">
        <v>848</v>
      </c>
      <c r="W256" s="174">
        <v>40223562659</v>
      </c>
      <c r="X256" s="159">
        <v>3</v>
      </c>
    </row>
    <row r="257" spans="1:24" s="160" customFormat="1" ht="24">
      <c r="A257" s="262">
        <v>251</v>
      </c>
      <c r="B257" s="126" t="s">
        <v>556</v>
      </c>
      <c r="C257" s="111" t="s">
        <v>89</v>
      </c>
      <c r="D257" s="109" t="s">
        <v>1123</v>
      </c>
      <c r="E257" s="153" t="s">
        <v>677</v>
      </c>
      <c r="F257" s="263">
        <v>44317</v>
      </c>
      <c r="G257" s="263">
        <v>44501</v>
      </c>
      <c r="H257" s="155">
        <v>20000</v>
      </c>
      <c r="I257" s="195">
        <v>0</v>
      </c>
      <c r="J257" s="264">
        <v>25</v>
      </c>
      <c r="K257" s="192">
        <f t="shared" si="40"/>
        <v>574</v>
      </c>
      <c r="L257" s="119">
        <f t="shared" si="32"/>
        <v>1419.9999999999998</v>
      </c>
      <c r="M257" s="119">
        <f t="shared" si="33"/>
        <v>240</v>
      </c>
      <c r="N257" s="289">
        <f t="shared" si="41"/>
        <v>608</v>
      </c>
      <c r="O257" s="119">
        <f t="shared" si="35"/>
        <v>1418</v>
      </c>
      <c r="P257" s="156"/>
      <c r="Q257" s="108">
        <f t="shared" si="42"/>
        <v>4260</v>
      </c>
      <c r="R257" s="197">
        <v>1182</v>
      </c>
      <c r="S257" s="108">
        <f t="shared" si="39"/>
        <v>3078</v>
      </c>
      <c r="T257" s="155">
        <f t="shared" si="37"/>
        <v>18818</v>
      </c>
      <c r="U257" s="265" t="s">
        <v>678</v>
      </c>
      <c r="V257" s="158" t="s">
        <v>848</v>
      </c>
      <c r="W257" s="174">
        <v>4100199555</v>
      </c>
      <c r="X257" s="159">
        <v>3</v>
      </c>
    </row>
    <row r="258" spans="1:24" s="160" customFormat="1" ht="24">
      <c r="A258" s="262">
        <v>252</v>
      </c>
      <c r="B258" s="126" t="s">
        <v>1013</v>
      </c>
      <c r="C258" s="111" t="s">
        <v>89</v>
      </c>
      <c r="D258" s="109" t="s">
        <v>689</v>
      </c>
      <c r="E258" s="153" t="s">
        <v>677</v>
      </c>
      <c r="F258" s="263">
        <v>44470</v>
      </c>
      <c r="G258" s="154" t="s">
        <v>1174</v>
      </c>
      <c r="H258" s="155">
        <v>20000</v>
      </c>
      <c r="I258" s="195">
        <v>0</v>
      </c>
      <c r="J258" s="264">
        <v>25</v>
      </c>
      <c r="K258" s="192">
        <f t="shared" si="40"/>
        <v>574</v>
      </c>
      <c r="L258" s="119">
        <f t="shared" si="32"/>
        <v>1419.9999999999998</v>
      </c>
      <c r="M258" s="119">
        <f t="shared" si="33"/>
        <v>240</v>
      </c>
      <c r="N258" s="289">
        <f t="shared" si="41"/>
        <v>608</v>
      </c>
      <c r="O258" s="119">
        <f t="shared" si="35"/>
        <v>1418</v>
      </c>
      <c r="P258" s="156"/>
      <c r="Q258" s="108">
        <f t="shared" si="42"/>
        <v>4260</v>
      </c>
      <c r="R258" s="197">
        <v>1182</v>
      </c>
      <c r="S258" s="108">
        <f t="shared" si="39"/>
        <v>3078</v>
      </c>
      <c r="T258" s="155">
        <f t="shared" si="37"/>
        <v>18818</v>
      </c>
      <c r="U258" s="265" t="s">
        <v>678</v>
      </c>
      <c r="V258" s="158" t="s">
        <v>848</v>
      </c>
      <c r="W258" s="174">
        <v>40224815650</v>
      </c>
      <c r="X258" s="159">
        <v>3</v>
      </c>
    </row>
    <row r="259" spans="1:24" s="160" customFormat="1" ht="24">
      <c r="A259" s="262">
        <v>253</v>
      </c>
      <c r="B259" s="126" t="s">
        <v>800</v>
      </c>
      <c r="C259" s="111" t="s">
        <v>62</v>
      </c>
      <c r="D259" s="109" t="s">
        <v>844</v>
      </c>
      <c r="E259" s="153" t="s">
        <v>677</v>
      </c>
      <c r="F259" s="263">
        <v>44412</v>
      </c>
      <c r="G259" s="263">
        <v>44777</v>
      </c>
      <c r="H259" s="155">
        <v>55000</v>
      </c>
      <c r="I259" s="195">
        <v>2559.6799999999998</v>
      </c>
      <c r="J259" s="264">
        <v>25</v>
      </c>
      <c r="K259" s="192">
        <f t="shared" si="40"/>
        <v>1578.5</v>
      </c>
      <c r="L259" s="119">
        <f t="shared" si="32"/>
        <v>3904.9999999999995</v>
      </c>
      <c r="M259" s="119">
        <f t="shared" si="33"/>
        <v>660</v>
      </c>
      <c r="N259" s="289">
        <f t="shared" si="41"/>
        <v>1672</v>
      </c>
      <c r="O259" s="119">
        <f t="shared" si="35"/>
        <v>3899.5000000000005</v>
      </c>
      <c r="P259" s="156"/>
      <c r="Q259" s="108">
        <f t="shared" si="42"/>
        <v>11715</v>
      </c>
      <c r="R259" s="197">
        <v>5810.18</v>
      </c>
      <c r="S259" s="108">
        <f t="shared" si="39"/>
        <v>8464.5</v>
      </c>
      <c r="T259" s="155">
        <f t="shared" si="37"/>
        <v>49189.82</v>
      </c>
      <c r="U259" s="265" t="s">
        <v>678</v>
      </c>
      <c r="V259" s="158" t="s">
        <v>848</v>
      </c>
      <c r="W259" s="174">
        <v>3103030908</v>
      </c>
      <c r="X259" s="159">
        <v>3</v>
      </c>
    </row>
    <row r="260" spans="1:24" s="160" customFormat="1" ht="24">
      <c r="A260" s="262">
        <v>254</v>
      </c>
      <c r="B260" s="126" t="s">
        <v>594</v>
      </c>
      <c r="C260" s="111" t="s">
        <v>62</v>
      </c>
      <c r="D260" s="109" t="s">
        <v>689</v>
      </c>
      <c r="E260" s="153" t="s">
        <v>677</v>
      </c>
      <c r="F260" s="154">
        <v>44348</v>
      </c>
      <c r="G260" s="154">
        <v>44531</v>
      </c>
      <c r="H260" s="155">
        <v>30000</v>
      </c>
      <c r="I260" s="195">
        <v>0</v>
      </c>
      <c r="J260" s="264">
        <v>25</v>
      </c>
      <c r="K260" s="192">
        <f t="shared" si="40"/>
        <v>861</v>
      </c>
      <c r="L260" s="119">
        <f t="shared" si="32"/>
        <v>2130</v>
      </c>
      <c r="M260" s="119">
        <f t="shared" si="33"/>
        <v>360</v>
      </c>
      <c r="N260" s="289">
        <f t="shared" si="41"/>
        <v>912</v>
      </c>
      <c r="O260" s="119">
        <f t="shared" si="35"/>
        <v>2127</v>
      </c>
      <c r="P260" s="156"/>
      <c r="Q260" s="108">
        <f t="shared" si="42"/>
        <v>6390</v>
      </c>
      <c r="R260" s="197">
        <v>1773</v>
      </c>
      <c r="S260" s="108">
        <f t="shared" si="39"/>
        <v>4617</v>
      </c>
      <c r="T260" s="155">
        <f t="shared" si="37"/>
        <v>28227</v>
      </c>
      <c r="U260" s="265" t="s">
        <v>678</v>
      </c>
      <c r="V260" s="158" t="s">
        <v>848</v>
      </c>
      <c r="W260" s="174">
        <v>6800003540</v>
      </c>
      <c r="X260" s="159">
        <v>3</v>
      </c>
    </row>
    <row r="261" spans="1:24" s="160" customFormat="1" ht="36">
      <c r="A261" s="262">
        <v>255</v>
      </c>
      <c r="B261" s="126" t="s">
        <v>306</v>
      </c>
      <c r="C261" s="111" t="s">
        <v>145</v>
      </c>
      <c r="D261" s="109" t="s">
        <v>1125</v>
      </c>
      <c r="E261" s="153" t="s">
        <v>677</v>
      </c>
      <c r="F261" s="263">
        <v>44378</v>
      </c>
      <c r="G261" s="263">
        <v>44562</v>
      </c>
      <c r="H261" s="155">
        <v>10000</v>
      </c>
      <c r="I261" s="195">
        <v>0</v>
      </c>
      <c r="J261" s="264">
        <v>25</v>
      </c>
      <c r="K261" s="192">
        <f t="shared" si="40"/>
        <v>287</v>
      </c>
      <c r="L261" s="119">
        <f t="shared" si="32"/>
        <v>709.99999999999989</v>
      </c>
      <c r="M261" s="119">
        <f t="shared" si="33"/>
        <v>120</v>
      </c>
      <c r="N261" s="289">
        <f t="shared" si="41"/>
        <v>304</v>
      </c>
      <c r="O261" s="119">
        <f t="shared" si="35"/>
        <v>709</v>
      </c>
      <c r="P261" s="156"/>
      <c r="Q261" s="108">
        <f t="shared" si="42"/>
        <v>2130</v>
      </c>
      <c r="R261" s="197">
        <v>591</v>
      </c>
      <c r="S261" s="108">
        <f t="shared" si="39"/>
        <v>1539</v>
      </c>
      <c r="T261" s="155">
        <f t="shared" si="37"/>
        <v>9409</v>
      </c>
      <c r="U261" s="265" t="s">
        <v>678</v>
      </c>
      <c r="V261" s="158" t="s">
        <v>849</v>
      </c>
      <c r="W261" s="174">
        <v>107198491</v>
      </c>
      <c r="X261" s="159">
        <v>3</v>
      </c>
    </row>
    <row r="262" spans="1:24" s="160" customFormat="1" ht="24">
      <c r="A262" s="262">
        <v>256</v>
      </c>
      <c r="B262" s="126" t="s">
        <v>1130</v>
      </c>
      <c r="C262" s="111" t="s">
        <v>89</v>
      </c>
      <c r="D262" s="109" t="s">
        <v>689</v>
      </c>
      <c r="E262" s="153" t="s">
        <v>677</v>
      </c>
      <c r="F262" s="154">
        <v>44470</v>
      </c>
      <c r="G262" s="154">
        <v>44652</v>
      </c>
      <c r="H262" s="155">
        <v>20000</v>
      </c>
      <c r="I262" s="195">
        <v>0</v>
      </c>
      <c r="J262" s="264">
        <v>25</v>
      </c>
      <c r="K262" s="192">
        <f t="shared" si="40"/>
        <v>574</v>
      </c>
      <c r="L262" s="119">
        <f t="shared" si="32"/>
        <v>1419.9999999999998</v>
      </c>
      <c r="M262" s="119">
        <f t="shared" si="33"/>
        <v>240</v>
      </c>
      <c r="N262" s="289">
        <f t="shared" si="41"/>
        <v>608</v>
      </c>
      <c r="O262" s="119">
        <f t="shared" si="35"/>
        <v>1418</v>
      </c>
      <c r="P262" s="156"/>
      <c r="Q262" s="108">
        <f t="shared" si="42"/>
        <v>4260</v>
      </c>
      <c r="R262" s="197">
        <v>1182</v>
      </c>
      <c r="S262" s="108">
        <f t="shared" si="39"/>
        <v>3078</v>
      </c>
      <c r="T262" s="155">
        <f t="shared" si="37"/>
        <v>18818</v>
      </c>
      <c r="U262" s="265" t="s">
        <v>678</v>
      </c>
      <c r="V262" s="158" t="s">
        <v>848</v>
      </c>
      <c r="W262" s="174">
        <v>107117749</v>
      </c>
      <c r="X262" s="159">
        <v>3</v>
      </c>
    </row>
    <row r="263" spans="1:24" s="160" customFormat="1" ht="24">
      <c r="A263" s="262">
        <v>257</v>
      </c>
      <c r="B263" s="126" t="s">
        <v>974</v>
      </c>
      <c r="C263" s="111" t="s">
        <v>434</v>
      </c>
      <c r="D263" s="109" t="s">
        <v>689</v>
      </c>
      <c r="E263" s="153" t="s">
        <v>677</v>
      </c>
      <c r="F263" s="154">
        <v>44317</v>
      </c>
      <c r="G263" s="154">
        <v>44501</v>
      </c>
      <c r="H263" s="155">
        <v>90000</v>
      </c>
      <c r="I263" s="195">
        <v>9753.1200000000008</v>
      </c>
      <c r="J263" s="264">
        <v>25</v>
      </c>
      <c r="K263" s="192">
        <f t="shared" si="40"/>
        <v>2583</v>
      </c>
      <c r="L263" s="119">
        <f t="shared" ref="L263:L326" si="43">H263*0.071</f>
        <v>6389.9999999999991</v>
      </c>
      <c r="M263" s="119">
        <f t="shared" ref="M263:M326" si="44">H263*0.012</f>
        <v>1080</v>
      </c>
      <c r="N263" s="289">
        <f t="shared" si="41"/>
        <v>2736</v>
      </c>
      <c r="O263" s="119">
        <f t="shared" ref="O263:O326" si="45">H263*0.0709</f>
        <v>6381</v>
      </c>
      <c r="P263" s="156"/>
      <c r="Q263" s="108">
        <f t="shared" si="42"/>
        <v>19170</v>
      </c>
      <c r="R263" s="197">
        <v>15072.12</v>
      </c>
      <c r="S263" s="108">
        <f t="shared" si="39"/>
        <v>13851</v>
      </c>
      <c r="T263" s="155">
        <f t="shared" ref="T263:T326" si="46">H263-R263</f>
        <v>74927.88</v>
      </c>
      <c r="U263" s="265" t="s">
        <v>678</v>
      </c>
      <c r="V263" s="158" t="s">
        <v>848</v>
      </c>
      <c r="W263" s="174">
        <v>111826400</v>
      </c>
      <c r="X263" s="159">
        <v>3</v>
      </c>
    </row>
    <row r="264" spans="1:24" s="160" customFormat="1" ht="24">
      <c r="A264" s="262">
        <v>258</v>
      </c>
      <c r="B264" s="126" t="s">
        <v>883</v>
      </c>
      <c r="C264" s="111" t="s">
        <v>309</v>
      </c>
      <c r="D264" s="109" t="s">
        <v>682</v>
      </c>
      <c r="E264" s="153" t="s">
        <v>677</v>
      </c>
      <c r="F264" s="154">
        <v>44440</v>
      </c>
      <c r="G264" s="154">
        <v>44621</v>
      </c>
      <c r="H264" s="155">
        <v>25000</v>
      </c>
      <c r="I264" s="195">
        <v>0</v>
      </c>
      <c r="J264" s="264">
        <v>25</v>
      </c>
      <c r="K264" s="192">
        <f t="shared" si="40"/>
        <v>717.5</v>
      </c>
      <c r="L264" s="119">
        <f t="shared" si="43"/>
        <v>1774.9999999999998</v>
      </c>
      <c r="M264" s="119">
        <f t="shared" si="44"/>
        <v>300</v>
      </c>
      <c r="N264" s="289">
        <f t="shared" si="41"/>
        <v>760</v>
      </c>
      <c r="O264" s="119">
        <f t="shared" si="45"/>
        <v>1772.5000000000002</v>
      </c>
      <c r="P264" s="156"/>
      <c r="Q264" s="108">
        <f t="shared" si="42"/>
        <v>5325</v>
      </c>
      <c r="R264" s="197">
        <v>1477.5</v>
      </c>
      <c r="S264" s="108">
        <f t="shared" si="39"/>
        <v>3847.5</v>
      </c>
      <c r="T264" s="155">
        <f t="shared" si="46"/>
        <v>23522.5</v>
      </c>
      <c r="U264" s="265" t="s">
        <v>678</v>
      </c>
      <c r="V264" s="158" t="s">
        <v>849</v>
      </c>
      <c r="W264" s="174">
        <v>22301361949</v>
      </c>
      <c r="X264" s="159">
        <v>3</v>
      </c>
    </row>
    <row r="265" spans="1:24" s="160" customFormat="1" ht="24">
      <c r="A265" s="262">
        <v>259</v>
      </c>
      <c r="B265" s="126" t="s">
        <v>894</v>
      </c>
      <c r="C265" s="111" t="s">
        <v>309</v>
      </c>
      <c r="D265" s="109" t="s">
        <v>682</v>
      </c>
      <c r="E265" s="153" t="s">
        <v>677</v>
      </c>
      <c r="F265" s="154">
        <v>44440</v>
      </c>
      <c r="G265" s="154">
        <v>44621</v>
      </c>
      <c r="H265" s="155">
        <v>25000</v>
      </c>
      <c r="I265" s="195">
        <v>0</v>
      </c>
      <c r="J265" s="264">
        <v>25</v>
      </c>
      <c r="K265" s="192">
        <f t="shared" si="40"/>
        <v>717.5</v>
      </c>
      <c r="L265" s="119">
        <f t="shared" si="43"/>
        <v>1774.9999999999998</v>
      </c>
      <c r="M265" s="119">
        <f t="shared" si="44"/>
        <v>300</v>
      </c>
      <c r="N265" s="289">
        <f t="shared" si="41"/>
        <v>760</v>
      </c>
      <c r="O265" s="119">
        <f t="shared" si="45"/>
        <v>1772.5000000000002</v>
      </c>
      <c r="P265" s="156"/>
      <c r="Q265" s="108">
        <f t="shared" si="42"/>
        <v>5325</v>
      </c>
      <c r="R265" s="197">
        <v>1477.5</v>
      </c>
      <c r="S265" s="108">
        <f t="shared" si="39"/>
        <v>3847.5</v>
      </c>
      <c r="T265" s="155">
        <f t="shared" si="46"/>
        <v>23522.5</v>
      </c>
      <c r="U265" s="265" t="s">
        <v>678</v>
      </c>
      <c r="V265" s="158" t="s">
        <v>849</v>
      </c>
      <c r="W265" s="174">
        <v>40212254946</v>
      </c>
      <c r="X265" s="159">
        <v>3</v>
      </c>
    </row>
    <row r="266" spans="1:24" s="160" customFormat="1" ht="24" customHeight="1">
      <c r="A266" s="262">
        <v>260</v>
      </c>
      <c r="B266" s="126" t="s">
        <v>826</v>
      </c>
      <c r="C266" s="111" t="s">
        <v>434</v>
      </c>
      <c r="D266" s="109" t="s">
        <v>689</v>
      </c>
      <c r="E266" s="153" t="s">
        <v>677</v>
      </c>
      <c r="F266" s="263">
        <v>44409</v>
      </c>
      <c r="G266" s="263">
        <v>44593</v>
      </c>
      <c r="H266" s="155">
        <v>60000</v>
      </c>
      <c r="I266" s="195">
        <v>3486.68</v>
      </c>
      <c r="J266" s="264">
        <v>25</v>
      </c>
      <c r="K266" s="192">
        <f t="shared" si="40"/>
        <v>1722</v>
      </c>
      <c r="L266" s="119">
        <f t="shared" si="43"/>
        <v>4260</v>
      </c>
      <c r="M266" s="119">
        <f t="shared" si="44"/>
        <v>720</v>
      </c>
      <c r="N266" s="289">
        <f t="shared" si="41"/>
        <v>1824</v>
      </c>
      <c r="O266" s="119">
        <f t="shared" si="45"/>
        <v>4254</v>
      </c>
      <c r="P266" s="156"/>
      <c r="Q266" s="108">
        <f t="shared" si="42"/>
        <v>12780</v>
      </c>
      <c r="R266" s="197">
        <v>7032.68</v>
      </c>
      <c r="S266" s="108">
        <f t="shared" si="39"/>
        <v>9234</v>
      </c>
      <c r="T266" s="155">
        <f t="shared" si="46"/>
        <v>52967.32</v>
      </c>
      <c r="U266" s="265" t="s">
        <v>678</v>
      </c>
      <c r="V266" s="158" t="s">
        <v>848</v>
      </c>
      <c r="W266" s="174">
        <v>7000031943</v>
      </c>
      <c r="X266" s="159">
        <v>3</v>
      </c>
    </row>
    <row r="267" spans="1:24" s="160" customFormat="1" ht="24">
      <c r="A267" s="262">
        <v>261</v>
      </c>
      <c r="B267" s="161" t="s">
        <v>1107</v>
      </c>
      <c r="C267" s="111" t="s">
        <v>89</v>
      </c>
      <c r="D267" s="109" t="s">
        <v>689</v>
      </c>
      <c r="E267" s="153" t="s">
        <v>677</v>
      </c>
      <c r="F267" s="154">
        <v>44440</v>
      </c>
      <c r="G267" s="154">
        <v>44621</v>
      </c>
      <c r="H267" s="155">
        <v>20000</v>
      </c>
      <c r="I267" s="195">
        <v>0</v>
      </c>
      <c r="J267" s="264">
        <v>25</v>
      </c>
      <c r="K267" s="192">
        <f t="shared" si="40"/>
        <v>574</v>
      </c>
      <c r="L267" s="119">
        <f t="shared" si="43"/>
        <v>1419.9999999999998</v>
      </c>
      <c r="M267" s="119">
        <f t="shared" si="44"/>
        <v>240</v>
      </c>
      <c r="N267" s="289">
        <f t="shared" si="41"/>
        <v>608</v>
      </c>
      <c r="O267" s="119">
        <f t="shared" si="45"/>
        <v>1418</v>
      </c>
      <c r="P267" s="156"/>
      <c r="Q267" s="108">
        <f t="shared" si="42"/>
        <v>4260</v>
      </c>
      <c r="R267" s="197">
        <v>1182</v>
      </c>
      <c r="S267" s="108">
        <f t="shared" si="39"/>
        <v>3078</v>
      </c>
      <c r="T267" s="155">
        <f t="shared" si="46"/>
        <v>18818</v>
      </c>
      <c r="U267" s="265" t="s">
        <v>678</v>
      </c>
      <c r="V267" s="158" t="s">
        <v>848</v>
      </c>
      <c r="W267" s="174">
        <v>5500330211</v>
      </c>
      <c r="X267" s="159">
        <v>3</v>
      </c>
    </row>
    <row r="268" spans="1:24" s="160" customFormat="1" ht="24">
      <c r="A268" s="262">
        <v>262</v>
      </c>
      <c r="B268" s="126" t="s">
        <v>602</v>
      </c>
      <c r="C268" s="111" t="s">
        <v>89</v>
      </c>
      <c r="D268" s="109" t="s">
        <v>1123</v>
      </c>
      <c r="E268" s="153" t="s">
        <v>677</v>
      </c>
      <c r="F268" s="263">
        <v>44470</v>
      </c>
      <c r="G268" s="263" t="s">
        <v>1174</v>
      </c>
      <c r="H268" s="155">
        <v>60000</v>
      </c>
      <c r="I268" s="195">
        <v>3486.68</v>
      </c>
      <c r="J268" s="264">
        <v>25</v>
      </c>
      <c r="K268" s="192">
        <f t="shared" si="40"/>
        <v>1722</v>
      </c>
      <c r="L268" s="119">
        <f t="shared" si="43"/>
        <v>4260</v>
      </c>
      <c r="M268" s="119">
        <f t="shared" si="44"/>
        <v>720</v>
      </c>
      <c r="N268" s="289">
        <f t="shared" si="41"/>
        <v>1824</v>
      </c>
      <c r="O268" s="119">
        <f t="shared" si="45"/>
        <v>4254</v>
      </c>
      <c r="P268" s="156"/>
      <c r="Q268" s="108">
        <f t="shared" si="42"/>
        <v>12780</v>
      </c>
      <c r="R268" s="197">
        <v>7032.68</v>
      </c>
      <c r="S268" s="108">
        <f t="shared" si="39"/>
        <v>9234</v>
      </c>
      <c r="T268" s="155">
        <f t="shared" si="46"/>
        <v>52967.32</v>
      </c>
      <c r="U268" s="265" t="s">
        <v>678</v>
      </c>
      <c r="V268" s="158" t="s">
        <v>848</v>
      </c>
      <c r="W268" s="174">
        <v>7100453922</v>
      </c>
      <c r="X268" s="159">
        <v>3</v>
      </c>
    </row>
    <row r="269" spans="1:24" s="160" customFormat="1" ht="24">
      <c r="A269" s="262">
        <v>263</v>
      </c>
      <c r="B269" s="126" t="s">
        <v>606</v>
      </c>
      <c r="C269" s="111" t="s">
        <v>526</v>
      </c>
      <c r="D269" s="109" t="s">
        <v>689</v>
      </c>
      <c r="E269" s="153" t="s">
        <v>677</v>
      </c>
      <c r="F269" s="154">
        <v>44470</v>
      </c>
      <c r="G269" s="154" t="s">
        <v>1174</v>
      </c>
      <c r="H269" s="155">
        <v>20000</v>
      </c>
      <c r="I269" s="195">
        <v>0</v>
      </c>
      <c r="J269" s="264">
        <v>25</v>
      </c>
      <c r="K269" s="192">
        <f t="shared" si="40"/>
        <v>574</v>
      </c>
      <c r="L269" s="119">
        <f t="shared" si="43"/>
        <v>1419.9999999999998</v>
      </c>
      <c r="M269" s="119">
        <f t="shared" si="44"/>
        <v>240</v>
      </c>
      <c r="N269" s="289">
        <f t="shared" si="41"/>
        <v>608</v>
      </c>
      <c r="O269" s="119">
        <f t="shared" si="45"/>
        <v>1418</v>
      </c>
      <c r="P269" s="156"/>
      <c r="Q269" s="108">
        <f t="shared" si="42"/>
        <v>4260</v>
      </c>
      <c r="R269" s="197">
        <v>1182</v>
      </c>
      <c r="S269" s="108">
        <f t="shared" si="39"/>
        <v>3078</v>
      </c>
      <c r="T269" s="155">
        <f t="shared" si="46"/>
        <v>18818</v>
      </c>
      <c r="U269" s="265" t="s">
        <v>678</v>
      </c>
      <c r="V269" s="158" t="s">
        <v>848</v>
      </c>
      <c r="W269" s="174">
        <v>7100584924</v>
      </c>
      <c r="X269" s="159">
        <v>3</v>
      </c>
    </row>
    <row r="270" spans="1:24" s="160" customFormat="1" ht="24">
      <c r="A270" s="262">
        <v>264</v>
      </c>
      <c r="B270" s="126" t="s">
        <v>1003</v>
      </c>
      <c r="C270" s="111" t="s">
        <v>89</v>
      </c>
      <c r="D270" s="109" t="s">
        <v>689</v>
      </c>
      <c r="E270" s="153" t="s">
        <v>677</v>
      </c>
      <c r="F270" s="154">
        <v>44317</v>
      </c>
      <c r="G270" s="154">
        <v>44501</v>
      </c>
      <c r="H270" s="155">
        <v>20000</v>
      </c>
      <c r="I270" s="195">
        <v>0</v>
      </c>
      <c r="J270" s="264">
        <v>25</v>
      </c>
      <c r="K270" s="192">
        <f t="shared" ref="K270:K301" si="47">H270*0.0287</f>
        <v>574</v>
      </c>
      <c r="L270" s="119">
        <f t="shared" si="43"/>
        <v>1419.9999999999998</v>
      </c>
      <c r="M270" s="119">
        <f t="shared" si="44"/>
        <v>240</v>
      </c>
      <c r="N270" s="289">
        <f t="shared" ref="N270:N301" si="48">H270*0.0304</f>
        <v>608</v>
      </c>
      <c r="O270" s="119">
        <f t="shared" si="45"/>
        <v>1418</v>
      </c>
      <c r="P270" s="156"/>
      <c r="Q270" s="108">
        <f t="shared" si="42"/>
        <v>4260</v>
      </c>
      <c r="R270" s="197">
        <v>1182</v>
      </c>
      <c r="S270" s="108">
        <f t="shared" si="39"/>
        <v>3078</v>
      </c>
      <c r="T270" s="155">
        <f t="shared" si="46"/>
        <v>18818</v>
      </c>
      <c r="U270" s="265" t="s">
        <v>678</v>
      </c>
      <c r="V270" s="158" t="s">
        <v>848</v>
      </c>
      <c r="W270" s="174">
        <v>101958221</v>
      </c>
      <c r="X270" s="159">
        <v>3</v>
      </c>
    </row>
    <row r="271" spans="1:24" s="160" customFormat="1" ht="24">
      <c r="A271" s="262">
        <v>265</v>
      </c>
      <c r="B271" s="161" t="s">
        <v>1103</v>
      </c>
      <c r="C271" s="111" t="s">
        <v>526</v>
      </c>
      <c r="D271" s="109" t="s">
        <v>1123</v>
      </c>
      <c r="E271" s="153" t="s">
        <v>677</v>
      </c>
      <c r="F271" s="263">
        <v>44440</v>
      </c>
      <c r="G271" s="263">
        <v>44621</v>
      </c>
      <c r="H271" s="155">
        <v>20000</v>
      </c>
      <c r="I271" s="195">
        <v>0</v>
      </c>
      <c r="J271" s="264">
        <v>25</v>
      </c>
      <c r="K271" s="192">
        <f t="shared" si="47"/>
        <v>574</v>
      </c>
      <c r="L271" s="119">
        <f t="shared" si="43"/>
        <v>1419.9999999999998</v>
      </c>
      <c r="M271" s="119">
        <f t="shared" si="44"/>
        <v>240</v>
      </c>
      <c r="N271" s="289">
        <f t="shared" si="48"/>
        <v>608</v>
      </c>
      <c r="O271" s="119">
        <f t="shared" si="45"/>
        <v>1418</v>
      </c>
      <c r="P271" s="156"/>
      <c r="Q271" s="108">
        <f t="shared" si="42"/>
        <v>4260</v>
      </c>
      <c r="R271" s="197">
        <v>1182</v>
      </c>
      <c r="S271" s="108">
        <f t="shared" si="39"/>
        <v>3078</v>
      </c>
      <c r="T271" s="155">
        <f t="shared" si="46"/>
        <v>18818</v>
      </c>
      <c r="U271" s="265" t="s">
        <v>678</v>
      </c>
      <c r="V271" s="158" t="s">
        <v>849</v>
      </c>
      <c r="W271" s="174">
        <v>2500338294</v>
      </c>
      <c r="X271" s="159">
        <v>3</v>
      </c>
    </row>
    <row r="272" spans="1:24" s="160" customFormat="1" ht="36">
      <c r="A272" s="262">
        <v>266</v>
      </c>
      <c r="B272" s="126" t="s">
        <v>308</v>
      </c>
      <c r="C272" s="111" t="s">
        <v>309</v>
      </c>
      <c r="D272" s="109" t="s">
        <v>1125</v>
      </c>
      <c r="E272" s="153" t="s">
        <v>677</v>
      </c>
      <c r="F272" s="154">
        <v>44378</v>
      </c>
      <c r="G272" s="154">
        <v>44743</v>
      </c>
      <c r="H272" s="155">
        <v>35000</v>
      </c>
      <c r="I272" s="195">
        <v>0</v>
      </c>
      <c r="J272" s="264">
        <v>25</v>
      </c>
      <c r="K272" s="192">
        <f t="shared" si="47"/>
        <v>1004.5</v>
      </c>
      <c r="L272" s="119">
        <f t="shared" si="43"/>
        <v>2485</v>
      </c>
      <c r="M272" s="119">
        <f t="shared" si="44"/>
        <v>420</v>
      </c>
      <c r="N272" s="289">
        <f t="shared" si="48"/>
        <v>1064</v>
      </c>
      <c r="O272" s="119">
        <f t="shared" si="45"/>
        <v>2481.5</v>
      </c>
      <c r="P272" s="156"/>
      <c r="Q272" s="108">
        <f t="shared" si="42"/>
        <v>7455</v>
      </c>
      <c r="R272" s="197">
        <v>2168.5</v>
      </c>
      <c r="S272" s="108">
        <f t="shared" si="39"/>
        <v>5386.5</v>
      </c>
      <c r="T272" s="155">
        <f t="shared" si="46"/>
        <v>32831.5</v>
      </c>
      <c r="U272" s="265" t="s">
        <v>678</v>
      </c>
      <c r="V272" s="158" t="s">
        <v>849</v>
      </c>
      <c r="W272" s="174">
        <v>107514796</v>
      </c>
      <c r="X272" s="159">
        <v>3</v>
      </c>
    </row>
    <row r="273" spans="1:24" s="160" customFormat="1" ht="24">
      <c r="A273" s="262">
        <v>267</v>
      </c>
      <c r="B273" s="126" t="s">
        <v>542</v>
      </c>
      <c r="C273" s="111" t="s">
        <v>89</v>
      </c>
      <c r="D273" s="109" t="s">
        <v>689</v>
      </c>
      <c r="E273" s="153" t="s">
        <v>677</v>
      </c>
      <c r="F273" s="263">
        <v>44470</v>
      </c>
      <c r="G273" s="263" t="s">
        <v>1174</v>
      </c>
      <c r="H273" s="155">
        <v>20000</v>
      </c>
      <c r="I273" s="195">
        <v>0</v>
      </c>
      <c r="J273" s="264">
        <v>25</v>
      </c>
      <c r="K273" s="192">
        <f t="shared" si="47"/>
        <v>574</v>
      </c>
      <c r="L273" s="119">
        <f t="shared" si="43"/>
        <v>1419.9999999999998</v>
      </c>
      <c r="M273" s="119">
        <f t="shared" si="44"/>
        <v>240</v>
      </c>
      <c r="N273" s="289">
        <f t="shared" si="48"/>
        <v>608</v>
      </c>
      <c r="O273" s="119">
        <f t="shared" si="45"/>
        <v>1418</v>
      </c>
      <c r="P273" s="156"/>
      <c r="Q273" s="108">
        <f t="shared" si="42"/>
        <v>4260</v>
      </c>
      <c r="R273" s="197">
        <v>1182</v>
      </c>
      <c r="S273" s="108">
        <f t="shared" si="39"/>
        <v>3078</v>
      </c>
      <c r="T273" s="155">
        <f t="shared" si="46"/>
        <v>18818</v>
      </c>
      <c r="U273" s="265" t="s">
        <v>678</v>
      </c>
      <c r="V273" s="158" t="s">
        <v>848</v>
      </c>
      <c r="W273" s="174">
        <v>3101288383</v>
      </c>
      <c r="X273" s="159">
        <v>3</v>
      </c>
    </row>
    <row r="274" spans="1:24" s="160" customFormat="1" ht="24">
      <c r="A274" s="262">
        <v>268</v>
      </c>
      <c r="B274" s="126" t="s">
        <v>470</v>
      </c>
      <c r="C274" s="111" t="s">
        <v>274</v>
      </c>
      <c r="D274" s="109" t="s">
        <v>1126</v>
      </c>
      <c r="E274" s="153" t="s">
        <v>677</v>
      </c>
      <c r="F274" s="263">
        <v>44501</v>
      </c>
      <c r="G274" s="263">
        <v>44866</v>
      </c>
      <c r="H274" s="155">
        <v>45000</v>
      </c>
      <c r="I274" s="195">
        <v>1148.33</v>
      </c>
      <c r="J274" s="264">
        <v>25</v>
      </c>
      <c r="K274" s="192">
        <f t="shared" si="47"/>
        <v>1291.5</v>
      </c>
      <c r="L274" s="119">
        <f t="shared" si="43"/>
        <v>3194.9999999999995</v>
      </c>
      <c r="M274" s="119">
        <f t="shared" si="44"/>
        <v>540</v>
      </c>
      <c r="N274" s="289">
        <f t="shared" si="48"/>
        <v>1368</v>
      </c>
      <c r="O274" s="119">
        <f t="shared" si="45"/>
        <v>3190.5</v>
      </c>
      <c r="P274" s="156"/>
      <c r="Q274" s="108">
        <f t="shared" si="42"/>
        <v>9585</v>
      </c>
      <c r="R274" s="197">
        <v>3807.83</v>
      </c>
      <c r="S274" s="108">
        <f t="shared" si="39"/>
        <v>6925.5</v>
      </c>
      <c r="T274" s="155">
        <f t="shared" si="46"/>
        <v>41192.17</v>
      </c>
      <c r="U274" s="265" t="s">
        <v>678</v>
      </c>
      <c r="V274" s="158" t="s">
        <v>849</v>
      </c>
      <c r="W274" s="174">
        <v>114051139</v>
      </c>
      <c r="X274" s="159">
        <v>3</v>
      </c>
    </row>
    <row r="275" spans="1:24" s="160" customFormat="1" ht="24">
      <c r="A275" s="262">
        <v>269</v>
      </c>
      <c r="B275" s="126" t="s">
        <v>644</v>
      </c>
      <c r="C275" s="111" t="s">
        <v>89</v>
      </c>
      <c r="D275" s="109" t="s">
        <v>689</v>
      </c>
      <c r="E275" s="153" t="s">
        <v>677</v>
      </c>
      <c r="F275" s="154">
        <v>44470</v>
      </c>
      <c r="G275" s="154" t="s">
        <v>1174</v>
      </c>
      <c r="H275" s="155">
        <v>20000</v>
      </c>
      <c r="I275" s="195">
        <v>0</v>
      </c>
      <c r="J275" s="264">
        <v>25</v>
      </c>
      <c r="K275" s="192">
        <f t="shared" si="47"/>
        <v>574</v>
      </c>
      <c r="L275" s="119">
        <f t="shared" si="43"/>
        <v>1419.9999999999998</v>
      </c>
      <c r="M275" s="119">
        <f t="shared" si="44"/>
        <v>240</v>
      </c>
      <c r="N275" s="289">
        <f t="shared" si="48"/>
        <v>608</v>
      </c>
      <c r="O275" s="119">
        <f t="shared" si="45"/>
        <v>1418</v>
      </c>
      <c r="P275" s="156"/>
      <c r="Q275" s="108">
        <f t="shared" si="42"/>
        <v>4260</v>
      </c>
      <c r="R275" s="197">
        <v>1182</v>
      </c>
      <c r="S275" s="108">
        <f t="shared" si="39"/>
        <v>3078</v>
      </c>
      <c r="T275" s="155">
        <f t="shared" si="46"/>
        <v>18818</v>
      </c>
      <c r="U275" s="265" t="s">
        <v>678</v>
      </c>
      <c r="V275" s="158" t="s">
        <v>848</v>
      </c>
      <c r="W275" s="174">
        <v>40225813084</v>
      </c>
      <c r="X275" s="159">
        <v>3</v>
      </c>
    </row>
    <row r="276" spans="1:24" s="160" customFormat="1" ht="24">
      <c r="A276" s="262">
        <v>270</v>
      </c>
      <c r="B276" s="126" t="s">
        <v>294</v>
      </c>
      <c r="C276" s="111" t="s">
        <v>295</v>
      </c>
      <c r="D276" s="109" t="s">
        <v>1124</v>
      </c>
      <c r="E276" s="153" t="s">
        <v>677</v>
      </c>
      <c r="F276" s="154">
        <v>44317</v>
      </c>
      <c r="G276" s="154">
        <v>44501</v>
      </c>
      <c r="H276" s="155">
        <v>15000</v>
      </c>
      <c r="I276" s="195">
        <v>0</v>
      </c>
      <c r="J276" s="264">
        <v>25</v>
      </c>
      <c r="K276" s="192">
        <f t="shared" si="47"/>
        <v>430.5</v>
      </c>
      <c r="L276" s="119">
        <f t="shared" si="43"/>
        <v>1065</v>
      </c>
      <c r="M276" s="119">
        <f t="shared" si="44"/>
        <v>180</v>
      </c>
      <c r="N276" s="289">
        <f t="shared" si="48"/>
        <v>456</v>
      </c>
      <c r="O276" s="119">
        <f t="shared" si="45"/>
        <v>1063.5</v>
      </c>
      <c r="P276" s="156"/>
      <c r="Q276" s="108">
        <f t="shared" si="42"/>
        <v>3195</v>
      </c>
      <c r="R276" s="197">
        <v>886.5</v>
      </c>
      <c r="S276" s="108">
        <f t="shared" si="39"/>
        <v>2308.5</v>
      </c>
      <c r="T276" s="155">
        <f t="shared" si="46"/>
        <v>14113.5</v>
      </c>
      <c r="U276" s="265" t="s">
        <v>678</v>
      </c>
      <c r="V276" s="158" t="s">
        <v>848</v>
      </c>
      <c r="W276" s="174">
        <v>40228416109</v>
      </c>
      <c r="X276" s="159">
        <v>3</v>
      </c>
    </row>
    <row r="277" spans="1:24" s="160" customFormat="1" ht="24">
      <c r="A277" s="262">
        <v>271</v>
      </c>
      <c r="B277" s="126" t="s">
        <v>879</v>
      </c>
      <c r="C277" s="111" t="s">
        <v>309</v>
      </c>
      <c r="D277" s="109" t="s">
        <v>682</v>
      </c>
      <c r="E277" s="153" t="s">
        <v>677</v>
      </c>
      <c r="F277" s="263">
        <v>44440</v>
      </c>
      <c r="G277" s="263">
        <v>44621</v>
      </c>
      <c r="H277" s="155">
        <v>25000</v>
      </c>
      <c r="I277" s="195">
        <v>0</v>
      </c>
      <c r="J277" s="264">
        <v>25</v>
      </c>
      <c r="K277" s="192">
        <f t="shared" si="47"/>
        <v>717.5</v>
      </c>
      <c r="L277" s="119">
        <f t="shared" si="43"/>
        <v>1774.9999999999998</v>
      </c>
      <c r="M277" s="119">
        <f t="shared" si="44"/>
        <v>300</v>
      </c>
      <c r="N277" s="289">
        <f t="shared" si="48"/>
        <v>760</v>
      </c>
      <c r="O277" s="119">
        <f t="shared" si="45"/>
        <v>1772.5000000000002</v>
      </c>
      <c r="P277" s="156"/>
      <c r="Q277" s="108">
        <f t="shared" si="42"/>
        <v>5325</v>
      </c>
      <c r="R277" s="197">
        <v>1477.5</v>
      </c>
      <c r="S277" s="108">
        <f t="shared" si="39"/>
        <v>3847.5</v>
      </c>
      <c r="T277" s="155">
        <f t="shared" si="46"/>
        <v>23522.5</v>
      </c>
      <c r="U277" s="265" t="s">
        <v>678</v>
      </c>
      <c r="V277" s="158" t="s">
        <v>848</v>
      </c>
      <c r="W277" s="174">
        <v>22301673160</v>
      </c>
      <c r="X277" s="159">
        <v>3</v>
      </c>
    </row>
    <row r="278" spans="1:24" s="160" customFormat="1" ht="24">
      <c r="A278" s="262">
        <v>272</v>
      </c>
      <c r="B278" s="126" t="s">
        <v>1072</v>
      </c>
      <c r="C278" s="111" t="s">
        <v>89</v>
      </c>
      <c r="D278" s="109" t="s">
        <v>1123</v>
      </c>
      <c r="E278" s="153" t="s">
        <v>677</v>
      </c>
      <c r="F278" s="154">
        <v>44287</v>
      </c>
      <c r="G278" s="154">
        <v>44501</v>
      </c>
      <c r="H278" s="155">
        <v>20000</v>
      </c>
      <c r="I278" s="195">
        <v>0</v>
      </c>
      <c r="J278" s="264">
        <v>25</v>
      </c>
      <c r="K278" s="192">
        <f t="shared" si="47"/>
        <v>574</v>
      </c>
      <c r="L278" s="119">
        <f t="shared" si="43"/>
        <v>1419.9999999999998</v>
      </c>
      <c r="M278" s="119">
        <f t="shared" si="44"/>
        <v>240</v>
      </c>
      <c r="N278" s="289">
        <f t="shared" si="48"/>
        <v>608</v>
      </c>
      <c r="O278" s="119">
        <f t="shared" si="45"/>
        <v>1418</v>
      </c>
      <c r="P278" s="156"/>
      <c r="Q278" s="108">
        <f t="shared" si="42"/>
        <v>4260</v>
      </c>
      <c r="R278" s="197">
        <v>1182</v>
      </c>
      <c r="S278" s="108">
        <f t="shared" si="39"/>
        <v>3078</v>
      </c>
      <c r="T278" s="155">
        <f t="shared" si="46"/>
        <v>18818</v>
      </c>
      <c r="U278" s="265" t="s">
        <v>678</v>
      </c>
      <c r="V278" s="158" t="s">
        <v>848</v>
      </c>
      <c r="W278" s="174">
        <v>8700161246</v>
      </c>
      <c r="X278" s="159">
        <v>3</v>
      </c>
    </row>
    <row r="279" spans="1:24" s="160" customFormat="1" ht="24">
      <c r="A279" s="262">
        <v>273</v>
      </c>
      <c r="B279" s="126" t="s">
        <v>176</v>
      </c>
      <c r="C279" s="111" t="s">
        <v>1058</v>
      </c>
      <c r="D279" s="109" t="s">
        <v>702</v>
      </c>
      <c r="E279" s="153" t="s">
        <v>677</v>
      </c>
      <c r="F279" s="154">
        <v>44378</v>
      </c>
      <c r="G279" s="154">
        <v>44743</v>
      </c>
      <c r="H279" s="155">
        <v>30000</v>
      </c>
      <c r="I279" s="195">
        <v>0</v>
      </c>
      <c r="J279" s="264">
        <v>25</v>
      </c>
      <c r="K279" s="192">
        <f t="shared" si="47"/>
        <v>861</v>
      </c>
      <c r="L279" s="119">
        <f t="shared" si="43"/>
        <v>2130</v>
      </c>
      <c r="M279" s="119">
        <f t="shared" si="44"/>
        <v>360</v>
      </c>
      <c r="N279" s="289">
        <f t="shared" si="48"/>
        <v>912</v>
      </c>
      <c r="O279" s="119">
        <f t="shared" si="45"/>
        <v>2127</v>
      </c>
      <c r="P279" s="156"/>
      <c r="Q279" s="108">
        <f t="shared" si="42"/>
        <v>6390</v>
      </c>
      <c r="R279" s="197">
        <v>1773</v>
      </c>
      <c r="S279" s="108">
        <f t="shared" si="39"/>
        <v>4617</v>
      </c>
      <c r="T279" s="155">
        <f t="shared" si="46"/>
        <v>28227</v>
      </c>
      <c r="U279" s="265" t="s">
        <v>678</v>
      </c>
      <c r="V279" s="158" t="s">
        <v>849</v>
      </c>
      <c r="W279" s="174">
        <v>40213334101</v>
      </c>
      <c r="X279" s="159">
        <v>3</v>
      </c>
    </row>
    <row r="280" spans="1:24" s="160" customFormat="1" ht="24">
      <c r="A280" s="262">
        <v>274</v>
      </c>
      <c r="B280" s="126" t="s">
        <v>560</v>
      </c>
      <c r="C280" s="111" t="s">
        <v>89</v>
      </c>
      <c r="D280" s="109" t="s">
        <v>689</v>
      </c>
      <c r="E280" s="153" t="s">
        <v>677</v>
      </c>
      <c r="F280" s="154">
        <v>44470</v>
      </c>
      <c r="G280" s="154" t="s">
        <v>1174</v>
      </c>
      <c r="H280" s="155">
        <v>20000</v>
      </c>
      <c r="I280" s="195">
        <v>0</v>
      </c>
      <c r="J280" s="264">
        <v>25</v>
      </c>
      <c r="K280" s="192">
        <f t="shared" si="47"/>
        <v>574</v>
      </c>
      <c r="L280" s="119">
        <f t="shared" si="43"/>
        <v>1419.9999999999998</v>
      </c>
      <c r="M280" s="119">
        <f t="shared" si="44"/>
        <v>240</v>
      </c>
      <c r="N280" s="289">
        <f t="shared" si="48"/>
        <v>608</v>
      </c>
      <c r="O280" s="119">
        <f t="shared" si="45"/>
        <v>1418</v>
      </c>
      <c r="P280" s="156"/>
      <c r="Q280" s="108">
        <f t="shared" si="42"/>
        <v>4260</v>
      </c>
      <c r="R280" s="197">
        <v>1182</v>
      </c>
      <c r="S280" s="108">
        <f t="shared" si="39"/>
        <v>3078</v>
      </c>
      <c r="T280" s="155">
        <f t="shared" si="46"/>
        <v>18818</v>
      </c>
      <c r="U280" s="265" t="s">
        <v>678</v>
      </c>
      <c r="V280" s="158" t="s">
        <v>848</v>
      </c>
      <c r="W280" s="174">
        <v>4700474911</v>
      </c>
      <c r="X280" s="159">
        <v>3</v>
      </c>
    </row>
    <row r="281" spans="1:24" s="160" customFormat="1" ht="12">
      <c r="A281" s="262">
        <v>275</v>
      </c>
      <c r="B281" s="126" t="s">
        <v>865</v>
      </c>
      <c r="C281" s="111" t="s">
        <v>835</v>
      </c>
      <c r="D281" s="109" t="s">
        <v>845</v>
      </c>
      <c r="E281" s="153" t="s">
        <v>677</v>
      </c>
      <c r="F281" s="154">
        <v>44409</v>
      </c>
      <c r="G281" s="154">
        <v>44593</v>
      </c>
      <c r="H281" s="155">
        <v>35000</v>
      </c>
      <c r="I281" s="195">
        <v>0</v>
      </c>
      <c r="J281" s="264">
        <v>25</v>
      </c>
      <c r="K281" s="192">
        <f t="shared" si="47"/>
        <v>1004.5</v>
      </c>
      <c r="L281" s="119">
        <f t="shared" si="43"/>
        <v>2485</v>
      </c>
      <c r="M281" s="119">
        <f t="shared" si="44"/>
        <v>420</v>
      </c>
      <c r="N281" s="289">
        <f t="shared" si="48"/>
        <v>1064</v>
      </c>
      <c r="O281" s="119">
        <f t="shared" si="45"/>
        <v>2481.5</v>
      </c>
      <c r="P281" s="156"/>
      <c r="Q281" s="108">
        <f t="shared" si="42"/>
        <v>7455</v>
      </c>
      <c r="R281" s="197">
        <v>2068.5</v>
      </c>
      <c r="S281" s="108">
        <f t="shared" si="39"/>
        <v>5386.5</v>
      </c>
      <c r="T281" s="155">
        <f t="shared" si="46"/>
        <v>32931.5</v>
      </c>
      <c r="U281" s="265" t="s">
        <v>678</v>
      </c>
      <c r="V281" s="158" t="s">
        <v>848</v>
      </c>
      <c r="W281" s="174">
        <v>117387969</v>
      </c>
      <c r="X281" s="159">
        <v>3</v>
      </c>
    </row>
    <row r="282" spans="1:24" s="160" customFormat="1" ht="24">
      <c r="A282" s="262">
        <v>276</v>
      </c>
      <c r="B282" s="126" t="s">
        <v>1080</v>
      </c>
      <c r="C282" s="111" t="s">
        <v>89</v>
      </c>
      <c r="D282" s="109" t="s">
        <v>689</v>
      </c>
      <c r="E282" s="153" t="s">
        <v>677</v>
      </c>
      <c r="F282" s="263">
        <v>44287</v>
      </c>
      <c r="G282" s="263">
        <v>44501</v>
      </c>
      <c r="H282" s="155">
        <v>20000</v>
      </c>
      <c r="I282" s="195">
        <v>0</v>
      </c>
      <c r="J282" s="264">
        <v>25</v>
      </c>
      <c r="K282" s="192">
        <f t="shared" si="47"/>
        <v>574</v>
      </c>
      <c r="L282" s="119">
        <f t="shared" si="43"/>
        <v>1419.9999999999998</v>
      </c>
      <c r="M282" s="119">
        <f t="shared" si="44"/>
        <v>240</v>
      </c>
      <c r="N282" s="289">
        <f t="shared" si="48"/>
        <v>608</v>
      </c>
      <c r="O282" s="119">
        <f t="shared" si="45"/>
        <v>1418</v>
      </c>
      <c r="P282" s="156"/>
      <c r="Q282" s="108">
        <f t="shared" si="42"/>
        <v>4260</v>
      </c>
      <c r="R282" s="197">
        <v>1182</v>
      </c>
      <c r="S282" s="108">
        <f t="shared" si="39"/>
        <v>3078</v>
      </c>
      <c r="T282" s="155">
        <f t="shared" si="46"/>
        <v>18818</v>
      </c>
      <c r="U282" s="265" t="s">
        <v>678</v>
      </c>
      <c r="V282" s="158" t="s">
        <v>848</v>
      </c>
      <c r="W282" s="174">
        <v>4600279329</v>
      </c>
      <c r="X282" s="159">
        <v>3</v>
      </c>
    </row>
    <row r="283" spans="1:24" s="160" customFormat="1" ht="12">
      <c r="A283" s="262">
        <v>277</v>
      </c>
      <c r="B283" s="126" t="s">
        <v>162</v>
      </c>
      <c r="C283" s="111" t="s">
        <v>163</v>
      </c>
      <c r="D283" s="109" t="s">
        <v>704</v>
      </c>
      <c r="E283" s="153" t="s">
        <v>677</v>
      </c>
      <c r="F283" s="154">
        <v>44470</v>
      </c>
      <c r="G283" s="154" t="s">
        <v>1174</v>
      </c>
      <c r="H283" s="155">
        <v>40000</v>
      </c>
      <c r="I283" s="195">
        <v>442.65</v>
      </c>
      <c r="J283" s="264">
        <v>25</v>
      </c>
      <c r="K283" s="192">
        <f t="shared" si="47"/>
        <v>1148</v>
      </c>
      <c r="L283" s="119">
        <f t="shared" si="43"/>
        <v>2839.9999999999995</v>
      </c>
      <c r="M283" s="119">
        <f t="shared" si="44"/>
        <v>480</v>
      </c>
      <c r="N283" s="289">
        <f t="shared" si="48"/>
        <v>1216</v>
      </c>
      <c r="O283" s="119">
        <f t="shared" si="45"/>
        <v>2836</v>
      </c>
      <c r="P283" s="156"/>
      <c r="Q283" s="108">
        <f t="shared" si="42"/>
        <v>8520</v>
      </c>
      <c r="R283" s="197">
        <v>2806.65</v>
      </c>
      <c r="S283" s="108">
        <f t="shared" si="39"/>
        <v>6156</v>
      </c>
      <c r="T283" s="155">
        <f t="shared" si="46"/>
        <v>37193.35</v>
      </c>
      <c r="U283" s="265" t="s">
        <v>678</v>
      </c>
      <c r="V283" s="158" t="s">
        <v>848</v>
      </c>
      <c r="W283" s="174">
        <v>22301063453</v>
      </c>
      <c r="X283" s="159">
        <v>3</v>
      </c>
    </row>
    <row r="284" spans="1:24" s="160" customFormat="1" ht="24">
      <c r="A284" s="262">
        <v>278</v>
      </c>
      <c r="B284" s="126" t="s">
        <v>762</v>
      </c>
      <c r="C284" s="111" t="s">
        <v>89</v>
      </c>
      <c r="D284" s="109" t="s">
        <v>1123</v>
      </c>
      <c r="E284" s="153" t="s">
        <v>677</v>
      </c>
      <c r="F284" s="154">
        <v>44470</v>
      </c>
      <c r="G284" s="154" t="s">
        <v>1174</v>
      </c>
      <c r="H284" s="155">
        <v>25000</v>
      </c>
      <c r="I284" s="195">
        <v>0</v>
      </c>
      <c r="J284" s="264">
        <v>25</v>
      </c>
      <c r="K284" s="192">
        <f t="shared" si="47"/>
        <v>717.5</v>
      </c>
      <c r="L284" s="119">
        <f t="shared" si="43"/>
        <v>1774.9999999999998</v>
      </c>
      <c r="M284" s="119">
        <f t="shared" si="44"/>
        <v>300</v>
      </c>
      <c r="N284" s="289">
        <f t="shared" si="48"/>
        <v>760</v>
      </c>
      <c r="O284" s="119">
        <f t="shared" si="45"/>
        <v>1772.5000000000002</v>
      </c>
      <c r="P284" s="156"/>
      <c r="Q284" s="108">
        <f t="shared" si="42"/>
        <v>5325</v>
      </c>
      <c r="R284" s="197">
        <v>2697.5</v>
      </c>
      <c r="S284" s="108">
        <f t="shared" si="39"/>
        <v>3847.5</v>
      </c>
      <c r="T284" s="155">
        <f t="shared" si="46"/>
        <v>22302.5</v>
      </c>
      <c r="U284" s="265" t="s">
        <v>678</v>
      </c>
      <c r="V284" s="158" t="s">
        <v>848</v>
      </c>
      <c r="W284" s="174">
        <v>7100480644</v>
      </c>
      <c r="X284" s="159">
        <v>3</v>
      </c>
    </row>
    <row r="285" spans="1:24" s="160" customFormat="1" ht="24">
      <c r="A285" s="262">
        <v>279</v>
      </c>
      <c r="B285" s="126" t="s">
        <v>1084</v>
      </c>
      <c r="C285" s="111" t="s">
        <v>434</v>
      </c>
      <c r="D285" s="109" t="s">
        <v>689</v>
      </c>
      <c r="E285" s="153" t="s">
        <v>677</v>
      </c>
      <c r="F285" s="154">
        <v>44287</v>
      </c>
      <c r="G285" s="154">
        <v>44501</v>
      </c>
      <c r="H285" s="155">
        <v>60000</v>
      </c>
      <c r="I285" s="195">
        <v>3486.68</v>
      </c>
      <c r="J285" s="264">
        <v>25</v>
      </c>
      <c r="K285" s="192">
        <f t="shared" si="47"/>
        <v>1722</v>
      </c>
      <c r="L285" s="119">
        <f t="shared" si="43"/>
        <v>4260</v>
      </c>
      <c r="M285" s="119">
        <f t="shared" si="44"/>
        <v>720</v>
      </c>
      <c r="N285" s="289">
        <f t="shared" si="48"/>
        <v>1824</v>
      </c>
      <c r="O285" s="119">
        <f t="shared" si="45"/>
        <v>4254</v>
      </c>
      <c r="P285" s="156"/>
      <c r="Q285" s="108">
        <f t="shared" si="42"/>
        <v>12780</v>
      </c>
      <c r="R285" s="197">
        <v>7032.68</v>
      </c>
      <c r="S285" s="108">
        <f t="shared" si="39"/>
        <v>9234</v>
      </c>
      <c r="T285" s="155">
        <f t="shared" si="46"/>
        <v>52967.32</v>
      </c>
      <c r="U285" s="265" t="s">
        <v>678</v>
      </c>
      <c r="V285" s="158" t="s">
        <v>848</v>
      </c>
      <c r="W285" s="174">
        <v>5601334708</v>
      </c>
      <c r="X285" s="159">
        <v>3</v>
      </c>
    </row>
    <row r="286" spans="1:24" s="160" customFormat="1" ht="18" customHeight="1">
      <c r="A286" s="262">
        <v>280</v>
      </c>
      <c r="B286" s="126" t="s">
        <v>945</v>
      </c>
      <c r="C286" s="111" t="s">
        <v>309</v>
      </c>
      <c r="D286" s="109" t="s">
        <v>701</v>
      </c>
      <c r="E286" s="153" t="s">
        <v>677</v>
      </c>
      <c r="F286" s="263">
        <v>44256</v>
      </c>
      <c r="G286" s="263">
        <v>44805</v>
      </c>
      <c r="H286" s="155">
        <v>25000</v>
      </c>
      <c r="I286" s="195">
        <v>0</v>
      </c>
      <c r="J286" s="264">
        <v>25</v>
      </c>
      <c r="K286" s="192">
        <f t="shared" si="47"/>
        <v>717.5</v>
      </c>
      <c r="L286" s="119">
        <f t="shared" si="43"/>
        <v>1774.9999999999998</v>
      </c>
      <c r="M286" s="119">
        <f t="shared" si="44"/>
        <v>300</v>
      </c>
      <c r="N286" s="289">
        <f t="shared" si="48"/>
        <v>760</v>
      </c>
      <c r="O286" s="119">
        <f t="shared" si="45"/>
        <v>1772.5000000000002</v>
      </c>
      <c r="P286" s="156"/>
      <c r="Q286" s="108">
        <f t="shared" si="42"/>
        <v>5325</v>
      </c>
      <c r="R286" s="197">
        <v>1477.5</v>
      </c>
      <c r="S286" s="108">
        <f t="shared" si="39"/>
        <v>3847.5</v>
      </c>
      <c r="T286" s="155">
        <f t="shared" si="46"/>
        <v>23522.5</v>
      </c>
      <c r="U286" s="265" t="s">
        <v>678</v>
      </c>
      <c r="V286" s="158" t="s">
        <v>849</v>
      </c>
      <c r="W286" s="174">
        <v>1400134977</v>
      </c>
      <c r="X286" s="159">
        <v>3</v>
      </c>
    </row>
    <row r="287" spans="1:24" s="160" customFormat="1" ht="24">
      <c r="A287" s="262">
        <v>281</v>
      </c>
      <c r="B287" s="126" t="s">
        <v>297</v>
      </c>
      <c r="C287" s="111" t="s">
        <v>140</v>
      </c>
      <c r="D287" s="109" t="s">
        <v>736</v>
      </c>
      <c r="E287" s="153" t="s">
        <v>677</v>
      </c>
      <c r="F287" s="154">
        <v>44317</v>
      </c>
      <c r="G287" s="154">
        <v>44501</v>
      </c>
      <c r="H287" s="155">
        <v>40000</v>
      </c>
      <c r="I287" s="195">
        <v>442.65</v>
      </c>
      <c r="J287" s="264">
        <v>25</v>
      </c>
      <c r="K287" s="192">
        <f t="shared" si="47"/>
        <v>1148</v>
      </c>
      <c r="L287" s="119">
        <f t="shared" si="43"/>
        <v>2839.9999999999995</v>
      </c>
      <c r="M287" s="119">
        <f t="shared" si="44"/>
        <v>480</v>
      </c>
      <c r="N287" s="289">
        <f t="shared" si="48"/>
        <v>1216</v>
      </c>
      <c r="O287" s="119">
        <f t="shared" si="45"/>
        <v>2836</v>
      </c>
      <c r="P287" s="156"/>
      <c r="Q287" s="108">
        <f t="shared" si="42"/>
        <v>8520</v>
      </c>
      <c r="R287" s="197">
        <v>2806.65</v>
      </c>
      <c r="S287" s="108">
        <f t="shared" si="39"/>
        <v>6156</v>
      </c>
      <c r="T287" s="155">
        <f t="shared" si="46"/>
        <v>37193.35</v>
      </c>
      <c r="U287" s="265" t="s">
        <v>678</v>
      </c>
      <c r="V287" s="158" t="s">
        <v>848</v>
      </c>
      <c r="W287" s="174">
        <v>40230665842</v>
      </c>
      <c r="X287" s="159">
        <v>3</v>
      </c>
    </row>
    <row r="288" spans="1:24" s="160" customFormat="1" ht="12">
      <c r="A288" s="262">
        <v>282</v>
      </c>
      <c r="B288" s="126" t="s">
        <v>1131</v>
      </c>
      <c r="C288" s="111" t="s">
        <v>73</v>
      </c>
      <c r="D288" s="109" t="s">
        <v>690</v>
      </c>
      <c r="E288" s="153" t="s">
        <v>677</v>
      </c>
      <c r="F288" s="154">
        <v>44470</v>
      </c>
      <c r="G288" s="154">
        <v>44652</v>
      </c>
      <c r="H288" s="155">
        <v>33000</v>
      </c>
      <c r="I288" s="195">
        <v>0</v>
      </c>
      <c r="J288" s="264">
        <v>25</v>
      </c>
      <c r="K288" s="192">
        <f t="shared" si="47"/>
        <v>947.1</v>
      </c>
      <c r="L288" s="119">
        <f t="shared" si="43"/>
        <v>2343</v>
      </c>
      <c r="M288" s="119">
        <f t="shared" si="44"/>
        <v>396</v>
      </c>
      <c r="N288" s="289">
        <f t="shared" si="48"/>
        <v>1003.2</v>
      </c>
      <c r="O288" s="119">
        <f t="shared" si="45"/>
        <v>2339.7000000000003</v>
      </c>
      <c r="P288" s="156"/>
      <c r="Q288" s="108">
        <f t="shared" si="42"/>
        <v>7029</v>
      </c>
      <c r="R288" s="197">
        <v>1950.3</v>
      </c>
      <c r="S288" s="108">
        <f t="shared" si="39"/>
        <v>5078.7000000000007</v>
      </c>
      <c r="T288" s="155">
        <f t="shared" si="46"/>
        <v>31049.7</v>
      </c>
      <c r="U288" s="265" t="s">
        <v>678</v>
      </c>
      <c r="V288" s="158" t="s">
        <v>848</v>
      </c>
      <c r="W288" s="174">
        <v>40212978312</v>
      </c>
      <c r="X288" s="159">
        <v>3</v>
      </c>
    </row>
    <row r="289" spans="1:24" s="160" customFormat="1" ht="24">
      <c r="A289" s="262">
        <v>283</v>
      </c>
      <c r="B289" s="126" t="s">
        <v>411</v>
      </c>
      <c r="C289" s="111" t="s">
        <v>89</v>
      </c>
      <c r="D289" s="109" t="s">
        <v>689</v>
      </c>
      <c r="E289" s="153" t="s">
        <v>677</v>
      </c>
      <c r="F289" s="154">
        <v>44501</v>
      </c>
      <c r="G289" s="154">
        <v>44866</v>
      </c>
      <c r="H289" s="155">
        <v>20000</v>
      </c>
      <c r="I289" s="195">
        <v>0</v>
      </c>
      <c r="J289" s="264">
        <v>25</v>
      </c>
      <c r="K289" s="192">
        <f t="shared" si="47"/>
        <v>574</v>
      </c>
      <c r="L289" s="119">
        <f t="shared" si="43"/>
        <v>1419.9999999999998</v>
      </c>
      <c r="M289" s="119">
        <f t="shared" si="44"/>
        <v>240</v>
      </c>
      <c r="N289" s="289">
        <f t="shared" si="48"/>
        <v>608</v>
      </c>
      <c r="O289" s="119">
        <f t="shared" si="45"/>
        <v>1418</v>
      </c>
      <c r="P289" s="156"/>
      <c r="Q289" s="108">
        <f t="shared" si="42"/>
        <v>4260</v>
      </c>
      <c r="R289" s="197">
        <v>1182</v>
      </c>
      <c r="S289" s="108">
        <f t="shared" si="39"/>
        <v>3078</v>
      </c>
      <c r="T289" s="155">
        <f t="shared" si="46"/>
        <v>18818</v>
      </c>
      <c r="U289" s="265" t="s">
        <v>678</v>
      </c>
      <c r="V289" s="158" t="s">
        <v>848</v>
      </c>
      <c r="W289" s="174">
        <v>111568168</v>
      </c>
      <c r="X289" s="159">
        <v>3</v>
      </c>
    </row>
    <row r="290" spans="1:24" s="160" customFormat="1" ht="24">
      <c r="A290" s="262">
        <v>284</v>
      </c>
      <c r="B290" s="126" t="s">
        <v>1081</v>
      </c>
      <c r="C290" s="111" t="s">
        <v>89</v>
      </c>
      <c r="D290" s="109" t="s">
        <v>689</v>
      </c>
      <c r="E290" s="153" t="s">
        <v>677</v>
      </c>
      <c r="F290" s="154">
        <v>44287</v>
      </c>
      <c r="G290" s="154">
        <v>44501</v>
      </c>
      <c r="H290" s="155">
        <v>20000</v>
      </c>
      <c r="I290" s="195">
        <v>0</v>
      </c>
      <c r="J290" s="264">
        <v>25</v>
      </c>
      <c r="K290" s="192">
        <f t="shared" si="47"/>
        <v>574</v>
      </c>
      <c r="L290" s="119">
        <f t="shared" si="43"/>
        <v>1419.9999999999998</v>
      </c>
      <c r="M290" s="119">
        <f t="shared" si="44"/>
        <v>240</v>
      </c>
      <c r="N290" s="289">
        <f t="shared" si="48"/>
        <v>608</v>
      </c>
      <c r="O290" s="119">
        <f t="shared" si="45"/>
        <v>1418</v>
      </c>
      <c r="P290" s="156"/>
      <c r="Q290" s="108">
        <f t="shared" si="42"/>
        <v>4260</v>
      </c>
      <c r="R290" s="197">
        <v>1182</v>
      </c>
      <c r="S290" s="108">
        <f t="shared" si="39"/>
        <v>3078</v>
      </c>
      <c r="T290" s="155">
        <f t="shared" si="46"/>
        <v>18818</v>
      </c>
      <c r="U290" s="265" t="s">
        <v>678</v>
      </c>
      <c r="V290" s="158" t="s">
        <v>849</v>
      </c>
      <c r="W290" s="174">
        <v>2600818997</v>
      </c>
      <c r="X290" s="159">
        <v>3</v>
      </c>
    </row>
    <row r="291" spans="1:24" s="160" customFormat="1" ht="24">
      <c r="A291" s="262">
        <v>285</v>
      </c>
      <c r="B291" s="126" t="s">
        <v>939</v>
      </c>
      <c r="C291" s="111" t="s">
        <v>434</v>
      </c>
      <c r="D291" s="109" t="s">
        <v>1123</v>
      </c>
      <c r="E291" s="153" t="s">
        <v>677</v>
      </c>
      <c r="F291" s="263">
        <v>44317</v>
      </c>
      <c r="G291" s="263">
        <v>44501</v>
      </c>
      <c r="H291" s="155">
        <v>60000</v>
      </c>
      <c r="I291" s="195">
        <v>3486.68</v>
      </c>
      <c r="J291" s="264">
        <v>25</v>
      </c>
      <c r="K291" s="192">
        <f t="shared" si="47"/>
        <v>1722</v>
      </c>
      <c r="L291" s="119">
        <f t="shared" si="43"/>
        <v>4260</v>
      </c>
      <c r="M291" s="119">
        <f t="shared" si="44"/>
        <v>720</v>
      </c>
      <c r="N291" s="289">
        <f t="shared" si="48"/>
        <v>1824</v>
      </c>
      <c r="O291" s="119">
        <f t="shared" si="45"/>
        <v>4254</v>
      </c>
      <c r="P291" s="156"/>
      <c r="Q291" s="108">
        <f t="shared" si="42"/>
        <v>12780</v>
      </c>
      <c r="R291" s="197">
        <v>7032.68</v>
      </c>
      <c r="S291" s="108">
        <f t="shared" si="39"/>
        <v>9234</v>
      </c>
      <c r="T291" s="155">
        <f t="shared" si="46"/>
        <v>52967.32</v>
      </c>
      <c r="U291" s="265" t="s">
        <v>678</v>
      </c>
      <c r="V291" s="158" t="s">
        <v>849</v>
      </c>
      <c r="W291" s="174">
        <v>13400034172</v>
      </c>
      <c r="X291" s="159">
        <v>3</v>
      </c>
    </row>
    <row r="292" spans="1:24" s="160" customFormat="1" ht="24">
      <c r="A292" s="262">
        <v>286</v>
      </c>
      <c r="B292" s="126" t="s">
        <v>634</v>
      </c>
      <c r="C292" s="111" t="s">
        <v>89</v>
      </c>
      <c r="D292" s="109" t="s">
        <v>689</v>
      </c>
      <c r="E292" s="153" t="s">
        <v>677</v>
      </c>
      <c r="F292" s="263">
        <v>44317</v>
      </c>
      <c r="G292" s="263">
        <v>44501</v>
      </c>
      <c r="H292" s="155">
        <v>20000</v>
      </c>
      <c r="I292" s="195">
        <v>0</v>
      </c>
      <c r="J292" s="264">
        <v>25</v>
      </c>
      <c r="K292" s="192">
        <f t="shared" si="47"/>
        <v>574</v>
      </c>
      <c r="L292" s="119">
        <f t="shared" si="43"/>
        <v>1419.9999999999998</v>
      </c>
      <c r="M292" s="119">
        <f t="shared" si="44"/>
        <v>240</v>
      </c>
      <c r="N292" s="289">
        <f t="shared" si="48"/>
        <v>608</v>
      </c>
      <c r="O292" s="119">
        <f t="shared" si="45"/>
        <v>1418</v>
      </c>
      <c r="P292" s="156"/>
      <c r="Q292" s="108">
        <f t="shared" si="42"/>
        <v>4260</v>
      </c>
      <c r="R292" s="197">
        <v>1182</v>
      </c>
      <c r="S292" s="108">
        <f t="shared" si="39"/>
        <v>3078</v>
      </c>
      <c r="T292" s="155">
        <f t="shared" si="46"/>
        <v>18818</v>
      </c>
      <c r="U292" s="265" t="s">
        <v>678</v>
      </c>
      <c r="V292" s="158" t="s">
        <v>848</v>
      </c>
      <c r="W292" s="174">
        <v>40211598715</v>
      </c>
      <c r="X292" s="159">
        <v>3</v>
      </c>
    </row>
    <row r="293" spans="1:24" s="160" customFormat="1" ht="24">
      <c r="A293" s="262">
        <v>287</v>
      </c>
      <c r="B293" s="126" t="s">
        <v>975</v>
      </c>
      <c r="C293" s="111" t="s">
        <v>89</v>
      </c>
      <c r="D293" s="109" t="s">
        <v>689</v>
      </c>
      <c r="E293" s="153" t="s">
        <v>677</v>
      </c>
      <c r="F293" s="263">
        <v>44317</v>
      </c>
      <c r="G293" s="263">
        <v>44501</v>
      </c>
      <c r="H293" s="155">
        <v>20000</v>
      </c>
      <c r="I293" s="195">
        <v>0</v>
      </c>
      <c r="J293" s="264">
        <v>25</v>
      </c>
      <c r="K293" s="192">
        <f t="shared" si="47"/>
        <v>574</v>
      </c>
      <c r="L293" s="119">
        <f t="shared" si="43"/>
        <v>1419.9999999999998</v>
      </c>
      <c r="M293" s="119">
        <f t="shared" si="44"/>
        <v>240</v>
      </c>
      <c r="N293" s="289">
        <f t="shared" si="48"/>
        <v>608</v>
      </c>
      <c r="O293" s="119">
        <f t="shared" si="45"/>
        <v>1418</v>
      </c>
      <c r="P293" s="156"/>
      <c r="Q293" s="108">
        <f t="shared" si="42"/>
        <v>4260</v>
      </c>
      <c r="R293" s="197">
        <v>1182</v>
      </c>
      <c r="S293" s="108">
        <f t="shared" si="39"/>
        <v>3078</v>
      </c>
      <c r="T293" s="155">
        <f t="shared" si="46"/>
        <v>18818</v>
      </c>
      <c r="U293" s="265" t="s">
        <v>678</v>
      </c>
      <c r="V293" s="158" t="s">
        <v>848</v>
      </c>
      <c r="W293" s="174">
        <v>3104277524</v>
      </c>
      <c r="X293" s="159">
        <v>3</v>
      </c>
    </row>
    <row r="294" spans="1:24" s="160" customFormat="1" ht="24">
      <c r="A294" s="262">
        <v>288</v>
      </c>
      <c r="B294" s="126" t="s">
        <v>566</v>
      </c>
      <c r="C294" s="111" t="s">
        <v>89</v>
      </c>
      <c r="D294" s="109" t="s">
        <v>689</v>
      </c>
      <c r="E294" s="153" t="s">
        <v>677</v>
      </c>
      <c r="F294" s="263">
        <v>44470</v>
      </c>
      <c r="G294" s="263" t="s">
        <v>1174</v>
      </c>
      <c r="H294" s="155">
        <v>20000</v>
      </c>
      <c r="I294" s="195">
        <v>0</v>
      </c>
      <c r="J294" s="264">
        <v>25</v>
      </c>
      <c r="K294" s="192">
        <f t="shared" si="47"/>
        <v>574</v>
      </c>
      <c r="L294" s="119">
        <f t="shared" si="43"/>
        <v>1419.9999999999998</v>
      </c>
      <c r="M294" s="119">
        <f t="shared" si="44"/>
        <v>240</v>
      </c>
      <c r="N294" s="289">
        <f t="shared" si="48"/>
        <v>608</v>
      </c>
      <c r="O294" s="119">
        <f t="shared" si="45"/>
        <v>1418</v>
      </c>
      <c r="P294" s="156"/>
      <c r="Q294" s="108">
        <f t="shared" si="42"/>
        <v>4260</v>
      </c>
      <c r="R294" s="197">
        <v>1182</v>
      </c>
      <c r="S294" s="108">
        <f t="shared" si="39"/>
        <v>3078</v>
      </c>
      <c r="T294" s="155">
        <f t="shared" si="46"/>
        <v>18818</v>
      </c>
      <c r="U294" s="265" t="s">
        <v>678</v>
      </c>
      <c r="V294" s="158" t="s">
        <v>848</v>
      </c>
      <c r="W294" s="174">
        <v>4701324867</v>
      </c>
      <c r="X294" s="159">
        <v>3</v>
      </c>
    </row>
    <row r="295" spans="1:24" s="160" customFormat="1" ht="24">
      <c r="A295" s="262">
        <v>289</v>
      </c>
      <c r="B295" s="126" t="s">
        <v>1002</v>
      </c>
      <c r="C295" s="111" t="s">
        <v>89</v>
      </c>
      <c r="D295" s="109" t="s">
        <v>689</v>
      </c>
      <c r="E295" s="153" t="s">
        <v>677</v>
      </c>
      <c r="F295" s="154">
        <v>44317</v>
      </c>
      <c r="G295" s="154">
        <v>44501</v>
      </c>
      <c r="H295" s="155">
        <v>20000</v>
      </c>
      <c r="I295" s="195">
        <v>0</v>
      </c>
      <c r="J295" s="264">
        <v>25</v>
      </c>
      <c r="K295" s="192">
        <f t="shared" si="47"/>
        <v>574</v>
      </c>
      <c r="L295" s="119">
        <f t="shared" si="43"/>
        <v>1419.9999999999998</v>
      </c>
      <c r="M295" s="119">
        <f t="shared" si="44"/>
        <v>240</v>
      </c>
      <c r="N295" s="289">
        <f t="shared" si="48"/>
        <v>608</v>
      </c>
      <c r="O295" s="119">
        <f t="shared" si="45"/>
        <v>1418</v>
      </c>
      <c r="P295" s="156"/>
      <c r="Q295" s="108">
        <f t="shared" si="42"/>
        <v>4260</v>
      </c>
      <c r="R295" s="197">
        <v>1182</v>
      </c>
      <c r="S295" s="108">
        <f t="shared" ref="S295:S358" si="49">L295+M295+O295</f>
        <v>3078</v>
      </c>
      <c r="T295" s="155">
        <f t="shared" si="46"/>
        <v>18818</v>
      </c>
      <c r="U295" s="265" t="s">
        <v>678</v>
      </c>
      <c r="V295" s="158" t="s">
        <v>848</v>
      </c>
      <c r="W295" s="174">
        <v>9400237104</v>
      </c>
      <c r="X295" s="159">
        <v>3</v>
      </c>
    </row>
    <row r="296" spans="1:24" s="160" customFormat="1" ht="24">
      <c r="A296" s="262">
        <v>290</v>
      </c>
      <c r="B296" s="126" t="s">
        <v>646</v>
      </c>
      <c r="C296" s="111" t="s">
        <v>89</v>
      </c>
      <c r="D296" s="109" t="s">
        <v>689</v>
      </c>
      <c r="E296" s="153" t="s">
        <v>677</v>
      </c>
      <c r="F296" s="154">
        <v>44317</v>
      </c>
      <c r="G296" s="154">
        <v>44501</v>
      </c>
      <c r="H296" s="155">
        <v>20000</v>
      </c>
      <c r="I296" s="195">
        <v>0</v>
      </c>
      <c r="J296" s="264">
        <v>25</v>
      </c>
      <c r="K296" s="192">
        <f t="shared" si="47"/>
        <v>574</v>
      </c>
      <c r="L296" s="119">
        <f t="shared" si="43"/>
        <v>1419.9999999999998</v>
      </c>
      <c r="M296" s="119">
        <f t="shared" si="44"/>
        <v>240</v>
      </c>
      <c r="N296" s="289">
        <f t="shared" si="48"/>
        <v>608</v>
      </c>
      <c r="O296" s="119">
        <f t="shared" si="45"/>
        <v>1418</v>
      </c>
      <c r="P296" s="156"/>
      <c r="Q296" s="108">
        <f t="shared" si="42"/>
        <v>4260</v>
      </c>
      <c r="R296" s="197">
        <v>1182</v>
      </c>
      <c r="S296" s="108">
        <f t="shared" si="49"/>
        <v>3078</v>
      </c>
      <c r="T296" s="155">
        <f t="shared" si="46"/>
        <v>18818</v>
      </c>
      <c r="U296" s="265" t="s">
        <v>678</v>
      </c>
      <c r="V296" s="158" t="s">
        <v>848</v>
      </c>
      <c r="W296" s="174">
        <v>40226069066</v>
      </c>
      <c r="X296" s="159">
        <v>3</v>
      </c>
    </row>
    <row r="297" spans="1:24" s="160" customFormat="1" ht="24">
      <c r="A297" s="262">
        <v>291</v>
      </c>
      <c r="B297" s="126" t="s">
        <v>618</v>
      </c>
      <c r="C297" s="111" t="s">
        <v>89</v>
      </c>
      <c r="D297" s="109" t="s">
        <v>689</v>
      </c>
      <c r="E297" s="153" t="s">
        <v>677</v>
      </c>
      <c r="F297" s="154">
        <v>44440</v>
      </c>
      <c r="G297" s="154">
        <v>44621</v>
      </c>
      <c r="H297" s="155">
        <v>25000</v>
      </c>
      <c r="I297" s="195">
        <v>0</v>
      </c>
      <c r="J297" s="264">
        <v>25</v>
      </c>
      <c r="K297" s="192">
        <f t="shared" si="47"/>
        <v>717.5</v>
      </c>
      <c r="L297" s="119">
        <f t="shared" si="43"/>
        <v>1774.9999999999998</v>
      </c>
      <c r="M297" s="119">
        <f t="shared" si="44"/>
        <v>300</v>
      </c>
      <c r="N297" s="289">
        <f t="shared" si="48"/>
        <v>760</v>
      </c>
      <c r="O297" s="119">
        <f t="shared" si="45"/>
        <v>1772.5000000000002</v>
      </c>
      <c r="P297" s="156"/>
      <c r="Q297" s="108">
        <f t="shared" si="42"/>
        <v>5325</v>
      </c>
      <c r="R297" s="197">
        <v>1477.5</v>
      </c>
      <c r="S297" s="108">
        <f t="shared" si="49"/>
        <v>3847.5</v>
      </c>
      <c r="T297" s="155">
        <f t="shared" si="46"/>
        <v>23522.5</v>
      </c>
      <c r="U297" s="265" t="s">
        <v>678</v>
      </c>
      <c r="V297" s="158" t="s">
        <v>848</v>
      </c>
      <c r="W297" s="174">
        <v>10100042349</v>
      </c>
      <c r="X297" s="159">
        <v>3</v>
      </c>
    </row>
    <row r="298" spans="1:24" s="160" customFormat="1" ht="24">
      <c r="A298" s="262">
        <v>292</v>
      </c>
      <c r="B298" s="126" t="s">
        <v>804</v>
      </c>
      <c r="C298" s="111" t="s">
        <v>89</v>
      </c>
      <c r="D298" s="109" t="s">
        <v>1123</v>
      </c>
      <c r="E298" s="153" t="s">
        <v>677</v>
      </c>
      <c r="F298" s="154">
        <v>44409</v>
      </c>
      <c r="G298" s="154">
        <v>44593</v>
      </c>
      <c r="H298" s="155">
        <v>20000</v>
      </c>
      <c r="I298" s="195">
        <v>0</v>
      </c>
      <c r="J298" s="264">
        <v>25</v>
      </c>
      <c r="K298" s="192">
        <f t="shared" si="47"/>
        <v>574</v>
      </c>
      <c r="L298" s="119">
        <f t="shared" si="43"/>
        <v>1419.9999999999998</v>
      </c>
      <c r="M298" s="119">
        <f t="shared" si="44"/>
        <v>240</v>
      </c>
      <c r="N298" s="289">
        <f t="shared" si="48"/>
        <v>608</v>
      </c>
      <c r="O298" s="119">
        <f t="shared" si="45"/>
        <v>1418</v>
      </c>
      <c r="P298" s="156"/>
      <c r="Q298" s="108">
        <f t="shared" si="42"/>
        <v>4260</v>
      </c>
      <c r="R298" s="197">
        <v>1182</v>
      </c>
      <c r="S298" s="108">
        <f t="shared" si="49"/>
        <v>3078</v>
      </c>
      <c r="T298" s="155">
        <f t="shared" si="46"/>
        <v>18818</v>
      </c>
      <c r="U298" s="265" t="s">
        <v>678</v>
      </c>
      <c r="V298" s="158" t="s">
        <v>848</v>
      </c>
      <c r="W298" s="174">
        <v>3102574054</v>
      </c>
      <c r="X298" s="159">
        <v>3</v>
      </c>
    </row>
    <row r="299" spans="1:24" s="160" customFormat="1" ht="24">
      <c r="A299" s="262">
        <v>293</v>
      </c>
      <c r="B299" s="126" t="s">
        <v>505</v>
      </c>
      <c r="C299" s="111" t="s">
        <v>89</v>
      </c>
      <c r="D299" s="109" t="s">
        <v>1123</v>
      </c>
      <c r="E299" s="153" t="s">
        <v>677</v>
      </c>
      <c r="F299" s="154">
        <v>44470</v>
      </c>
      <c r="G299" s="154" t="s">
        <v>1174</v>
      </c>
      <c r="H299" s="155">
        <v>20000</v>
      </c>
      <c r="I299" s="195">
        <v>0</v>
      </c>
      <c r="J299" s="264">
        <v>25</v>
      </c>
      <c r="K299" s="192">
        <f t="shared" si="47"/>
        <v>574</v>
      </c>
      <c r="L299" s="119">
        <f t="shared" si="43"/>
        <v>1419.9999999999998</v>
      </c>
      <c r="M299" s="119">
        <f t="shared" si="44"/>
        <v>240</v>
      </c>
      <c r="N299" s="289">
        <f t="shared" si="48"/>
        <v>608</v>
      </c>
      <c r="O299" s="119">
        <f t="shared" si="45"/>
        <v>1418</v>
      </c>
      <c r="P299" s="156"/>
      <c r="Q299" s="108">
        <f t="shared" si="42"/>
        <v>4260</v>
      </c>
      <c r="R299" s="197">
        <v>1182</v>
      </c>
      <c r="S299" s="108">
        <f t="shared" si="49"/>
        <v>3078</v>
      </c>
      <c r="T299" s="155">
        <f t="shared" si="46"/>
        <v>18818</v>
      </c>
      <c r="U299" s="265" t="s">
        <v>678</v>
      </c>
      <c r="V299" s="158" t="s">
        <v>848</v>
      </c>
      <c r="W299" s="174">
        <v>300211398</v>
      </c>
      <c r="X299" s="159">
        <v>3</v>
      </c>
    </row>
    <row r="300" spans="1:24" s="160" customFormat="1" ht="22.5" customHeight="1">
      <c r="A300" s="262">
        <v>294</v>
      </c>
      <c r="B300" s="126" t="s">
        <v>421</v>
      </c>
      <c r="C300" s="111" t="s">
        <v>309</v>
      </c>
      <c r="D300" s="109" t="s">
        <v>1125</v>
      </c>
      <c r="E300" s="153" t="s">
        <v>677</v>
      </c>
      <c r="F300" s="154">
        <v>44349</v>
      </c>
      <c r="G300" s="154">
        <v>44532</v>
      </c>
      <c r="H300" s="155">
        <v>25000</v>
      </c>
      <c r="I300" s="195">
        <v>0</v>
      </c>
      <c r="J300" s="264">
        <v>25</v>
      </c>
      <c r="K300" s="192">
        <f t="shared" si="47"/>
        <v>717.5</v>
      </c>
      <c r="L300" s="119">
        <f t="shared" si="43"/>
        <v>1774.9999999999998</v>
      </c>
      <c r="M300" s="119">
        <f t="shared" si="44"/>
        <v>300</v>
      </c>
      <c r="N300" s="289">
        <f t="shared" si="48"/>
        <v>760</v>
      </c>
      <c r="O300" s="119">
        <f t="shared" si="45"/>
        <v>1772.5000000000002</v>
      </c>
      <c r="P300" s="156"/>
      <c r="Q300" s="108">
        <f t="shared" si="42"/>
        <v>5325</v>
      </c>
      <c r="R300" s="197">
        <v>1477.5</v>
      </c>
      <c r="S300" s="108">
        <f t="shared" si="49"/>
        <v>3847.5</v>
      </c>
      <c r="T300" s="155">
        <f t="shared" si="46"/>
        <v>23522.5</v>
      </c>
      <c r="U300" s="265" t="s">
        <v>678</v>
      </c>
      <c r="V300" s="158" t="s">
        <v>849</v>
      </c>
      <c r="W300" s="174">
        <v>118372614</v>
      </c>
      <c r="X300" s="159">
        <v>3</v>
      </c>
    </row>
    <row r="301" spans="1:24" s="160" customFormat="1" ht="22.5" customHeight="1">
      <c r="A301" s="262">
        <v>295</v>
      </c>
      <c r="B301" s="126" t="s">
        <v>986</v>
      </c>
      <c r="C301" s="111" t="s">
        <v>89</v>
      </c>
      <c r="D301" s="109" t="s">
        <v>689</v>
      </c>
      <c r="E301" s="153" t="s">
        <v>677</v>
      </c>
      <c r="F301" s="263">
        <v>44368</v>
      </c>
      <c r="G301" s="263">
        <v>44551</v>
      </c>
      <c r="H301" s="155">
        <v>20000</v>
      </c>
      <c r="I301" s="195">
        <v>0</v>
      </c>
      <c r="J301" s="264">
        <v>25</v>
      </c>
      <c r="K301" s="192">
        <f t="shared" si="47"/>
        <v>574</v>
      </c>
      <c r="L301" s="119">
        <f t="shared" si="43"/>
        <v>1419.9999999999998</v>
      </c>
      <c r="M301" s="119">
        <f t="shared" si="44"/>
        <v>240</v>
      </c>
      <c r="N301" s="289">
        <f t="shared" si="48"/>
        <v>608</v>
      </c>
      <c r="O301" s="119">
        <f t="shared" si="45"/>
        <v>1418</v>
      </c>
      <c r="P301" s="156"/>
      <c r="Q301" s="108">
        <f t="shared" si="42"/>
        <v>4260</v>
      </c>
      <c r="R301" s="197">
        <v>1182</v>
      </c>
      <c r="S301" s="108">
        <f t="shared" si="49"/>
        <v>3078</v>
      </c>
      <c r="T301" s="155">
        <f t="shared" si="46"/>
        <v>18818</v>
      </c>
      <c r="U301" s="265" t="s">
        <v>678</v>
      </c>
      <c r="V301" s="158" t="s">
        <v>848</v>
      </c>
      <c r="W301" s="174">
        <v>4600223350</v>
      </c>
      <c r="X301" s="159">
        <v>3</v>
      </c>
    </row>
    <row r="302" spans="1:24" s="160" customFormat="1" ht="20.25" customHeight="1">
      <c r="A302" s="262">
        <v>296</v>
      </c>
      <c r="B302" s="126" t="s">
        <v>540</v>
      </c>
      <c r="C302" s="111" t="s">
        <v>89</v>
      </c>
      <c r="D302" s="109" t="s">
        <v>689</v>
      </c>
      <c r="E302" s="153" t="s">
        <v>677</v>
      </c>
      <c r="F302" s="154">
        <v>44470</v>
      </c>
      <c r="G302" s="154" t="s">
        <v>1174</v>
      </c>
      <c r="H302" s="155">
        <v>20000</v>
      </c>
      <c r="I302" s="195">
        <v>0</v>
      </c>
      <c r="J302" s="264">
        <v>25</v>
      </c>
      <c r="K302" s="192">
        <f t="shared" ref="K302:K325" si="50">H302*0.0287</f>
        <v>574</v>
      </c>
      <c r="L302" s="119">
        <f t="shared" si="43"/>
        <v>1419.9999999999998</v>
      </c>
      <c r="M302" s="119">
        <f t="shared" si="44"/>
        <v>240</v>
      </c>
      <c r="N302" s="289">
        <f t="shared" ref="N302:N334" si="51">H302*0.0304</f>
        <v>608</v>
      </c>
      <c r="O302" s="119">
        <f t="shared" si="45"/>
        <v>1418</v>
      </c>
      <c r="P302" s="156"/>
      <c r="Q302" s="108">
        <f t="shared" ref="Q302:Q365" si="52">SUM(K302:P302)</f>
        <v>4260</v>
      </c>
      <c r="R302" s="197">
        <v>1182</v>
      </c>
      <c r="S302" s="108">
        <f t="shared" si="49"/>
        <v>3078</v>
      </c>
      <c r="T302" s="155">
        <f t="shared" si="46"/>
        <v>18818</v>
      </c>
      <c r="U302" s="265" t="s">
        <v>678</v>
      </c>
      <c r="V302" s="158" t="s">
        <v>848</v>
      </c>
      <c r="W302" s="174">
        <v>3100834823</v>
      </c>
      <c r="X302" s="159">
        <v>3</v>
      </c>
    </row>
    <row r="303" spans="1:24" s="160" customFormat="1" ht="24">
      <c r="A303" s="262">
        <v>297</v>
      </c>
      <c r="B303" s="126" t="s">
        <v>803</v>
      </c>
      <c r="C303" s="111" t="s">
        <v>89</v>
      </c>
      <c r="D303" s="109" t="s">
        <v>1123</v>
      </c>
      <c r="E303" s="153" t="s">
        <v>677</v>
      </c>
      <c r="F303" s="154">
        <v>44409</v>
      </c>
      <c r="G303" s="154">
        <v>44593</v>
      </c>
      <c r="H303" s="155">
        <v>20000</v>
      </c>
      <c r="I303" s="195">
        <v>0</v>
      </c>
      <c r="J303" s="264">
        <v>25</v>
      </c>
      <c r="K303" s="192">
        <f t="shared" si="50"/>
        <v>574</v>
      </c>
      <c r="L303" s="119">
        <f t="shared" si="43"/>
        <v>1419.9999999999998</v>
      </c>
      <c r="M303" s="119">
        <f t="shared" si="44"/>
        <v>240</v>
      </c>
      <c r="N303" s="289">
        <f t="shared" si="51"/>
        <v>608</v>
      </c>
      <c r="O303" s="119">
        <f t="shared" si="45"/>
        <v>1418</v>
      </c>
      <c r="P303" s="156"/>
      <c r="Q303" s="108">
        <f t="shared" si="52"/>
        <v>4260</v>
      </c>
      <c r="R303" s="197">
        <v>1182</v>
      </c>
      <c r="S303" s="108">
        <f t="shared" si="49"/>
        <v>3078</v>
      </c>
      <c r="T303" s="155">
        <f t="shared" si="46"/>
        <v>18818</v>
      </c>
      <c r="U303" s="265" t="s">
        <v>678</v>
      </c>
      <c r="V303" s="158" t="s">
        <v>848</v>
      </c>
      <c r="W303" s="174">
        <v>6100195939</v>
      </c>
      <c r="X303" s="159">
        <v>3</v>
      </c>
    </row>
    <row r="304" spans="1:24" s="160" customFormat="1" ht="12">
      <c r="A304" s="262">
        <v>298</v>
      </c>
      <c r="B304" s="126" t="s">
        <v>776</v>
      </c>
      <c r="C304" s="111" t="s">
        <v>73</v>
      </c>
      <c r="D304" s="109" t="s">
        <v>690</v>
      </c>
      <c r="E304" s="153" t="s">
        <v>677</v>
      </c>
      <c r="F304" s="263">
        <v>44409</v>
      </c>
      <c r="G304" s="263">
        <v>44593</v>
      </c>
      <c r="H304" s="155">
        <v>35000</v>
      </c>
      <c r="I304" s="195">
        <v>0</v>
      </c>
      <c r="J304" s="264">
        <v>25</v>
      </c>
      <c r="K304" s="192">
        <f t="shared" si="50"/>
        <v>1004.5</v>
      </c>
      <c r="L304" s="119">
        <f t="shared" si="43"/>
        <v>2485</v>
      </c>
      <c r="M304" s="119">
        <f t="shared" si="44"/>
        <v>420</v>
      </c>
      <c r="N304" s="289">
        <f t="shared" si="51"/>
        <v>1064</v>
      </c>
      <c r="O304" s="119">
        <f t="shared" si="45"/>
        <v>2481.5</v>
      </c>
      <c r="P304" s="156"/>
      <c r="Q304" s="108">
        <f t="shared" si="52"/>
        <v>7455</v>
      </c>
      <c r="R304" s="197">
        <v>2068.5</v>
      </c>
      <c r="S304" s="108">
        <f t="shared" si="49"/>
        <v>5386.5</v>
      </c>
      <c r="T304" s="155">
        <f t="shared" si="46"/>
        <v>32931.5</v>
      </c>
      <c r="U304" s="265" t="s">
        <v>678</v>
      </c>
      <c r="V304" s="158" t="s">
        <v>848</v>
      </c>
      <c r="W304" s="174">
        <v>40221081421</v>
      </c>
      <c r="X304" s="159">
        <v>3</v>
      </c>
    </row>
    <row r="305" spans="1:24" s="160" customFormat="1" ht="24">
      <c r="A305" s="262">
        <v>299</v>
      </c>
      <c r="B305" s="126" t="s">
        <v>1033</v>
      </c>
      <c r="C305" s="111" t="s">
        <v>1059</v>
      </c>
      <c r="D305" s="109" t="s">
        <v>1126</v>
      </c>
      <c r="E305" s="153" t="s">
        <v>677</v>
      </c>
      <c r="F305" s="263">
        <v>44434</v>
      </c>
      <c r="G305" s="263">
        <v>44799</v>
      </c>
      <c r="H305" s="155">
        <v>50000</v>
      </c>
      <c r="I305" s="195">
        <v>1854</v>
      </c>
      <c r="J305" s="264">
        <v>25</v>
      </c>
      <c r="K305" s="192">
        <f t="shared" si="50"/>
        <v>1435</v>
      </c>
      <c r="L305" s="119">
        <f t="shared" si="43"/>
        <v>3549.9999999999995</v>
      </c>
      <c r="M305" s="119">
        <f t="shared" si="44"/>
        <v>600</v>
      </c>
      <c r="N305" s="289">
        <f t="shared" si="51"/>
        <v>1520</v>
      </c>
      <c r="O305" s="119">
        <f t="shared" si="45"/>
        <v>3545.0000000000005</v>
      </c>
      <c r="P305" s="156"/>
      <c r="Q305" s="108">
        <f t="shared" si="52"/>
        <v>10650</v>
      </c>
      <c r="R305" s="197">
        <v>4809</v>
      </c>
      <c r="S305" s="108">
        <f t="shared" si="49"/>
        <v>7695</v>
      </c>
      <c r="T305" s="155">
        <f t="shared" si="46"/>
        <v>45191</v>
      </c>
      <c r="U305" s="265" t="s">
        <v>678</v>
      </c>
      <c r="V305" s="158" t="s">
        <v>848</v>
      </c>
      <c r="W305" s="174">
        <v>113063275</v>
      </c>
      <c r="X305" s="159">
        <v>3</v>
      </c>
    </row>
    <row r="306" spans="1:24" s="160" customFormat="1" ht="12">
      <c r="A306" s="262">
        <v>300</v>
      </c>
      <c r="B306" s="126" t="s">
        <v>899</v>
      </c>
      <c r="C306" s="111" t="s">
        <v>277</v>
      </c>
      <c r="D306" s="109" t="s">
        <v>707</v>
      </c>
      <c r="E306" s="153" t="s">
        <v>677</v>
      </c>
      <c r="F306" s="263">
        <v>44412</v>
      </c>
      <c r="G306" s="263">
        <v>44501</v>
      </c>
      <c r="H306" s="155">
        <v>19000</v>
      </c>
      <c r="I306" s="195">
        <v>0</v>
      </c>
      <c r="J306" s="264">
        <v>25</v>
      </c>
      <c r="K306" s="192">
        <f t="shared" si="50"/>
        <v>545.29999999999995</v>
      </c>
      <c r="L306" s="119">
        <f t="shared" si="43"/>
        <v>1348.9999999999998</v>
      </c>
      <c r="M306" s="119">
        <f t="shared" si="44"/>
        <v>228</v>
      </c>
      <c r="N306" s="289">
        <f t="shared" si="51"/>
        <v>577.6</v>
      </c>
      <c r="O306" s="119">
        <f t="shared" si="45"/>
        <v>1347.1000000000001</v>
      </c>
      <c r="P306" s="156"/>
      <c r="Q306" s="108">
        <f t="shared" si="52"/>
        <v>4047</v>
      </c>
      <c r="R306" s="197">
        <v>1122.9000000000001</v>
      </c>
      <c r="S306" s="108">
        <f t="shared" si="49"/>
        <v>2924.1</v>
      </c>
      <c r="T306" s="155">
        <f t="shared" si="46"/>
        <v>17877.099999999999</v>
      </c>
      <c r="U306" s="265" t="s">
        <v>678</v>
      </c>
      <c r="V306" s="158" t="s">
        <v>848</v>
      </c>
      <c r="W306" s="174">
        <v>4500256609</v>
      </c>
      <c r="X306" s="159">
        <v>3</v>
      </c>
    </row>
    <row r="307" spans="1:24" s="160" customFormat="1" ht="24" customHeight="1">
      <c r="A307" s="262">
        <v>301</v>
      </c>
      <c r="B307" s="126" t="s">
        <v>517</v>
      </c>
      <c r="C307" s="111" t="s">
        <v>89</v>
      </c>
      <c r="D307" s="109" t="s">
        <v>1123</v>
      </c>
      <c r="E307" s="153" t="s">
        <v>677</v>
      </c>
      <c r="F307" s="263">
        <v>44434</v>
      </c>
      <c r="G307" s="263">
        <v>44501</v>
      </c>
      <c r="H307" s="155">
        <v>20000</v>
      </c>
      <c r="I307" s="195">
        <v>0</v>
      </c>
      <c r="J307" s="264">
        <v>25</v>
      </c>
      <c r="K307" s="192">
        <f t="shared" si="50"/>
        <v>574</v>
      </c>
      <c r="L307" s="119">
        <f t="shared" si="43"/>
        <v>1419.9999999999998</v>
      </c>
      <c r="M307" s="119">
        <f t="shared" si="44"/>
        <v>240</v>
      </c>
      <c r="N307" s="289">
        <f t="shared" si="51"/>
        <v>608</v>
      </c>
      <c r="O307" s="119">
        <f t="shared" si="45"/>
        <v>1418</v>
      </c>
      <c r="P307" s="156"/>
      <c r="Q307" s="108">
        <f t="shared" si="52"/>
        <v>4260</v>
      </c>
      <c r="R307" s="197">
        <v>1182</v>
      </c>
      <c r="S307" s="108">
        <f t="shared" si="49"/>
        <v>3078</v>
      </c>
      <c r="T307" s="155">
        <f t="shared" si="46"/>
        <v>18818</v>
      </c>
      <c r="U307" s="265" t="s">
        <v>678</v>
      </c>
      <c r="V307" s="158" t="s">
        <v>848</v>
      </c>
      <c r="W307" s="174">
        <v>1300271689</v>
      </c>
      <c r="X307" s="159">
        <v>3</v>
      </c>
    </row>
    <row r="308" spans="1:24" s="160" customFormat="1" ht="12">
      <c r="A308" s="262">
        <v>302</v>
      </c>
      <c r="B308" s="126" t="s">
        <v>285</v>
      </c>
      <c r="C308" s="111" t="s">
        <v>73</v>
      </c>
      <c r="D308" s="109" t="s">
        <v>690</v>
      </c>
      <c r="E308" s="153" t="s">
        <v>677</v>
      </c>
      <c r="F308" s="154">
        <v>44440</v>
      </c>
      <c r="G308" s="154">
        <v>44621</v>
      </c>
      <c r="H308" s="155">
        <v>46000</v>
      </c>
      <c r="I308" s="195">
        <v>1289.46</v>
      </c>
      <c r="J308" s="264">
        <v>25</v>
      </c>
      <c r="K308" s="192">
        <f t="shared" si="50"/>
        <v>1320.2</v>
      </c>
      <c r="L308" s="119">
        <f t="shared" si="43"/>
        <v>3265.9999999999995</v>
      </c>
      <c r="M308" s="119">
        <f t="shared" si="44"/>
        <v>552</v>
      </c>
      <c r="N308" s="289">
        <f t="shared" si="51"/>
        <v>1398.4</v>
      </c>
      <c r="O308" s="119">
        <f t="shared" si="45"/>
        <v>3261.4</v>
      </c>
      <c r="P308" s="156"/>
      <c r="Q308" s="108">
        <f t="shared" si="52"/>
        <v>9798</v>
      </c>
      <c r="R308" s="197">
        <v>4008.06</v>
      </c>
      <c r="S308" s="108">
        <f t="shared" si="49"/>
        <v>7079.4</v>
      </c>
      <c r="T308" s="155">
        <f t="shared" si="46"/>
        <v>41991.94</v>
      </c>
      <c r="U308" s="265" t="s">
        <v>678</v>
      </c>
      <c r="V308" s="158" t="s">
        <v>849</v>
      </c>
      <c r="W308" s="174">
        <v>40215630407</v>
      </c>
      <c r="X308" s="159">
        <v>3</v>
      </c>
    </row>
    <row r="309" spans="1:24" s="160" customFormat="1" ht="24">
      <c r="A309" s="262">
        <v>303</v>
      </c>
      <c r="B309" s="126" t="s">
        <v>890</v>
      </c>
      <c r="C309" s="111" t="s">
        <v>309</v>
      </c>
      <c r="D309" s="109" t="s">
        <v>682</v>
      </c>
      <c r="E309" s="153" t="s">
        <v>677</v>
      </c>
      <c r="F309" s="154">
        <v>44440</v>
      </c>
      <c r="G309" s="154">
        <v>44621</v>
      </c>
      <c r="H309" s="155">
        <v>30000</v>
      </c>
      <c r="I309" s="195">
        <v>0</v>
      </c>
      <c r="J309" s="264">
        <v>25</v>
      </c>
      <c r="K309" s="192">
        <f t="shared" si="50"/>
        <v>861</v>
      </c>
      <c r="L309" s="119">
        <f t="shared" si="43"/>
        <v>2130</v>
      </c>
      <c r="M309" s="119">
        <f t="shared" si="44"/>
        <v>360</v>
      </c>
      <c r="N309" s="289">
        <f t="shared" si="51"/>
        <v>912</v>
      </c>
      <c r="O309" s="119">
        <f t="shared" si="45"/>
        <v>2127</v>
      </c>
      <c r="P309" s="156"/>
      <c r="Q309" s="108">
        <f t="shared" si="52"/>
        <v>6390</v>
      </c>
      <c r="R309" s="197">
        <v>1773</v>
      </c>
      <c r="S309" s="108">
        <f t="shared" si="49"/>
        <v>4617</v>
      </c>
      <c r="T309" s="155">
        <f t="shared" si="46"/>
        <v>28227</v>
      </c>
      <c r="U309" s="265" t="s">
        <v>678</v>
      </c>
      <c r="V309" s="158" t="s">
        <v>849</v>
      </c>
      <c r="W309" s="174">
        <v>40221084896</v>
      </c>
      <c r="X309" s="159">
        <v>3</v>
      </c>
    </row>
    <row r="310" spans="1:24" s="160" customFormat="1" ht="24">
      <c r="A310" s="262">
        <v>304</v>
      </c>
      <c r="B310" s="126" t="s">
        <v>924</v>
      </c>
      <c r="C310" s="111" t="s">
        <v>526</v>
      </c>
      <c r="D310" s="109" t="s">
        <v>1123</v>
      </c>
      <c r="E310" s="153" t="s">
        <v>677</v>
      </c>
      <c r="F310" s="263">
        <v>44470</v>
      </c>
      <c r="G310" s="263" t="s">
        <v>1174</v>
      </c>
      <c r="H310" s="155">
        <v>20000</v>
      </c>
      <c r="I310" s="195">
        <v>0</v>
      </c>
      <c r="J310" s="264">
        <v>25</v>
      </c>
      <c r="K310" s="192">
        <f t="shared" si="50"/>
        <v>574</v>
      </c>
      <c r="L310" s="119">
        <f t="shared" si="43"/>
        <v>1419.9999999999998</v>
      </c>
      <c r="M310" s="119">
        <f t="shared" si="44"/>
        <v>240</v>
      </c>
      <c r="N310" s="289">
        <f t="shared" si="51"/>
        <v>608</v>
      </c>
      <c r="O310" s="119">
        <f t="shared" si="45"/>
        <v>1418</v>
      </c>
      <c r="P310" s="156"/>
      <c r="Q310" s="108">
        <f t="shared" si="52"/>
        <v>4260</v>
      </c>
      <c r="R310" s="197">
        <v>1182</v>
      </c>
      <c r="S310" s="108">
        <f t="shared" si="49"/>
        <v>3078</v>
      </c>
      <c r="T310" s="155">
        <f t="shared" si="46"/>
        <v>18818</v>
      </c>
      <c r="U310" s="265" t="s">
        <v>678</v>
      </c>
      <c r="V310" s="158" t="s">
        <v>849</v>
      </c>
      <c r="W310" s="174">
        <v>105047567</v>
      </c>
      <c r="X310" s="159">
        <v>3</v>
      </c>
    </row>
    <row r="311" spans="1:24" s="160" customFormat="1" ht="24">
      <c r="A311" s="262">
        <v>305</v>
      </c>
      <c r="B311" s="126" t="s">
        <v>1034</v>
      </c>
      <c r="C311" s="111" t="s">
        <v>1059</v>
      </c>
      <c r="D311" s="109" t="s">
        <v>1126</v>
      </c>
      <c r="E311" s="153" t="s">
        <v>677</v>
      </c>
      <c r="F311" s="154">
        <v>44434</v>
      </c>
      <c r="G311" s="154">
        <v>44618</v>
      </c>
      <c r="H311" s="155">
        <v>50000</v>
      </c>
      <c r="I311" s="195">
        <v>1854</v>
      </c>
      <c r="J311" s="264">
        <v>25</v>
      </c>
      <c r="K311" s="192">
        <f t="shared" si="50"/>
        <v>1435</v>
      </c>
      <c r="L311" s="119">
        <f t="shared" si="43"/>
        <v>3549.9999999999995</v>
      </c>
      <c r="M311" s="119">
        <f t="shared" si="44"/>
        <v>600</v>
      </c>
      <c r="N311" s="289">
        <f t="shared" si="51"/>
        <v>1520</v>
      </c>
      <c r="O311" s="119">
        <f t="shared" si="45"/>
        <v>3545.0000000000005</v>
      </c>
      <c r="P311" s="156"/>
      <c r="Q311" s="108">
        <f t="shared" si="52"/>
        <v>10650</v>
      </c>
      <c r="R311" s="197">
        <v>4809</v>
      </c>
      <c r="S311" s="108">
        <f t="shared" si="49"/>
        <v>7695</v>
      </c>
      <c r="T311" s="155">
        <f t="shared" si="46"/>
        <v>45191</v>
      </c>
      <c r="U311" s="265" t="s">
        <v>678</v>
      </c>
      <c r="V311" s="158" t="s">
        <v>849</v>
      </c>
      <c r="W311" s="174">
        <v>40224527784</v>
      </c>
      <c r="X311" s="159">
        <v>3</v>
      </c>
    </row>
    <row r="312" spans="1:24" s="160" customFormat="1" ht="24">
      <c r="A312" s="262">
        <v>306</v>
      </c>
      <c r="B312" s="126" t="s">
        <v>1063</v>
      </c>
      <c r="C312" s="111" t="s">
        <v>309</v>
      </c>
      <c r="D312" s="109" t="s">
        <v>682</v>
      </c>
      <c r="E312" s="153" t="s">
        <v>677</v>
      </c>
      <c r="F312" s="263">
        <v>44409</v>
      </c>
      <c r="G312" s="263">
        <v>44593</v>
      </c>
      <c r="H312" s="155">
        <v>25000</v>
      </c>
      <c r="I312" s="195">
        <v>0</v>
      </c>
      <c r="J312" s="264">
        <v>25</v>
      </c>
      <c r="K312" s="192">
        <f t="shared" si="50"/>
        <v>717.5</v>
      </c>
      <c r="L312" s="119">
        <f t="shared" si="43"/>
        <v>1774.9999999999998</v>
      </c>
      <c r="M312" s="119">
        <f t="shared" si="44"/>
        <v>300</v>
      </c>
      <c r="N312" s="289">
        <f t="shared" si="51"/>
        <v>760</v>
      </c>
      <c r="O312" s="119">
        <f t="shared" si="45"/>
        <v>1772.5000000000002</v>
      </c>
      <c r="P312" s="156"/>
      <c r="Q312" s="108">
        <f t="shared" si="52"/>
        <v>5325</v>
      </c>
      <c r="R312" s="197">
        <v>1477.5</v>
      </c>
      <c r="S312" s="108">
        <f t="shared" si="49"/>
        <v>3847.5</v>
      </c>
      <c r="T312" s="155">
        <f t="shared" si="46"/>
        <v>23522.5</v>
      </c>
      <c r="U312" s="265" t="s">
        <v>678</v>
      </c>
      <c r="V312" s="158" t="s">
        <v>848</v>
      </c>
      <c r="W312" s="174">
        <v>40239908177</v>
      </c>
      <c r="X312" s="159">
        <v>3</v>
      </c>
    </row>
    <row r="313" spans="1:24" s="160" customFormat="1" ht="12">
      <c r="A313" s="262">
        <v>307</v>
      </c>
      <c r="B313" s="126" t="s">
        <v>246</v>
      </c>
      <c r="C313" s="111" t="s">
        <v>247</v>
      </c>
      <c r="D313" s="109" t="s">
        <v>733</v>
      </c>
      <c r="E313" s="153" t="s">
        <v>677</v>
      </c>
      <c r="F313" s="154">
        <v>44470</v>
      </c>
      <c r="G313" s="154" t="s">
        <v>1174</v>
      </c>
      <c r="H313" s="155">
        <v>35000</v>
      </c>
      <c r="I313" s="195">
        <v>0</v>
      </c>
      <c r="J313" s="264">
        <v>25</v>
      </c>
      <c r="K313" s="192">
        <f t="shared" si="50"/>
        <v>1004.5</v>
      </c>
      <c r="L313" s="119">
        <f t="shared" si="43"/>
        <v>2485</v>
      </c>
      <c r="M313" s="119">
        <f t="shared" si="44"/>
        <v>420</v>
      </c>
      <c r="N313" s="289">
        <f t="shared" si="51"/>
        <v>1064</v>
      </c>
      <c r="O313" s="119">
        <f t="shared" si="45"/>
        <v>2481.5</v>
      </c>
      <c r="P313" s="156"/>
      <c r="Q313" s="108">
        <f t="shared" si="52"/>
        <v>7455</v>
      </c>
      <c r="R313" s="197">
        <v>2068.5</v>
      </c>
      <c r="S313" s="108">
        <f t="shared" si="49"/>
        <v>5386.5</v>
      </c>
      <c r="T313" s="155">
        <f t="shared" si="46"/>
        <v>32931.5</v>
      </c>
      <c r="U313" s="265" t="s">
        <v>678</v>
      </c>
      <c r="V313" s="158" t="s">
        <v>849</v>
      </c>
      <c r="W313" s="174">
        <v>6000139789</v>
      </c>
      <c r="X313" s="159">
        <v>3</v>
      </c>
    </row>
    <row r="314" spans="1:24" s="160" customFormat="1" ht="12">
      <c r="A314" s="262">
        <v>308</v>
      </c>
      <c r="B314" s="126" t="s">
        <v>852</v>
      </c>
      <c r="C314" s="111" t="s">
        <v>832</v>
      </c>
      <c r="D314" s="109" t="s">
        <v>711</v>
      </c>
      <c r="E314" s="153" t="s">
        <v>677</v>
      </c>
      <c r="F314" s="154">
        <v>44409</v>
      </c>
      <c r="G314" s="154">
        <v>44593</v>
      </c>
      <c r="H314" s="155">
        <v>30000</v>
      </c>
      <c r="I314" s="195">
        <v>0</v>
      </c>
      <c r="J314" s="264">
        <v>25</v>
      </c>
      <c r="K314" s="192">
        <f t="shared" si="50"/>
        <v>861</v>
      </c>
      <c r="L314" s="119">
        <f t="shared" si="43"/>
        <v>2130</v>
      </c>
      <c r="M314" s="119">
        <f t="shared" si="44"/>
        <v>360</v>
      </c>
      <c r="N314" s="289">
        <f t="shared" si="51"/>
        <v>912</v>
      </c>
      <c r="O314" s="119">
        <f t="shared" si="45"/>
        <v>2127</v>
      </c>
      <c r="P314" s="156"/>
      <c r="Q314" s="108">
        <f t="shared" si="52"/>
        <v>6390</v>
      </c>
      <c r="R314" s="197">
        <v>1773</v>
      </c>
      <c r="S314" s="108">
        <f t="shared" si="49"/>
        <v>4617</v>
      </c>
      <c r="T314" s="155">
        <f t="shared" si="46"/>
        <v>28227</v>
      </c>
      <c r="U314" s="265" t="s">
        <v>678</v>
      </c>
      <c r="V314" s="158" t="s">
        <v>848</v>
      </c>
      <c r="W314" s="174">
        <v>22301224410</v>
      </c>
      <c r="X314" s="159">
        <v>3</v>
      </c>
    </row>
    <row r="315" spans="1:24" s="160" customFormat="1" ht="24">
      <c r="A315" s="262">
        <v>309</v>
      </c>
      <c r="B315" s="126" t="s">
        <v>887</v>
      </c>
      <c r="C315" s="111" t="s">
        <v>309</v>
      </c>
      <c r="D315" s="109" t="s">
        <v>682</v>
      </c>
      <c r="E315" s="153" t="s">
        <v>677</v>
      </c>
      <c r="F315" s="154">
        <v>44440</v>
      </c>
      <c r="G315" s="154">
        <v>44621</v>
      </c>
      <c r="H315" s="155">
        <v>25000</v>
      </c>
      <c r="I315" s="195">
        <v>0</v>
      </c>
      <c r="J315" s="264">
        <v>25</v>
      </c>
      <c r="K315" s="192">
        <f t="shared" si="50"/>
        <v>717.5</v>
      </c>
      <c r="L315" s="119">
        <f t="shared" si="43"/>
        <v>1774.9999999999998</v>
      </c>
      <c r="M315" s="119">
        <f t="shared" si="44"/>
        <v>300</v>
      </c>
      <c r="N315" s="289">
        <f t="shared" si="51"/>
        <v>760</v>
      </c>
      <c r="O315" s="119">
        <f t="shared" si="45"/>
        <v>1772.5000000000002</v>
      </c>
      <c r="P315" s="156"/>
      <c r="Q315" s="108">
        <f t="shared" si="52"/>
        <v>5325</v>
      </c>
      <c r="R315" s="197">
        <v>1477.5</v>
      </c>
      <c r="S315" s="108">
        <f t="shared" si="49"/>
        <v>3847.5</v>
      </c>
      <c r="T315" s="155">
        <f t="shared" si="46"/>
        <v>23522.5</v>
      </c>
      <c r="U315" s="265" t="s">
        <v>678</v>
      </c>
      <c r="V315" s="158" t="s">
        <v>848</v>
      </c>
      <c r="W315" s="174">
        <v>40200709810</v>
      </c>
      <c r="X315" s="159">
        <v>3</v>
      </c>
    </row>
    <row r="316" spans="1:24" s="160" customFormat="1" ht="24">
      <c r="A316" s="262">
        <v>310</v>
      </c>
      <c r="B316" s="126" t="s">
        <v>817</v>
      </c>
      <c r="C316" s="111" t="s">
        <v>89</v>
      </c>
      <c r="D316" s="109" t="s">
        <v>689</v>
      </c>
      <c r="E316" s="153" t="s">
        <v>677</v>
      </c>
      <c r="F316" s="154">
        <v>44317</v>
      </c>
      <c r="G316" s="154">
        <v>44501</v>
      </c>
      <c r="H316" s="155">
        <v>20000</v>
      </c>
      <c r="I316" s="195">
        <v>0</v>
      </c>
      <c r="J316" s="264">
        <v>25</v>
      </c>
      <c r="K316" s="192">
        <f t="shared" si="50"/>
        <v>574</v>
      </c>
      <c r="L316" s="119">
        <f t="shared" si="43"/>
        <v>1419.9999999999998</v>
      </c>
      <c r="M316" s="119">
        <f t="shared" si="44"/>
        <v>240</v>
      </c>
      <c r="N316" s="289">
        <f t="shared" si="51"/>
        <v>608</v>
      </c>
      <c r="O316" s="119">
        <f t="shared" si="45"/>
        <v>1418</v>
      </c>
      <c r="P316" s="156"/>
      <c r="Q316" s="108">
        <f t="shared" si="52"/>
        <v>4260</v>
      </c>
      <c r="R316" s="197">
        <v>1182</v>
      </c>
      <c r="S316" s="108">
        <f t="shared" si="49"/>
        <v>3078</v>
      </c>
      <c r="T316" s="155">
        <f t="shared" si="46"/>
        <v>18818</v>
      </c>
      <c r="U316" s="265" t="s">
        <v>678</v>
      </c>
      <c r="V316" s="158" t="s">
        <v>848</v>
      </c>
      <c r="W316" s="174">
        <v>4400257848</v>
      </c>
      <c r="X316" s="159">
        <v>3</v>
      </c>
    </row>
    <row r="317" spans="1:24" s="160" customFormat="1" ht="24">
      <c r="A317" s="262">
        <v>311</v>
      </c>
      <c r="B317" s="126" t="s">
        <v>554</v>
      </c>
      <c r="C317" s="111" t="s">
        <v>89</v>
      </c>
      <c r="D317" s="109" t="s">
        <v>689</v>
      </c>
      <c r="E317" s="153" t="s">
        <v>677</v>
      </c>
      <c r="F317" s="263">
        <v>44317</v>
      </c>
      <c r="G317" s="263">
        <v>44501</v>
      </c>
      <c r="H317" s="155">
        <v>20000</v>
      </c>
      <c r="I317" s="195">
        <v>0</v>
      </c>
      <c r="J317" s="264">
        <v>25</v>
      </c>
      <c r="K317" s="192">
        <f t="shared" si="50"/>
        <v>574</v>
      </c>
      <c r="L317" s="119">
        <f t="shared" si="43"/>
        <v>1419.9999999999998</v>
      </c>
      <c r="M317" s="119">
        <f t="shared" si="44"/>
        <v>240</v>
      </c>
      <c r="N317" s="289">
        <f t="shared" si="51"/>
        <v>608</v>
      </c>
      <c r="O317" s="119">
        <f t="shared" si="45"/>
        <v>1418</v>
      </c>
      <c r="P317" s="156"/>
      <c r="Q317" s="108">
        <f t="shared" si="52"/>
        <v>4260</v>
      </c>
      <c r="R317" s="197">
        <v>1182</v>
      </c>
      <c r="S317" s="108">
        <f t="shared" si="49"/>
        <v>3078</v>
      </c>
      <c r="T317" s="155">
        <f t="shared" si="46"/>
        <v>18818</v>
      </c>
      <c r="U317" s="265" t="s">
        <v>678</v>
      </c>
      <c r="V317" s="158" t="s">
        <v>848</v>
      </c>
      <c r="W317" s="174">
        <v>4100172131</v>
      </c>
      <c r="X317" s="159">
        <v>3</v>
      </c>
    </row>
    <row r="318" spans="1:24" s="160" customFormat="1" ht="24">
      <c r="A318" s="262">
        <v>312</v>
      </c>
      <c r="B318" s="126" t="s">
        <v>507</v>
      </c>
      <c r="C318" s="111" t="s">
        <v>89</v>
      </c>
      <c r="D318" s="109" t="s">
        <v>689</v>
      </c>
      <c r="E318" s="153" t="s">
        <v>677</v>
      </c>
      <c r="F318" s="154">
        <v>44470</v>
      </c>
      <c r="G318" s="154" t="s">
        <v>1174</v>
      </c>
      <c r="H318" s="155">
        <v>20000</v>
      </c>
      <c r="I318" s="195">
        <v>0</v>
      </c>
      <c r="J318" s="264">
        <v>25</v>
      </c>
      <c r="K318" s="192">
        <f t="shared" si="50"/>
        <v>574</v>
      </c>
      <c r="L318" s="119">
        <f t="shared" si="43"/>
        <v>1419.9999999999998</v>
      </c>
      <c r="M318" s="119">
        <f t="shared" si="44"/>
        <v>240</v>
      </c>
      <c r="N318" s="289">
        <f t="shared" si="51"/>
        <v>608</v>
      </c>
      <c r="O318" s="119">
        <f t="shared" si="45"/>
        <v>1418</v>
      </c>
      <c r="P318" s="156"/>
      <c r="Q318" s="108">
        <f t="shared" si="52"/>
        <v>4260</v>
      </c>
      <c r="R318" s="197">
        <v>1182</v>
      </c>
      <c r="S318" s="108">
        <f t="shared" si="49"/>
        <v>3078</v>
      </c>
      <c r="T318" s="155">
        <f t="shared" si="46"/>
        <v>18818</v>
      </c>
      <c r="U318" s="265" t="s">
        <v>678</v>
      </c>
      <c r="V318" s="158" t="s">
        <v>848</v>
      </c>
      <c r="W318" s="174">
        <v>500191242</v>
      </c>
      <c r="X318" s="159">
        <v>3</v>
      </c>
    </row>
    <row r="319" spans="1:24" s="160" customFormat="1" ht="24">
      <c r="A319" s="262">
        <v>313</v>
      </c>
      <c r="B319" s="126" t="s">
        <v>871</v>
      </c>
      <c r="C319" s="111" t="s">
        <v>309</v>
      </c>
      <c r="D319" s="109" t="s">
        <v>682</v>
      </c>
      <c r="E319" s="153" t="s">
        <v>677</v>
      </c>
      <c r="F319" s="154">
        <v>44440</v>
      </c>
      <c r="G319" s="154">
        <v>44621</v>
      </c>
      <c r="H319" s="155">
        <v>25000</v>
      </c>
      <c r="I319" s="195">
        <v>0</v>
      </c>
      <c r="J319" s="264">
        <v>25</v>
      </c>
      <c r="K319" s="192">
        <f t="shared" si="50"/>
        <v>717.5</v>
      </c>
      <c r="L319" s="119">
        <f t="shared" si="43"/>
        <v>1774.9999999999998</v>
      </c>
      <c r="M319" s="119">
        <f t="shared" si="44"/>
        <v>300</v>
      </c>
      <c r="N319" s="289">
        <f t="shared" si="51"/>
        <v>760</v>
      </c>
      <c r="O319" s="119">
        <f t="shared" si="45"/>
        <v>1772.5000000000002</v>
      </c>
      <c r="P319" s="156"/>
      <c r="Q319" s="108">
        <f t="shared" si="52"/>
        <v>5325</v>
      </c>
      <c r="R319" s="197">
        <v>1477.5</v>
      </c>
      <c r="S319" s="108">
        <f t="shared" si="49"/>
        <v>3847.5</v>
      </c>
      <c r="T319" s="155">
        <f t="shared" si="46"/>
        <v>23522.5</v>
      </c>
      <c r="U319" s="265" t="s">
        <v>678</v>
      </c>
      <c r="V319" s="158" t="s">
        <v>849</v>
      </c>
      <c r="W319" s="174">
        <v>22500489483</v>
      </c>
      <c r="X319" s="159">
        <v>3</v>
      </c>
    </row>
    <row r="320" spans="1:24" s="160" customFormat="1" ht="24">
      <c r="A320" s="262">
        <v>314</v>
      </c>
      <c r="B320" s="126" t="s">
        <v>616</v>
      </c>
      <c r="C320" s="111" t="s">
        <v>89</v>
      </c>
      <c r="D320" s="109" t="s">
        <v>689</v>
      </c>
      <c r="E320" s="153" t="s">
        <v>677</v>
      </c>
      <c r="F320" s="263">
        <v>44470</v>
      </c>
      <c r="G320" s="263" t="s">
        <v>1174</v>
      </c>
      <c r="H320" s="155">
        <v>20000</v>
      </c>
      <c r="I320" s="195">
        <v>0</v>
      </c>
      <c r="J320" s="264">
        <v>25</v>
      </c>
      <c r="K320" s="192">
        <f t="shared" si="50"/>
        <v>574</v>
      </c>
      <c r="L320" s="119">
        <f t="shared" si="43"/>
        <v>1419.9999999999998</v>
      </c>
      <c r="M320" s="119">
        <f t="shared" si="44"/>
        <v>240</v>
      </c>
      <c r="N320" s="289">
        <f t="shared" si="51"/>
        <v>608</v>
      </c>
      <c r="O320" s="119">
        <f t="shared" si="45"/>
        <v>1418</v>
      </c>
      <c r="P320" s="156"/>
      <c r="Q320" s="108">
        <f t="shared" si="52"/>
        <v>4260</v>
      </c>
      <c r="R320" s="197">
        <v>1182</v>
      </c>
      <c r="S320" s="108">
        <f t="shared" si="49"/>
        <v>3078</v>
      </c>
      <c r="T320" s="155">
        <f t="shared" si="46"/>
        <v>18818</v>
      </c>
      <c r="U320" s="265" t="s">
        <v>678</v>
      </c>
      <c r="V320" s="158" t="s">
        <v>848</v>
      </c>
      <c r="W320" s="174">
        <v>9700018618</v>
      </c>
      <c r="X320" s="159">
        <v>3</v>
      </c>
    </row>
    <row r="321" spans="1:24" s="160" customFormat="1" ht="24">
      <c r="A321" s="262">
        <v>315</v>
      </c>
      <c r="B321" s="126" t="s">
        <v>1011</v>
      </c>
      <c r="C321" s="111" t="s">
        <v>89</v>
      </c>
      <c r="D321" s="109" t="s">
        <v>689</v>
      </c>
      <c r="E321" s="153" t="s">
        <v>677</v>
      </c>
      <c r="F321" s="154">
        <v>44440</v>
      </c>
      <c r="G321" s="154" t="s">
        <v>1092</v>
      </c>
      <c r="H321" s="155">
        <v>20000</v>
      </c>
      <c r="I321" s="195">
        <v>0</v>
      </c>
      <c r="J321" s="264">
        <v>25</v>
      </c>
      <c r="K321" s="192">
        <f t="shared" si="50"/>
        <v>574</v>
      </c>
      <c r="L321" s="119">
        <f t="shared" si="43"/>
        <v>1419.9999999999998</v>
      </c>
      <c r="M321" s="119">
        <f t="shared" si="44"/>
        <v>240</v>
      </c>
      <c r="N321" s="289">
        <f t="shared" si="51"/>
        <v>608</v>
      </c>
      <c r="O321" s="119">
        <f t="shared" si="45"/>
        <v>1418</v>
      </c>
      <c r="P321" s="156"/>
      <c r="Q321" s="108">
        <f t="shared" si="52"/>
        <v>4260</v>
      </c>
      <c r="R321" s="197">
        <v>1182</v>
      </c>
      <c r="S321" s="108">
        <f t="shared" si="49"/>
        <v>3078</v>
      </c>
      <c r="T321" s="155">
        <f t="shared" si="46"/>
        <v>18818</v>
      </c>
      <c r="U321" s="265" t="s">
        <v>678</v>
      </c>
      <c r="V321" s="158" t="s">
        <v>848</v>
      </c>
      <c r="W321" s="174">
        <v>1200741211</v>
      </c>
      <c r="X321" s="159">
        <v>3</v>
      </c>
    </row>
    <row r="322" spans="1:24" s="160" customFormat="1" ht="24">
      <c r="A322" s="262">
        <v>316</v>
      </c>
      <c r="B322" s="126" t="s">
        <v>980</v>
      </c>
      <c r="C322" s="111" t="s">
        <v>89</v>
      </c>
      <c r="D322" s="109" t="s">
        <v>689</v>
      </c>
      <c r="E322" s="153" t="s">
        <v>677</v>
      </c>
      <c r="F322" s="263">
        <v>44318</v>
      </c>
      <c r="G322" s="263">
        <v>44502</v>
      </c>
      <c r="H322" s="155">
        <v>20000</v>
      </c>
      <c r="I322" s="195">
        <v>0</v>
      </c>
      <c r="J322" s="264">
        <v>25</v>
      </c>
      <c r="K322" s="192">
        <f t="shared" si="50"/>
        <v>574</v>
      </c>
      <c r="L322" s="119">
        <f t="shared" si="43"/>
        <v>1419.9999999999998</v>
      </c>
      <c r="M322" s="119">
        <f t="shared" si="44"/>
        <v>240</v>
      </c>
      <c r="N322" s="289">
        <f t="shared" si="51"/>
        <v>608</v>
      </c>
      <c r="O322" s="119">
        <f t="shared" si="45"/>
        <v>1418</v>
      </c>
      <c r="P322" s="156"/>
      <c r="Q322" s="108">
        <f t="shared" si="52"/>
        <v>4260</v>
      </c>
      <c r="R322" s="197">
        <v>1182</v>
      </c>
      <c r="S322" s="108">
        <f t="shared" si="49"/>
        <v>3078</v>
      </c>
      <c r="T322" s="155">
        <f t="shared" si="46"/>
        <v>18818</v>
      </c>
      <c r="U322" s="265" t="s">
        <v>678</v>
      </c>
      <c r="V322" s="158" t="s">
        <v>848</v>
      </c>
      <c r="W322" s="174">
        <v>3103621508</v>
      </c>
      <c r="X322" s="159">
        <v>3</v>
      </c>
    </row>
    <row r="323" spans="1:24" s="160" customFormat="1" ht="24">
      <c r="A323" s="262">
        <v>317</v>
      </c>
      <c r="B323" s="126" t="s">
        <v>995</v>
      </c>
      <c r="C323" s="111" t="s">
        <v>89</v>
      </c>
      <c r="D323" s="109" t="s">
        <v>689</v>
      </c>
      <c r="E323" s="153" t="s">
        <v>677</v>
      </c>
      <c r="F323" s="154">
        <v>44317</v>
      </c>
      <c r="G323" s="154">
        <v>44501</v>
      </c>
      <c r="H323" s="155">
        <v>20000</v>
      </c>
      <c r="I323" s="195">
        <v>0</v>
      </c>
      <c r="J323" s="264">
        <v>25</v>
      </c>
      <c r="K323" s="192">
        <f t="shared" si="50"/>
        <v>574</v>
      </c>
      <c r="L323" s="119">
        <f t="shared" si="43"/>
        <v>1419.9999999999998</v>
      </c>
      <c r="M323" s="119">
        <f t="shared" si="44"/>
        <v>240</v>
      </c>
      <c r="N323" s="289">
        <f t="shared" si="51"/>
        <v>608</v>
      </c>
      <c r="O323" s="119">
        <f t="shared" si="45"/>
        <v>1418</v>
      </c>
      <c r="P323" s="156"/>
      <c r="Q323" s="108">
        <f t="shared" si="52"/>
        <v>4260</v>
      </c>
      <c r="R323" s="197">
        <v>1182</v>
      </c>
      <c r="S323" s="108">
        <f t="shared" si="49"/>
        <v>3078</v>
      </c>
      <c r="T323" s="155">
        <f t="shared" si="46"/>
        <v>18818</v>
      </c>
      <c r="U323" s="265" t="s">
        <v>678</v>
      </c>
      <c r="V323" s="158" t="s">
        <v>848</v>
      </c>
      <c r="W323" s="174">
        <v>7000030200</v>
      </c>
      <c r="X323" s="159">
        <v>3</v>
      </c>
    </row>
    <row r="324" spans="1:24" s="160" customFormat="1" ht="24">
      <c r="A324" s="262">
        <v>318</v>
      </c>
      <c r="B324" s="161" t="s">
        <v>1106</v>
      </c>
      <c r="C324" s="265" t="s">
        <v>89</v>
      </c>
      <c r="D324" s="109" t="s">
        <v>1123</v>
      </c>
      <c r="E324" s="153" t="s">
        <v>677</v>
      </c>
      <c r="F324" s="154">
        <v>44440</v>
      </c>
      <c r="G324" s="154">
        <v>44621</v>
      </c>
      <c r="H324" s="155">
        <v>20000</v>
      </c>
      <c r="I324" s="195">
        <v>0</v>
      </c>
      <c r="J324" s="264">
        <v>25</v>
      </c>
      <c r="K324" s="192">
        <f t="shared" si="50"/>
        <v>574</v>
      </c>
      <c r="L324" s="119">
        <f t="shared" si="43"/>
        <v>1419.9999999999998</v>
      </c>
      <c r="M324" s="119">
        <f t="shared" si="44"/>
        <v>240</v>
      </c>
      <c r="N324" s="289">
        <f t="shared" si="51"/>
        <v>608</v>
      </c>
      <c r="O324" s="119">
        <f t="shared" si="45"/>
        <v>1418</v>
      </c>
      <c r="P324" s="156"/>
      <c r="Q324" s="108">
        <f t="shared" si="52"/>
        <v>4260</v>
      </c>
      <c r="R324" s="197">
        <v>1182</v>
      </c>
      <c r="S324" s="108">
        <f t="shared" si="49"/>
        <v>3078</v>
      </c>
      <c r="T324" s="155">
        <f t="shared" si="46"/>
        <v>18818</v>
      </c>
      <c r="U324" s="265" t="s">
        <v>678</v>
      </c>
      <c r="V324" s="158" t="s">
        <v>848</v>
      </c>
      <c r="W324" s="174">
        <v>4800027379</v>
      </c>
      <c r="X324" s="159">
        <v>3</v>
      </c>
    </row>
    <row r="325" spans="1:24" s="160" customFormat="1" ht="24">
      <c r="A325" s="262">
        <v>319</v>
      </c>
      <c r="B325" s="126" t="s">
        <v>872</v>
      </c>
      <c r="C325" s="111" t="s">
        <v>309</v>
      </c>
      <c r="D325" s="109" t="s">
        <v>682</v>
      </c>
      <c r="E325" s="153" t="s">
        <v>677</v>
      </c>
      <c r="F325" s="263">
        <v>44440</v>
      </c>
      <c r="G325" s="263">
        <v>44621</v>
      </c>
      <c r="H325" s="155">
        <v>25000</v>
      </c>
      <c r="I325" s="195">
        <v>0</v>
      </c>
      <c r="J325" s="264">
        <v>25</v>
      </c>
      <c r="K325" s="192">
        <f t="shared" si="50"/>
        <v>717.5</v>
      </c>
      <c r="L325" s="119">
        <f t="shared" si="43"/>
        <v>1774.9999999999998</v>
      </c>
      <c r="M325" s="119">
        <f t="shared" si="44"/>
        <v>300</v>
      </c>
      <c r="N325" s="289">
        <f t="shared" si="51"/>
        <v>760</v>
      </c>
      <c r="O325" s="119">
        <f t="shared" si="45"/>
        <v>1772.5000000000002</v>
      </c>
      <c r="P325" s="156"/>
      <c r="Q325" s="108">
        <f t="shared" si="52"/>
        <v>5325</v>
      </c>
      <c r="R325" s="197">
        <v>1477.5</v>
      </c>
      <c r="S325" s="108">
        <f t="shared" si="49"/>
        <v>3847.5</v>
      </c>
      <c r="T325" s="155">
        <f t="shared" si="46"/>
        <v>23522.5</v>
      </c>
      <c r="U325" s="265" t="s">
        <v>678</v>
      </c>
      <c r="V325" s="158" t="s">
        <v>848</v>
      </c>
      <c r="W325" s="174">
        <v>40232504817</v>
      </c>
      <c r="X325" s="159">
        <v>3</v>
      </c>
    </row>
    <row r="326" spans="1:24" s="160" customFormat="1" ht="24">
      <c r="A326" s="262">
        <v>320</v>
      </c>
      <c r="B326" s="126" t="s">
        <v>1137</v>
      </c>
      <c r="C326" s="111" t="s">
        <v>89</v>
      </c>
      <c r="D326" s="109" t="s">
        <v>689</v>
      </c>
      <c r="E326" s="153" t="s">
        <v>677</v>
      </c>
      <c r="F326" s="154">
        <v>44470</v>
      </c>
      <c r="G326" s="154">
        <v>44652</v>
      </c>
      <c r="H326" s="155">
        <v>20000</v>
      </c>
      <c r="I326" s="195">
        <v>0</v>
      </c>
      <c r="J326" s="264">
        <v>25</v>
      </c>
      <c r="K326" s="192">
        <v>574</v>
      </c>
      <c r="L326" s="119">
        <f t="shared" si="43"/>
        <v>1419.9999999999998</v>
      </c>
      <c r="M326" s="119">
        <f t="shared" si="44"/>
        <v>240</v>
      </c>
      <c r="N326" s="289">
        <f t="shared" si="51"/>
        <v>608</v>
      </c>
      <c r="O326" s="119">
        <f t="shared" si="45"/>
        <v>1418</v>
      </c>
      <c r="P326" s="156"/>
      <c r="Q326" s="108">
        <f t="shared" si="52"/>
        <v>4260</v>
      </c>
      <c r="R326" s="197">
        <v>1182</v>
      </c>
      <c r="S326" s="108">
        <f t="shared" si="49"/>
        <v>3078</v>
      </c>
      <c r="T326" s="155">
        <f t="shared" si="46"/>
        <v>18818</v>
      </c>
      <c r="U326" s="265" t="s">
        <v>678</v>
      </c>
      <c r="V326" s="158" t="s">
        <v>848</v>
      </c>
      <c r="W326" s="174">
        <v>5600943756</v>
      </c>
      <c r="X326" s="159">
        <v>3</v>
      </c>
    </row>
    <row r="327" spans="1:24" s="160" customFormat="1" ht="24">
      <c r="A327" s="262">
        <v>321</v>
      </c>
      <c r="B327" s="126" t="s">
        <v>155</v>
      </c>
      <c r="C327" s="111" t="s">
        <v>156</v>
      </c>
      <c r="D327" s="109" t="s">
        <v>705</v>
      </c>
      <c r="E327" s="153" t="s">
        <v>677</v>
      </c>
      <c r="F327" s="154">
        <v>44470</v>
      </c>
      <c r="G327" s="154" t="s">
        <v>1174</v>
      </c>
      <c r="H327" s="155">
        <v>40000</v>
      </c>
      <c r="I327" s="195">
        <v>264.13</v>
      </c>
      <c r="J327" s="264">
        <v>25</v>
      </c>
      <c r="K327" s="192">
        <f t="shared" ref="K327:K334" si="53">H327*0.0287</f>
        <v>1148</v>
      </c>
      <c r="L327" s="119">
        <f t="shared" ref="L327:L390" si="54">H327*0.071</f>
        <v>2839.9999999999995</v>
      </c>
      <c r="M327" s="119">
        <f t="shared" ref="M327:M390" si="55">H327*0.012</f>
        <v>480</v>
      </c>
      <c r="N327" s="289">
        <f t="shared" si="51"/>
        <v>1216</v>
      </c>
      <c r="O327" s="119">
        <f t="shared" ref="O327:O390" si="56">H327*0.0709</f>
        <v>2836</v>
      </c>
      <c r="P327" s="156"/>
      <c r="Q327" s="108">
        <f t="shared" si="52"/>
        <v>8520</v>
      </c>
      <c r="R327" s="197">
        <v>3818.25</v>
      </c>
      <c r="S327" s="108">
        <f t="shared" si="49"/>
        <v>6156</v>
      </c>
      <c r="T327" s="155">
        <f t="shared" ref="T327:T390" si="57">H327-R327</f>
        <v>36181.75</v>
      </c>
      <c r="U327" s="265" t="s">
        <v>678</v>
      </c>
      <c r="V327" s="158" t="s">
        <v>848</v>
      </c>
      <c r="W327" s="174">
        <v>13500005973</v>
      </c>
      <c r="X327" s="159">
        <v>3</v>
      </c>
    </row>
    <row r="328" spans="1:24" s="160" customFormat="1" ht="24">
      <c r="A328" s="262">
        <v>322</v>
      </c>
      <c r="B328" s="126" t="s">
        <v>1016</v>
      </c>
      <c r="C328" s="111" t="s">
        <v>89</v>
      </c>
      <c r="D328" s="109" t="s">
        <v>689</v>
      </c>
      <c r="E328" s="153" t="s">
        <v>677</v>
      </c>
      <c r="F328" s="154">
        <v>44440</v>
      </c>
      <c r="G328" s="154">
        <v>44621</v>
      </c>
      <c r="H328" s="155">
        <v>12000</v>
      </c>
      <c r="I328" s="195">
        <v>0</v>
      </c>
      <c r="J328" s="264">
        <v>25</v>
      </c>
      <c r="K328" s="192">
        <f t="shared" si="53"/>
        <v>344.4</v>
      </c>
      <c r="L328" s="119">
        <f t="shared" si="54"/>
        <v>851.99999999999989</v>
      </c>
      <c r="M328" s="119">
        <f t="shared" si="55"/>
        <v>144</v>
      </c>
      <c r="N328" s="289">
        <f t="shared" si="51"/>
        <v>364.8</v>
      </c>
      <c r="O328" s="119">
        <f t="shared" si="56"/>
        <v>850.80000000000007</v>
      </c>
      <c r="P328" s="156"/>
      <c r="Q328" s="108">
        <f t="shared" si="52"/>
        <v>2556</v>
      </c>
      <c r="R328" s="197">
        <v>709.2</v>
      </c>
      <c r="S328" s="108">
        <f t="shared" si="49"/>
        <v>1846.8</v>
      </c>
      <c r="T328" s="155">
        <f t="shared" si="57"/>
        <v>11290.8</v>
      </c>
      <c r="U328" s="265" t="s">
        <v>678</v>
      </c>
      <c r="V328" s="158" t="s">
        <v>848</v>
      </c>
      <c r="W328" s="174">
        <v>109045138</v>
      </c>
      <c r="X328" s="159">
        <v>3</v>
      </c>
    </row>
    <row r="329" spans="1:24" s="160" customFormat="1" ht="24">
      <c r="A329" s="262">
        <v>323</v>
      </c>
      <c r="B329" s="126" t="s">
        <v>394</v>
      </c>
      <c r="C329" s="111" t="s">
        <v>274</v>
      </c>
      <c r="D329" s="109" t="s">
        <v>740</v>
      </c>
      <c r="E329" s="153" t="s">
        <v>677</v>
      </c>
      <c r="F329" s="263">
        <v>44470</v>
      </c>
      <c r="G329" s="263" t="s">
        <v>1174</v>
      </c>
      <c r="H329" s="155">
        <v>35000</v>
      </c>
      <c r="I329" s="195">
        <v>0</v>
      </c>
      <c r="J329" s="264">
        <v>25</v>
      </c>
      <c r="K329" s="192">
        <f t="shared" si="53"/>
        <v>1004.5</v>
      </c>
      <c r="L329" s="119">
        <f t="shared" si="54"/>
        <v>2485</v>
      </c>
      <c r="M329" s="119">
        <f t="shared" si="55"/>
        <v>420</v>
      </c>
      <c r="N329" s="289">
        <f t="shared" si="51"/>
        <v>1064</v>
      </c>
      <c r="O329" s="119">
        <f t="shared" si="56"/>
        <v>2481.5</v>
      </c>
      <c r="P329" s="156"/>
      <c r="Q329" s="108">
        <f t="shared" si="52"/>
        <v>7455</v>
      </c>
      <c r="R329" s="197">
        <v>2168.5</v>
      </c>
      <c r="S329" s="108">
        <f t="shared" si="49"/>
        <v>5386.5</v>
      </c>
      <c r="T329" s="155">
        <f t="shared" si="57"/>
        <v>32831.5</v>
      </c>
      <c r="U329" s="265" t="s">
        <v>678</v>
      </c>
      <c r="V329" s="158" t="s">
        <v>848</v>
      </c>
      <c r="W329" s="174">
        <v>114547904</v>
      </c>
      <c r="X329" s="159">
        <v>3</v>
      </c>
    </row>
    <row r="330" spans="1:24" s="160" customFormat="1" ht="24">
      <c r="A330" s="262">
        <v>324</v>
      </c>
      <c r="B330" s="126" t="s">
        <v>626</v>
      </c>
      <c r="C330" s="111" t="s">
        <v>89</v>
      </c>
      <c r="D330" s="109" t="s">
        <v>689</v>
      </c>
      <c r="E330" s="153" t="s">
        <v>677</v>
      </c>
      <c r="F330" s="154">
        <v>44317</v>
      </c>
      <c r="G330" s="154">
        <v>44501</v>
      </c>
      <c r="H330" s="155">
        <v>20000</v>
      </c>
      <c r="I330" s="195">
        <v>0</v>
      </c>
      <c r="J330" s="264">
        <v>25</v>
      </c>
      <c r="K330" s="192">
        <f t="shared" si="53"/>
        <v>574</v>
      </c>
      <c r="L330" s="119">
        <f t="shared" si="54"/>
        <v>1419.9999999999998</v>
      </c>
      <c r="M330" s="119">
        <f t="shared" si="55"/>
        <v>240</v>
      </c>
      <c r="N330" s="289">
        <f t="shared" si="51"/>
        <v>608</v>
      </c>
      <c r="O330" s="119">
        <f t="shared" si="56"/>
        <v>1418</v>
      </c>
      <c r="P330" s="156"/>
      <c r="Q330" s="108">
        <f t="shared" si="52"/>
        <v>4260</v>
      </c>
      <c r="R330" s="197">
        <v>1182</v>
      </c>
      <c r="S330" s="108">
        <f t="shared" si="49"/>
        <v>3078</v>
      </c>
      <c r="T330" s="155">
        <f t="shared" si="57"/>
        <v>18818</v>
      </c>
      <c r="U330" s="265" t="s">
        <v>678</v>
      </c>
      <c r="V330" s="158" t="s">
        <v>848</v>
      </c>
      <c r="W330" s="174">
        <v>22400028811</v>
      </c>
      <c r="X330" s="159">
        <v>3</v>
      </c>
    </row>
    <row r="331" spans="1:24" s="160" customFormat="1" ht="24">
      <c r="A331" s="262">
        <v>325</v>
      </c>
      <c r="B331" s="126" t="s">
        <v>614</v>
      </c>
      <c r="C331" s="111" t="s">
        <v>89</v>
      </c>
      <c r="D331" s="109" t="s">
        <v>1123</v>
      </c>
      <c r="E331" s="153" t="s">
        <v>677</v>
      </c>
      <c r="F331" s="154">
        <v>44470</v>
      </c>
      <c r="G331" s="154" t="s">
        <v>1174</v>
      </c>
      <c r="H331" s="155">
        <v>20000</v>
      </c>
      <c r="I331" s="195">
        <v>0</v>
      </c>
      <c r="J331" s="264">
        <v>25</v>
      </c>
      <c r="K331" s="192">
        <f t="shared" si="53"/>
        <v>574</v>
      </c>
      <c r="L331" s="119">
        <f t="shared" si="54"/>
        <v>1419.9999999999998</v>
      </c>
      <c r="M331" s="119">
        <f t="shared" si="55"/>
        <v>240</v>
      </c>
      <c r="N331" s="289">
        <f t="shared" si="51"/>
        <v>608</v>
      </c>
      <c r="O331" s="119">
        <f t="shared" si="56"/>
        <v>1418</v>
      </c>
      <c r="P331" s="156"/>
      <c r="Q331" s="108">
        <f t="shared" si="52"/>
        <v>4260</v>
      </c>
      <c r="R331" s="197">
        <v>1182</v>
      </c>
      <c r="S331" s="108">
        <f t="shared" si="49"/>
        <v>3078</v>
      </c>
      <c r="T331" s="155">
        <f t="shared" si="57"/>
        <v>18818</v>
      </c>
      <c r="U331" s="265" t="s">
        <v>678</v>
      </c>
      <c r="V331" s="158" t="s">
        <v>848</v>
      </c>
      <c r="W331" s="174">
        <v>9000063322</v>
      </c>
      <c r="X331" s="159">
        <v>3</v>
      </c>
    </row>
    <row r="332" spans="1:24" s="160" customFormat="1" ht="24">
      <c r="A332" s="262">
        <v>326</v>
      </c>
      <c r="B332" s="126" t="s">
        <v>978</v>
      </c>
      <c r="C332" s="111" t="s">
        <v>62</v>
      </c>
      <c r="D332" s="109" t="s">
        <v>689</v>
      </c>
      <c r="E332" s="153" t="s">
        <v>677</v>
      </c>
      <c r="F332" s="154">
        <v>44318</v>
      </c>
      <c r="G332" s="154">
        <v>44502</v>
      </c>
      <c r="H332" s="155">
        <v>35000</v>
      </c>
      <c r="I332" s="195">
        <v>0</v>
      </c>
      <c r="J332" s="264">
        <v>25</v>
      </c>
      <c r="K332" s="192">
        <f t="shared" si="53"/>
        <v>1004.5</v>
      </c>
      <c r="L332" s="119">
        <f t="shared" si="54"/>
        <v>2485</v>
      </c>
      <c r="M332" s="119">
        <f t="shared" si="55"/>
        <v>420</v>
      </c>
      <c r="N332" s="289">
        <f t="shared" si="51"/>
        <v>1064</v>
      </c>
      <c r="O332" s="119">
        <f t="shared" si="56"/>
        <v>2481.5</v>
      </c>
      <c r="P332" s="156"/>
      <c r="Q332" s="108">
        <f t="shared" si="52"/>
        <v>7455</v>
      </c>
      <c r="R332" s="197">
        <v>2068.5</v>
      </c>
      <c r="S332" s="108">
        <f t="shared" si="49"/>
        <v>5386.5</v>
      </c>
      <c r="T332" s="155">
        <f t="shared" si="57"/>
        <v>32931.5</v>
      </c>
      <c r="U332" s="265" t="s">
        <v>678</v>
      </c>
      <c r="V332" s="158" t="s">
        <v>848</v>
      </c>
      <c r="W332" s="174">
        <v>101474476</v>
      </c>
      <c r="X332" s="159">
        <v>3</v>
      </c>
    </row>
    <row r="333" spans="1:24" s="160" customFormat="1" ht="24">
      <c r="A333" s="262">
        <v>327</v>
      </c>
      <c r="B333" s="126" t="s">
        <v>578</v>
      </c>
      <c r="C333" s="111" t="s">
        <v>89</v>
      </c>
      <c r="D333" s="109" t="s">
        <v>1123</v>
      </c>
      <c r="E333" s="153" t="s">
        <v>677</v>
      </c>
      <c r="F333" s="154">
        <v>44470</v>
      </c>
      <c r="G333" s="154" t="s">
        <v>1174</v>
      </c>
      <c r="H333" s="155">
        <v>20000</v>
      </c>
      <c r="I333" s="195">
        <v>0</v>
      </c>
      <c r="J333" s="264">
        <v>25</v>
      </c>
      <c r="K333" s="192">
        <f t="shared" si="53"/>
        <v>574</v>
      </c>
      <c r="L333" s="119">
        <f t="shared" si="54"/>
        <v>1419.9999999999998</v>
      </c>
      <c r="M333" s="119">
        <f t="shared" si="55"/>
        <v>240</v>
      </c>
      <c r="N333" s="289">
        <f t="shared" si="51"/>
        <v>608</v>
      </c>
      <c r="O333" s="119">
        <f t="shared" si="56"/>
        <v>1418</v>
      </c>
      <c r="P333" s="156"/>
      <c r="Q333" s="108">
        <f t="shared" si="52"/>
        <v>4260</v>
      </c>
      <c r="R333" s="197">
        <v>1182</v>
      </c>
      <c r="S333" s="108">
        <f t="shared" si="49"/>
        <v>3078</v>
      </c>
      <c r="T333" s="155">
        <f t="shared" si="57"/>
        <v>18818</v>
      </c>
      <c r="U333" s="265" t="s">
        <v>678</v>
      </c>
      <c r="V333" s="158" t="s">
        <v>848</v>
      </c>
      <c r="W333" s="174">
        <v>4900601248</v>
      </c>
      <c r="X333" s="159">
        <v>3</v>
      </c>
    </row>
    <row r="334" spans="1:24" s="160" customFormat="1" ht="24">
      <c r="A334" s="262">
        <v>328</v>
      </c>
      <c r="B334" s="126" t="s">
        <v>1007</v>
      </c>
      <c r="C334" s="111" t="s">
        <v>89</v>
      </c>
      <c r="D334" s="109" t="s">
        <v>689</v>
      </c>
      <c r="E334" s="153" t="s">
        <v>677</v>
      </c>
      <c r="F334" s="154">
        <v>44409</v>
      </c>
      <c r="G334" s="154">
        <v>44593</v>
      </c>
      <c r="H334" s="155">
        <v>20000</v>
      </c>
      <c r="I334" s="195">
        <v>0</v>
      </c>
      <c r="J334" s="264">
        <v>25</v>
      </c>
      <c r="K334" s="192">
        <f t="shared" si="53"/>
        <v>574</v>
      </c>
      <c r="L334" s="119">
        <f t="shared" si="54"/>
        <v>1419.9999999999998</v>
      </c>
      <c r="M334" s="119">
        <f t="shared" si="55"/>
        <v>240</v>
      </c>
      <c r="N334" s="289">
        <f t="shared" si="51"/>
        <v>608</v>
      </c>
      <c r="O334" s="119">
        <f t="shared" si="56"/>
        <v>1418</v>
      </c>
      <c r="P334" s="156"/>
      <c r="Q334" s="108">
        <f t="shared" si="52"/>
        <v>4260</v>
      </c>
      <c r="R334" s="197">
        <v>1182</v>
      </c>
      <c r="S334" s="108">
        <f t="shared" si="49"/>
        <v>3078</v>
      </c>
      <c r="T334" s="155">
        <f t="shared" si="57"/>
        <v>18818</v>
      </c>
      <c r="U334" s="265" t="s">
        <v>678</v>
      </c>
      <c r="V334" s="158" t="s">
        <v>848</v>
      </c>
      <c r="W334" s="174">
        <v>7100347405</v>
      </c>
      <c r="X334" s="159">
        <v>3</v>
      </c>
    </row>
    <row r="335" spans="1:24" s="160" customFormat="1" ht="24">
      <c r="A335" s="262">
        <v>329</v>
      </c>
      <c r="B335" s="126" t="s">
        <v>1138</v>
      </c>
      <c r="C335" s="111" t="s">
        <v>274</v>
      </c>
      <c r="D335" s="109" t="s">
        <v>1169</v>
      </c>
      <c r="E335" s="153" t="s">
        <v>677</v>
      </c>
      <c r="F335" s="154">
        <v>44470</v>
      </c>
      <c r="G335" s="154">
        <v>44652</v>
      </c>
      <c r="H335" s="155">
        <v>60000</v>
      </c>
      <c r="I335" s="195">
        <v>3486.68</v>
      </c>
      <c r="J335" s="264">
        <v>25</v>
      </c>
      <c r="K335" s="192">
        <v>1722</v>
      </c>
      <c r="L335" s="119">
        <f t="shared" si="54"/>
        <v>4260</v>
      </c>
      <c r="M335" s="119">
        <f t="shared" si="55"/>
        <v>720</v>
      </c>
      <c r="N335" s="289">
        <v>1824</v>
      </c>
      <c r="O335" s="119">
        <f t="shared" si="56"/>
        <v>4254</v>
      </c>
      <c r="P335" s="156"/>
      <c r="Q335" s="108">
        <f t="shared" si="52"/>
        <v>12780</v>
      </c>
      <c r="R335" s="197">
        <v>7032.68</v>
      </c>
      <c r="S335" s="108">
        <f t="shared" si="49"/>
        <v>9234</v>
      </c>
      <c r="T335" s="155">
        <f t="shared" si="57"/>
        <v>52967.32</v>
      </c>
      <c r="U335" s="265" t="s">
        <v>678</v>
      </c>
      <c r="V335" s="158" t="s">
        <v>849</v>
      </c>
      <c r="W335" s="174">
        <v>6500171167</v>
      </c>
      <c r="X335" s="159">
        <v>3</v>
      </c>
    </row>
    <row r="336" spans="1:24" s="160" customFormat="1" ht="24">
      <c r="A336" s="262">
        <v>330</v>
      </c>
      <c r="B336" s="126" t="s">
        <v>1070</v>
      </c>
      <c r="C336" s="111" t="s">
        <v>89</v>
      </c>
      <c r="D336" s="109" t="s">
        <v>742</v>
      </c>
      <c r="E336" s="153" t="s">
        <v>677</v>
      </c>
      <c r="F336" s="154">
        <v>44317</v>
      </c>
      <c r="G336" s="154">
        <v>44531</v>
      </c>
      <c r="H336" s="155">
        <v>20000</v>
      </c>
      <c r="I336" s="195">
        <v>0</v>
      </c>
      <c r="J336" s="264">
        <v>25</v>
      </c>
      <c r="K336" s="192">
        <f>H336*0.0287</f>
        <v>574</v>
      </c>
      <c r="L336" s="119">
        <f t="shared" si="54"/>
        <v>1419.9999999999998</v>
      </c>
      <c r="M336" s="119">
        <f t="shared" si="55"/>
        <v>240</v>
      </c>
      <c r="N336" s="289">
        <f>H336*0.0304</f>
        <v>608</v>
      </c>
      <c r="O336" s="119">
        <f t="shared" si="56"/>
        <v>1418</v>
      </c>
      <c r="P336" s="156"/>
      <c r="Q336" s="108">
        <f t="shared" si="52"/>
        <v>4260</v>
      </c>
      <c r="R336" s="197">
        <v>1182</v>
      </c>
      <c r="S336" s="108">
        <f t="shared" si="49"/>
        <v>3078</v>
      </c>
      <c r="T336" s="155">
        <f t="shared" si="57"/>
        <v>18818</v>
      </c>
      <c r="U336" s="265" t="s">
        <v>678</v>
      </c>
      <c r="V336" s="158" t="s">
        <v>848</v>
      </c>
      <c r="W336" s="174">
        <v>4800413728</v>
      </c>
      <c r="X336" s="159">
        <v>3</v>
      </c>
    </row>
    <row r="337" spans="1:24" s="160" customFormat="1" ht="21" customHeight="1">
      <c r="A337" s="262">
        <v>331</v>
      </c>
      <c r="B337" s="126" t="s">
        <v>207</v>
      </c>
      <c r="C337" s="111" t="s">
        <v>73</v>
      </c>
      <c r="D337" s="109" t="s">
        <v>690</v>
      </c>
      <c r="E337" s="153" t="s">
        <v>677</v>
      </c>
      <c r="F337" s="263">
        <v>44531</v>
      </c>
      <c r="G337" s="263">
        <v>44896</v>
      </c>
      <c r="H337" s="155">
        <v>30000</v>
      </c>
      <c r="I337" s="195">
        <v>0</v>
      </c>
      <c r="J337" s="264">
        <v>25</v>
      </c>
      <c r="K337" s="192">
        <f>H337*0.0287</f>
        <v>861</v>
      </c>
      <c r="L337" s="119">
        <f t="shared" si="54"/>
        <v>2130</v>
      </c>
      <c r="M337" s="119">
        <f t="shared" si="55"/>
        <v>360</v>
      </c>
      <c r="N337" s="289">
        <f>H337*0.0304</f>
        <v>912</v>
      </c>
      <c r="O337" s="119">
        <f t="shared" si="56"/>
        <v>2127</v>
      </c>
      <c r="P337" s="156"/>
      <c r="Q337" s="108">
        <f t="shared" si="52"/>
        <v>6390</v>
      </c>
      <c r="R337" s="197">
        <v>1773</v>
      </c>
      <c r="S337" s="108">
        <f t="shared" si="49"/>
        <v>4617</v>
      </c>
      <c r="T337" s="155">
        <f t="shared" si="57"/>
        <v>28227</v>
      </c>
      <c r="U337" s="265" t="s">
        <v>678</v>
      </c>
      <c r="V337" s="158" t="s">
        <v>849</v>
      </c>
      <c r="W337" s="174">
        <v>40226080600</v>
      </c>
      <c r="X337" s="159">
        <v>3</v>
      </c>
    </row>
    <row r="338" spans="1:24" s="160" customFormat="1" ht="24">
      <c r="A338" s="262">
        <v>332</v>
      </c>
      <c r="B338" s="126" t="s">
        <v>816</v>
      </c>
      <c r="C338" s="111" t="s">
        <v>89</v>
      </c>
      <c r="D338" s="109" t="s">
        <v>689</v>
      </c>
      <c r="E338" s="153" t="s">
        <v>677</v>
      </c>
      <c r="F338" s="263">
        <v>44378</v>
      </c>
      <c r="G338" s="263">
        <v>44562</v>
      </c>
      <c r="H338" s="155">
        <v>20000</v>
      </c>
      <c r="I338" s="195">
        <v>0</v>
      </c>
      <c r="J338" s="264">
        <v>25</v>
      </c>
      <c r="K338" s="192">
        <f>H338*0.0287</f>
        <v>574</v>
      </c>
      <c r="L338" s="119">
        <f t="shared" si="54"/>
        <v>1419.9999999999998</v>
      </c>
      <c r="M338" s="119">
        <f t="shared" si="55"/>
        <v>240</v>
      </c>
      <c r="N338" s="289">
        <f>H338*0.0304</f>
        <v>608</v>
      </c>
      <c r="O338" s="119">
        <f t="shared" si="56"/>
        <v>1418</v>
      </c>
      <c r="P338" s="156"/>
      <c r="Q338" s="108">
        <f t="shared" si="52"/>
        <v>4260</v>
      </c>
      <c r="R338" s="197">
        <v>1182</v>
      </c>
      <c r="S338" s="108">
        <f t="shared" si="49"/>
        <v>3078</v>
      </c>
      <c r="T338" s="155">
        <f t="shared" si="57"/>
        <v>18818</v>
      </c>
      <c r="U338" s="265" t="s">
        <v>678</v>
      </c>
      <c r="V338" s="158" t="s">
        <v>848</v>
      </c>
      <c r="W338" s="174">
        <v>3701149886</v>
      </c>
      <c r="X338" s="159">
        <v>3</v>
      </c>
    </row>
    <row r="339" spans="1:24" s="160" customFormat="1" ht="20.25" customHeight="1">
      <c r="A339" s="262">
        <v>333</v>
      </c>
      <c r="B339" s="126" t="s">
        <v>491</v>
      </c>
      <c r="C339" s="111" t="s">
        <v>89</v>
      </c>
      <c r="D339" s="109" t="s">
        <v>1123</v>
      </c>
      <c r="E339" s="153" t="s">
        <v>677</v>
      </c>
      <c r="F339" s="263">
        <v>44317</v>
      </c>
      <c r="G339" s="263">
        <v>44501</v>
      </c>
      <c r="H339" s="155">
        <v>20000</v>
      </c>
      <c r="I339" s="195">
        <v>0</v>
      </c>
      <c r="J339" s="264">
        <v>25</v>
      </c>
      <c r="K339" s="192">
        <f>H339*0.0287</f>
        <v>574</v>
      </c>
      <c r="L339" s="119">
        <f t="shared" si="54"/>
        <v>1419.9999999999998</v>
      </c>
      <c r="M339" s="119">
        <f t="shared" si="55"/>
        <v>240</v>
      </c>
      <c r="N339" s="289">
        <f>H339*0.0304</f>
        <v>608</v>
      </c>
      <c r="O339" s="119">
        <f t="shared" si="56"/>
        <v>1418</v>
      </c>
      <c r="P339" s="156"/>
      <c r="Q339" s="108">
        <f t="shared" si="52"/>
        <v>4260</v>
      </c>
      <c r="R339" s="197">
        <v>1182</v>
      </c>
      <c r="S339" s="108">
        <f t="shared" si="49"/>
        <v>3078</v>
      </c>
      <c r="T339" s="155">
        <f t="shared" si="57"/>
        <v>18818</v>
      </c>
      <c r="U339" s="265" t="s">
        <v>678</v>
      </c>
      <c r="V339" s="158" t="s">
        <v>848</v>
      </c>
      <c r="W339" s="174">
        <v>111812871</v>
      </c>
      <c r="X339" s="159">
        <v>3</v>
      </c>
    </row>
    <row r="340" spans="1:24" s="160" customFormat="1" ht="36">
      <c r="A340" s="262">
        <v>334</v>
      </c>
      <c r="B340" s="126" t="s">
        <v>954</v>
      </c>
      <c r="C340" s="111" t="s">
        <v>309</v>
      </c>
      <c r="D340" s="109" t="s">
        <v>701</v>
      </c>
      <c r="E340" s="153" t="s">
        <v>677</v>
      </c>
      <c r="F340" s="263">
        <v>44470</v>
      </c>
      <c r="G340" s="263" t="s">
        <v>1174</v>
      </c>
      <c r="H340" s="155">
        <v>25000</v>
      </c>
      <c r="I340" s="195">
        <v>0</v>
      </c>
      <c r="J340" s="264">
        <v>25</v>
      </c>
      <c r="K340" s="192">
        <f>H340*0.0287</f>
        <v>717.5</v>
      </c>
      <c r="L340" s="119">
        <f t="shared" si="54"/>
        <v>1774.9999999999998</v>
      </c>
      <c r="M340" s="119">
        <f t="shared" si="55"/>
        <v>300</v>
      </c>
      <c r="N340" s="289">
        <f>H340*0.0304</f>
        <v>760</v>
      </c>
      <c r="O340" s="119">
        <f t="shared" si="56"/>
        <v>1772.5000000000002</v>
      </c>
      <c r="P340" s="156"/>
      <c r="Q340" s="108">
        <f t="shared" si="52"/>
        <v>5325</v>
      </c>
      <c r="R340" s="197">
        <v>1477.5</v>
      </c>
      <c r="S340" s="108">
        <f t="shared" si="49"/>
        <v>3847.5</v>
      </c>
      <c r="T340" s="155">
        <f t="shared" si="57"/>
        <v>23522.5</v>
      </c>
      <c r="U340" s="265" t="s">
        <v>678</v>
      </c>
      <c r="V340" s="158" t="s">
        <v>849</v>
      </c>
      <c r="W340" s="174">
        <v>110308251</v>
      </c>
      <c r="X340" s="159">
        <v>3</v>
      </c>
    </row>
    <row r="341" spans="1:24" s="160" customFormat="1" ht="24">
      <c r="A341" s="262">
        <v>335</v>
      </c>
      <c r="B341" s="126" t="s">
        <v>1139</v>
      </c>
      <c r="C341" s="111" t="s">
        <v>834</v>
      </c>
      <c r="D341" s="109" t="s">
        <v>845</v>
      </c>
      <c r="E341" s="153" t="s">
        <v>677</v>
      </c>
      <c r="F341" s="154">
        <v>44470</v>
      </c>
      <c r="G341" s="154">
        <v>44652</v>
      </c>
      <c r="H341" s="155">
        <v>60000</v>
      </c>
      <c r="I341" s="195">
        <v>3486.68</v>
      </c>
      <c r="J341" s="264">
        <v>25</v>
      </c>
      <c r="K341" s="192">
        <v>1722</v>
      </c>
      <c r="L341" s="119">
        <f t="shared" si="54"/>
        <v>4260</v>
      </c>
      <c r="M341" s="119">
        <f t="shared" si="55"/>
        <v>720</v>
      </c>
      <c r="N341" s="289">
        <v>1824</v>
      </c>
      <c r="O341" s="119">
        <f t="shared" si="56"/>
        <v>4254</v>
      </c>
      <c r="P341" s="156"/>
      <c r="Q341" s="108">
        <f t="shared" si="52"/>
        <v>12780</v>
      </c>
      <c r="R341" s="197">
        <v>7032.68</v>
      </c>
      <c r="S341" s="108">
        <f t="shared" si="49"/>
        <v>9234</v>
      </c>
      <c r="T341" s="155">
        <f t="shared" si="57"/>
        <v>52967.32</v>
      </c>
      <c r="U341" s="265" t="s">
        <v>678</v>
      </c>
      <c r="V341" s="158" t="s">
        <v>849</v>
      </c>
      <c r="W341" s="174">
        <v>115352940</v>
      </c>
      <c r="X341" s="159">
        <v>3</v>
      </c>
    </row>
    <row r="342" spans="1:24" s="160" customFormat="1" ht="24">
      <c r="A342" s="262">
        <v>336</v>
      </c>
      <c r="B342" s="126" t="s">
        <v>797</v>
      </c>
      <c r="C342" s="111" t="s">
        <v>145</v>
      </c>
      <c r="D342" s="109" t="s">
        <v>688</v>
      </c>
      <c r="E342" s="153" t="s">
        <v>677</v>
      </c>
      <c r="F342" s="154">
        <v>44256</v>
      </c>
      <c r="G342" s="154">
        <v>44621</v>
      </c>
      <c r="H342" s="155">
        <v>18700</v>
      </c>
      <c r="I342" s="195">
        <v>0</v>
      </c>
      <c r="J342" s="264">
        <v>25</v>
      </c>
      <c r="K342" s="192">
        <f t="shared" ref="K342:K369" si="58">H342*0.0287</f>
        <v>536.68999999999994</v>
      </c>
      <c r="L342" s="119">
        <f t="shared" si="54"/>
        <v>1327.6999999999998</v>
      </c>
      <c r="M342" s="119">
        <f t="shared" si="55"/>
        <v>224.4</v>
      </c>
      <c r="N342" s="289">
        <f t="shared" ref="N342:N369" si="59">H342*0.0304</f>
        <v>568.48</v>
      </c>
      <c r="O342" s="119">
        <f t="shared" si="56"/>
        <v>1325.8300000000002</v>
      </c>
      <c r="P342" s="156"/>
      <c r="Q342" s="108">
        <f t="shared" si="52"/>
        <v>3983.1000000000004</v>
      </c>
      <c r="R342" s="197">
        <v>1105.17</v>
      </c>
      <c r="S342" s="108">
        <f t="shared" si="49"/>
        <v>2877.9300000000003</v>
      </c>
      <c r="T342" s="155">
        <f t="shared" si="57"/>
        <v>17594.830000000002</v>
      </c>
      <c r="U342" s="265" t="s">
        <v>678</v>
      </c>
      <c r="V342" s="158" t="s">
        <v>849</v>
      </c>
      <c r="W342" s="174">
        <v>8800040803</v>
      </c>
      <c r="X342" s="159">
        <v>3</v>
      </c>
    </row>
    <row r="343" spans="1:24" s="160" customFormat="1" ht="24">
      <c r="A343" s="262">
        <v>337</v>
      </c>
      <c r="B343" s="126" t="s">
        <v>858</v>
      </c>
      <c r="C343" s="111" t="s">
        <v>86</v>
      </c>
      <c r="D343" s="109" t="s">
        <v>706</v>
      </c>
      <c r="E343" s="153" t="s">
        <v>677</v>
      </c>
      <c r="F343" s="263">
        <v>44317</v>
      </c>
      <c r="G343" s="263">
        <v>44501</v>
      </c>
      <c r="H343" s="155">
        <v>50000</v>
      </c>
      <c r="I343" s="195">
        <v>1854</v>
      </c>
      <c r="J343" s="264">
        <v>25</v>
      </c>
      <c r="K343" s="192">
        <f t="shared" si="58"/>
        <v>1435</v>
      </c>
      <c r="L343" s="119">
        <f t="shared" si="54"/>
        <v>3549.9999999999995</v>
      </c>
      <c r="M343" s="119">
        <f t="shared" si="55"/>
        <v>600</v>
      </c>
      <c r="N343" s="289">
        <f t="shared" si="59"/>
        <v>1520</v>
      </c>
      <c r="O343" s="119">
        <f t="shared" si="56"/>
        <v>3545.0000000000005</v>
      </c>
      <c r="P343" s="156"/>
      <c r="Q343" s="108">
        <f t="shared" si="52"/>
        <v>10650</v>
      </c>
      <c r="R343" s="197">
        <v>4809</v>
      </c>
      <c r="S343" s="108">
        <f t="shared" si="49"/>
        <v>7695</v>
      </c>
      <c r="T343" s="155">
        <f t="shared" si="57"/>
        <v>45191</v>
      </c>
      <c r="U343" s="265" t="s">
        <v>678</v>
      </c>
      <c r="V343" s="158" t="s">
        <v>848</v>
      </c>
      <c r="W343" s="174">
        <v>800321762</v>
      </c>
      <c r="X343" s="159">
        <v>3</v>
      </c>
    </row>
    <row r="344" spans="1:24" s="160" customFormat="1" ht="24">
      <c r="A344" s="262">
        <v>338</v>
      </c>
      <c r="B344" s="126" t="s">
        <v>1006</v>
      </c>
      <c r="C344" s="111" t="s">
        <v>89</v>
      </c>
      <c r="D344" s="109" t="s">
        <v>689</v>
      </c>
      <c r="E344" s="153" t="s">
        <v>677</v>
      </c>
      <c r="F344" s="154">
        <v>44409</v>
      </c>
      <c r="G344" s="154">
        <v>44593</v>
      </c>
      <c r="H344" s="155">
        <v>20000</v>
      </c>
      <c r="I344" s="195">
        <v>0</v>
      </c>
      <c r="J344" s="264">
        <v>25</v>
      </c>
      <c r="K344" s="192">
        <f t="shared" si="58"/>
        <v>574</v>
      </c>
      <c r="L344" s="119">
        <f t="shared" si="54"/>
        <v>1419.9999999999998</v>
      </c>
      <c r="M344" s="119">
        <f t="shared" si="55"/>
        <v>240</v>
      </c>
      <c r="N344" s="289">
        <f t="shared" si="59"/>
        <v>608</v>
      </c>
      <c r="O344" s="119">
        <f t="shared" si="56"/>
        <v>1418</v>
      </c>
      <c r="P344" s="156"/>
      <c r="Q344" s="108">
        <f t="shared" si="52"/>
        <v>4260</v>
      </c>
      <c r="R344" s="197">
        <v>1182</v>
      </c>
      <c r="S344" s="108">
        <f t="shared" si="49"/>
        <v>3078</v>
      </c>
      <c r="T344" s="155">
        <f t="shared" si="57"/>
        <v>18818</v>
      </c>
      <c r="U344" s="265" t="s">
        <v>678</v>
      </c>
      <c r="V344" s="158" t="s">
        <v>848</v>
      </c>
      <c r="W344" s="174">
        <v>1000616779</v>
      </c>
      <c r="X344" s="159">
        <v>3</v>
      </c>
    </row>
    <row r="345" spans="1:24" s="160" customFormat="1" ht="24">
      <c r="A345" s="262">
        <v>339</v>
      </c>
      <c r="B345" s="126" t="s">
        <v>983</v>
      </c>
      <c r="C345" s="111" t="s">
        <v>89</v>
      </c>
      <c r="D345" s="109" t="s">
        <v>689</v>
      </c>
      <c r="E345" s="153" t="s">
        <v>677</v>
      </c>
      <c r="F345" s="154">
        <v>44470</v>
      </c>
      <c r="G345" s="154" t="s">
        <v>1174</v>
      </c>
      <c r="H345" s="155">
        <v>16500</v>
      </c>
      <c r="I345" s="195">
        <v>0</v>
      </c>
      <c r="J345" s="264">
        <v>25</v>
      </c>
      <c r="K345" s="192">
        <f t="shared" si="58"/>
        <v>473.55</v>
      </c>
      <c r="L345" s="119">
        <f t="shared" si="54"/>
        <v>1171.5</v>
      </c>
      <c r="M345" s="119">
        <f t="shared" si="55"/>
        <v>198</v>
      </c>
      <c r="N345" s="289">
        <f t="shared" si="59"/>
        <v>501.6</v>
      </c>
      <c r="O345" s="119">
        <f t="shared" si="56"/>
        <v>1169.8500000000001</v>
      </c>
      <c r="P345" s="156"/>
      <c r="Q345" s="108">
        <f t="shared" si="52"/>
        <v>3514.5</v>
      </c>
      <c r="R345" s="197">
        <v>975.15</v>
      </c>
      <c r="S345" s="108">
        <f t="shared" si="49"/>
        <v>2539.3500000000004</v>
      </c>
      <c r="T345" s="155">
        <f t="shared" si="57"/>
        <v>15524.85</v>
      </c>
      <c r="U345" s="265" t="s">
        <v>678</v>
      </c>
      <c r="V345" s="158" t="s">
        <v>848</v>
      </c>
      <c r="W345" s="174">
        <v>40220715433</v>
      </c>
      <c r="X345" s="159">
        <v>3</v>
      </c>
    </row>
    <row r="346" spans="1:24" s="160" customFormat="1" ht="12">
      <c r="A346" s="262">
        <v>340</v>
      </c>
      <c r="B346" s="126" t="s">
        <v>869</v>
      </c>
      <c r="C346" s="111" t="s">
        <v>169</v>
      </c>
      <c r="D346" s="109" t="s">
        <v>732</v>
      </c>
      <c r="E346" s="153" t="s">
        <v>677</v>
      </c>
      <c r="F346" s="154">
        <v>44317</v>
      </c>
      <c r="G346" s="154">
        <v>44501</v>
      </c>
      <c r="H346" s="155">
        <v>30000</v>
      </c>
      <c r="I346" s="195">
        <v>0</v>
      </c>
      <c r="J346" s="264">
        <v>25</v>
      </c>
      <c r="K346" s="192">
        <f t="shared" si="58"/>
        <v>861</v>
      </c>
      <c r="L346" s="119">
        <f t="shared" si="54"/>
        <v>2130</v>
      </c>
      <c r="M346" s="119">
        <f t="shared" si="55"/>
        <v>360</v>
      </c>
      <c r="N346" s="289">
        <f t="shared" si="59"/>
        <v>912</v>
      </c>
      <c r="O346" s="119">
        <f t="shared" si="56"/>
        <v>2127</v>
      </c>
      <c r="P346" s="156"/>
      <c r="Q346" s="108">
        <f t="shared" si="52"/>
        <v>6390</v>
      </c>
      <c r="R346" s="197">
        <v>1873</v>
      </c>
      <c r="S346" s="108">
        <f t="shared" si="49"/>
        <v>4617</v>
      </c>
      <c r="T346" s="155">
        <f t="shared" si="57"/>
        <v>28127</v>
      </c>
      <c r="U346" s="265" t="s">
        <v>678</v>
      </c>
      <c r="V346" s="158" t="s">
        <v>848</v>
      </c>
      <c r="W346" s="174">
        <v>6700083683</v>
      </c>
      <c r="X346" s="159">
        <v>3</v>
      </c>
    </row>
    <row r="347" spans="1:24" s="160" customFormat="1" ht="24">
      <c r="A347" s="262">
        <v>341</v>
      </c>
      <c r="B347" s="126" t="s">
        <v>1017</v>
      </c>
      <c r="C347" s="111" t="s">
        <v>89</v>
      </c>
      <c r="D347" s="109" t="s">
        <v>689</v>
      </c>
      <c r="E347" s="153" t="s">
        <v>677</v>
      </c>
      <c r="F347" s="154">
        <v>44409</v>
      </c>
      <c r="G347" s="154">
        <v>44593</v>
      </c>
      <c r="H347" s="155">
        <v>20000</v>
      </c>
      <c r="I347" s="195">
        <v>0</v>
      </c>
      <c r="J347" s="264">
        <v>25</v>
      </c>
      <c r="K347" s="192">
        <f t="shared" si="58"/>
        <v>574</v>
      </c>
      <c r="L347" s="119">
        <f t="shared" si="54"/>
        <v>1419.9999999999998</v>
      </c>
      <c r="M347" s="119">
        <f t="shared" si="55"/>
        <v>240</v>
      </c>
      <c r="N347" s="289">
        <f t="shared" si="59"/>
        <v>608</v>
      </c>
      <c r="O347" s="119">
        <f t="shared" si="56"/>
        <v>1418</v>
      </c>
      <c r="P347" s="156"/>
      <c r="Q347" s="108">
        <f t="shared" si="52"/>
        <v>4260</v>
      </c>
      <c r="R347" s="197">
        <v>1182</v>
      </c>
      <c r="S347" s="108">
        <f t="shared" si="49"/>
        <v>3078</v>
      </c>
      <c r="T347" s="155">
        <f t="shared" si="57"/>
        <v>18818</v>
      </c>
      <c r="U347" s="265" t="s">
        <v>678</v>
      </c>
      <c r="V347" s="158" t="s">
        <v>848</v>
      </c>
      <c r="W347" s="174">
        <v>500238993</v>
      </c>
      <c r="X347" s="159">
        <v>3</v>
      </c>
    </row>
    <row r="348" spans="1:24" s="160" customFormat="1" ht="24">
      <c r="A348" s="262">
        <v>342</v>
      </c>
      <c r="B348" s="126" t="s">
        <v>970</v>
      </c>
      <c r="C348" s="111" t="s">
        <v>89</v>
      </c>
      <c r="D348" s="109" t="s">
        <v>689</v>
      </c>
      <c r="E348" s="153" t="s">
        <v>677</v>
      </c>
      <c r="F348" s="263">
        <v>44409</v>
      </c>
      <c r="G348" s="154">
        <v>44593</v>
      </c>
      <c r="H348" s="155">
        <v>20000</v>
      </c>
      <c r="I348" s="195">
        <v>0</v>
      </c>
      <c r="J348" s="264">
        <v>25</v>
      </c>
      <c r="K348" s="192">
        <f t="shared" si="58"/>
        <v>574</v>
      </c>
      <c r="L348" s="119">
        <f t="shared" si="54"/>
        <v>1419.9999999999998</v>
      </c>
      <c r="M348" s="119">
        <f t="shared" si="55"/>
        <v>240</v>
      </c>
      <c r="N348" s="289">
        <f t="shared" si="59"/>
        <v>608</v>
      </c>
      <c r="O348" s="119">
        <f t="shared" si="56"/>
        <v>1418</v>
      </c>
      <c r="P348" s="156"/>
      <c r="Q348" s="108">
        <f t="shared" si="52"/>
        <v>4260</v>
      </c>
      <c r="R348" s="197">
        <v>1182</v>
      </c>
      <c r="S348" s="108">
        <f t="shared" si="49"/>
        <v>3078</v>
      </c>
      <c r="T348" s="155">
        <f t="shared" si="57"/>
        <v>18818</v>
      </c>
      <c r="U348" s="265" t="s">
        <v>678</v>
      </c>
      <c r="V348" s="158" t="s">
        <v>848</v>
      </c>
      <c r="W348" s="174">
        <v>10600017171</v>
      </c>
      <c r="X348" s="159">
        <v>3</v>
      </c>
    </row>
    <row r="349" spans="1:24" s="160" customFormat="1" ht="24">
      <c r="A349" s="262">
        <v>343</v>
      </c>
      <c r="B349" s="126" t="s">
        <v>538</v>
      </c>
      <c r="C349" s="111" t="s">
        <v>89</v>
      </c>
      <c r="D349" s="109" t="s">
        <v>689</v>
      </c>
      <c r="E349" s="153" t="s">
        <v>677</v>
      </c>
      <c r="F349" s="263">
        <v>44317</v>
      </c>
      <c r="G349" s="263">
        <v>44501</v>
      </c>
      <c r="H349" s="155">
        <v>20000</v>
      </c>
      <c r="I349" s="195">
        <v>0</v>
      </c>
      <c r="J349" s="264">
        <v>25</v>
      </c>
      <c r="K349" s="192">
        <f t="shared" si="58"/>
        <v>574</v>
      </c>
      <c r="L349" s="119">
        <f t="shared" si="54"/>
        <v>1419.9999999999998</v>
      </c>
      <c r="M349" s="119">
        <f t="shared" si="55"/>
        <v>240</v>
      </c>
      <c r="N349" s="289">
        <f t="shared" si="59"/>
        <v>608</v>
      </c>
      <c r="O349" s="119">
        <f t="shared" si="56"/>
        <v>1418</v>
      </c>
      <c r="P349" s="156"/>
      <c r="Q349" s="108">
        <f t="shared" si="52"/>
        <v>4260</v>
      </c>
      <c r="R349" s="197">
        <v>1182</v>
      </c>
      <c r="S349" s="108">
        <f t="shared" si="49"/>
        <v>3078</v>
      </c>
      <c r="T349" s="155">
        <f t="shared" si="57"/>
        <v>18818</v>
      </c>
      <c r="U349" s="265" t="s">
        <v>678</v>
      </c>
      <c r="V349" s="158" t="s">
        <v>848</v>
      </c>
      <c r="W349" s="174">
        <v>3100741796</v>
      </c>
      <c r="X349" s="159">
        <v>3</v>
      </c>
    </row>
    <row r="350" spans="1:24" s="160" customFormat="1" ht="24">
      <c r="A350" s="262">
        <v>344</v>
      </c>
      <c r="B350" s="126" t="s">
        <v>821</v>
      </c>
      <c r="C350" s="111" t="s">
        <v>89</v>
      </c>
      <c r="D350" s="109" t="s">
        <v>689</v>
      </c>
      <c r="E350" s="153" t="s">
        <v>677</v>
      </c>
      <c r="F350" s="154">
        <v>44348</v>
      </c>
      <c r="G350" s="154">
        <v>44593</v>
      </c>
      <c r="H350" s="155">
        <v>20000</v>
      </c>
      <c r="I350" s="195">
        <v>0</v>
      </c>
      <c r="J350" s="264">
        <v>25</v>
      </c>
      <c r="K350" s="192">
        <f t="shared" si="58"/>
        <v>574</v>
      </c>
      <c r="L350" s="119">
        <f t="shared" si="54"/>
        <v>1419.9999999999998</v>
      </c>
      <c r="M350" s="119">
        <f t="shared" si="55"/>
        <v>240</v>
      </c>
      <c r="N350" s="289">
        <f t="shared" si="59"/>
        <v>608</v>
      </c>
      <c r="O350" s="119">
        <f t="shared" si="56"/>
        <v>1418</v>
      </c>
      <c r="P350" s="156"/>
      <c r="Q350" s="108">
        <f t="shared" si="52"/>
        <v>4260</v>
      </c>
      <c r="R350" s="197">
        <v>1182</v>
      </c>
      <c r="S350" s="108">
        <f t="shared" si="49"/>
        <v>3078</v>
      </c>
      <c r="T350" s="155">
        <f t="shared" si="57"/>
        <v>18818</v>
      </c>
      <c r="U350" s="265" t="s">
        <v>678</v>
      </c>
      <c r="V350" s="158" t="s">
        <v>848</v>
      </c>
      <c r="W350" s="174">
        <v>1200605358</v>
      </c>
      <c r="X350" s="159">
        <v>3</v>
      </c>
    </row>
    <row r="351" spans="1:24" s="160" customFormat="1" ht="24">
      <c r="A351" s="262">
        <v>345</v>
      </c>
      <c r="B351" s="126" t="s">
        <v>969</v>
      </c>
      <c r="C351" s="111" t="s">
        <v>89</v>
      </c>
      <c r="D351" s="109" t="s">
        <v>689</v>
      </c>
      <c r="E351" s="153" t="s">
        <v>677</v>
      </c>
      <c r="F351" s="263">
        <v>44470</v>
      </c>
      <c r="G351" s="263" t="s">
        <v>1174</v>
      </c>
      <c r="H351" s="155">
        <v>17600</v>
      </c>
      <c r="I351" s="195">
        <v>0</v>
      </c>
      <c r="J351" s="264">
        <v>25</v>
      </c>
      <c r="K351" s="192">
        <f t="shared" si="58"/>
        <v>505.12</v>
      </c>
      <c r="L351" s="119">
        <f t="shared" si="54"/>
        <v>1249.5999999999999</v>
      </c>
      <c r="M351" s="119">
        <f t="shared" si="55"/>
        <v>211.20000000000002</v>
      </c>
      <c r="N351" s="289">
        <f t="shared" si="59"/>
        <v>535.04</v>
      </c>
      <c r="O351" s="119">
        <f t="shared" si="56"/>
        <v>1247.8400000000001</v>
      </c>
      <c r="P351" s="156"/>
      <c r="Q351" s="108">
        <f t="shared" si="52"/>
        <v>3748.8</v>
      </c>
      <c r="R351" s="197">
        <v>1040.1600000000001</v>
      </c>
      <c r="S351" s="108">
        <f t="shared" si="49"/>
        <v>2708.6400000000003</v>
      </c>
      <c r="T351" s="155">
        <f t="shared" si="57"/>
        <v>16559.84</v>
      </c>
      <c r="U351" s="265" t="s">
        <v>678</v>
      </c>
      <c r="V351" s="158" t="s">
        <v>848</v>
      </c>
      <c r="W351" s="174">
        <v>104262258</v>
      </c>
      <c r="X351" s="159">
        <v>3</v>
      </c>
    </row>
    <row r="352" spans="1:24" s="160" customFormat="1" ht="24">
      <c r="A352" s="262">
        <v>346</v>
      </c>
      <c r="B352" s="126" t="s">
        <v>592</v>
      </c>
      <c r="C352" s="111" t="s">
        <v>89</v>
      </c>
      <c r="D352" s="109" t="s">
        <v>689</v>
      </c>
      <c r="E352" s="153" t="s">
        <v>677</v>
      </c>
      <c r="F352" s="154">
        <v>44317</v>
      </c>
      <c r="G352" s="154">
        <v>44501</v>
      </c>
      <c r="H352" s="155">
        <v>20000</v>
      </c>
      <c r="I352" s="195">
        <v>0</v>
      </c>
      <c r="J352" s="264">
        <v>25</v>
      </c>
      <c r="K352" s="192">
        <f t="shared" si="58"/>
        <v>574</v>
      </c>
      <c r="L352" s="119">
        <f t="shared" si="54"/>
        <v>1419.9999999999998</v>
      </c>
      <c r="M352" s="119">
        <f t="shared" si="55"/>
        <v>240</v>
      </c>
      <c r="N352" s="289">
        <f t="shared" si="59"/>
        <v>608</v>
      </c>
      <c r="O352" s="119">
        <f t="shared" si="56"/>
        <v>1418</v>
      </c>
      <c r="P352" s="156"/>
      <c r="Q352" s="108">
        <f t="shared" si="52"/>
        <v>4260</v>
      </c>
      <c r="R352" s="197">
        <v>1182</v>
      </c>
      <c r="S352" s="108">
        <f t="shared" si="49"/>
        <v>3078</v>
      </c>
      <c r="T352" s="155">
        <f t="shared" si="57"/>
        <v>18818</v>
      </c>
      <c r="U352" s="265" t="s">
        <v>678</v>
      </c>
      <c r="V352" s="158" t="s">
        <v>848</v>
      </c>
      <c r="W352" s="174">
        <v>5601099293</v>
      </c>
      <c r="X352" s="159">
        <v>3</v>
      </c>
    </row>
    <row r="353" spans="1:24" s="160" customFormat="1" ht="24">
      <c r="A353" s="262">
        <v>347</v>
      </c>
      <c r="B353" s="126" t="s">
        <v>892</v>
      </c>
      <c r="C353" s="111" t="s">
        <v>309</v>
      </c>
      <c r="D353" s="109" t="s">
        <v>682</v>
      </c>
      <c r="E353" s="153" t="s">
        <v>677</v>
      </c>
      <c r="F353" s="154">
        <v>44409</v>
      </c>
      <c r="G353" s="154">
        <v>44593</v>
      </c>
      <c r="H353" s="155">
        <v>40000</v>
      </c>
      <c r="I353" s="195">
        <v>442.65</v>
      </c>
      <c r="J353" s="264">
        <v>25</v>
      </c>
      <c r="K353" s="192">
        <f t="shared" si="58"/>
        <v>1148</v>
      </c>
      <c r="L353" s="119">
        <f t="shared" si="54"/>
        <v>2839.9999999999995</v>
      </c>
      <c r="M353" s="119">
        <f t="shared" si="55"/>
        <v>480</v>
      </c>
      <c r="N353" s="289">
        <f t="shared" si="59"/>
        <v>1216</v>
      </c>
      <c r="O353" s="119">
        <f t="shared" si="56"/>
        <v>2836</v>
      </c>
      <c r="P353" s="156"/>
      <c r="Q353" s="108">
        <f t="shared" si="52"/>
        <v>8520</v>
      </c>
      <c r="R353" s="197">
        <v>3731.51</v>
      </c>
      <c r="S353" s="108">
        <f t="shared" si="49"/>
        <v>6156</v>
      </c>
      <c r="T353" s="155">
        <f t="shared" si="57"/>
        <v>36268.49</v>
      </c>
      <c r="U353" s="265" t="s">
        <v>678</v>
      </c>
      <c r="V353" s="158" t="s">
        <v>848</v>
      </c>
      <c r="W353" s="174">
        <v>7100247639</v>
      </c>
      <c r="X353" s="159">
        <v>3</v>
      </c>
    </row>
    <row r="354" spans="1:24" s="160" customFormat="1" ht="24">
      <c r="A354" s="262">
        <v>348</v>
      </c>
      <c r="B354" s="126" t="s">
        <v>586</v>
      </c>
      <c r="C354" s="111" t="s">
        <v>89</v>
      </c>
      <c r="D354" s="109" t="s">
        <v>689</v>
      </c>
      <c r="E354" s="153" t="s">
        <v>677</v>
      </c>
      <c r="F354" s="263">
        <v>44470</v>
      </c>
      <c r="G354" s="263">
        <v>44835</v>
      </c>
      <c r="H354" s="155">
        <v>20000</v>
      </c>
      <c r="I354" s="195">
        <v>0</v>
      </c>
      <c r="J354" s="264">
        <v>25</v>
      </c>
      <c r="K354" s="192">
        <f t="shared" si="58"/>
        <v>574</v>
      </c>
      <c r="L354" s="119">
        <f t="shared" si="54"/>
        <v>1419.9999999999998</v>
      </c>
      <c r="M354" s="119">
        <f t="shared" si="55"/>
        <v>240</v>
      </c>
      <c r="N354" s="289">
        <f t="shared" si="59"/>
        <v>608</v>
      </c>
      <c r="O354" s="119">
        <f t="shared" si="56"/>
        <v>1418</v>
      </c>
      <c r="P354" s="156"/>
      <c r="Q354" s="108">
        <f t="shared" si="52"/>
        <v>4260</v>
      </c>
      <c r="R354" s="197">
        <v>1182</v>
      </c>
      <c r="S354" s="108">
        <f t="shared" si="49"/>
        <v>3078</v>
      </c>
      <c r="T354" s="155">
        <f t="shared" si="57"/>
        <v>18818</v>
      </c>
      <c r="U354" s="265" t="s">
        <v>678</v>
      </c>
      <c r="V354" s="158" t="s">
        <v>848</v>
      </c>
      <c r="W354" s="174">
        <v>5500270169</v>
      </c>
      <c r="X354" s="159">
        <v>3</v>
      </c>
    </row>
    <row r="355" spans="1:24" s="160" customFormat="1" ht="24">
      <c r="A355" s="262">
        <v>349</v>
      </c>
      <c r="B355" s="126" t="s">
        <v>479</v>
      </c>
      <c r="C355" s="111" t="s">
        <v>89</v>
      </c>
      <c r="D355" s="109" t="s">
        <v>689</v>
      </c>
      <c r="E355" s="153" t="s">
        <v>677</v>
      </c>
      <c r="F355" s="263">
        <v>44317</v>
      </c>
      <c r="G355" s="263">
        <v>44501</v>
      </c>
      <c r="H355" s="155">
        <v>20000</v>
      </c>
      <c r="I355" s="195">
        <v>0</v>
      </c>
      <c r="J355" s="264">
        <v>25</v>
      </c>
      <c r="K355" s="192">
        <f t="shared" si="58"/>
        <v>574</v>
      </c>
      <c r="L355" s="119">
        <f t="shared" si="54"/>
        <v>1419.9999999999998</v>
      </c>
      <c r="M355" s="119">
        <f t="shared" si="55"/>
        <v>240</v>
      </c>
      <c r="N355" s="289">
        <f t="shared" si="59"/>
        <v>608</v>
      </c>
      <c r="O355" s="119">
        <f t="shared" si="56"/>
        <v>1418</v>
      </c>
      <c r="P355" s="156"/>
      <c r="Q355" s="108">
        <f t="shared" si="52"/>
        <v>4260</v>
      </c>
      <c r="R355" s="197">
        <v>1182</v>
      </c>
      <c r="S355" s="108">
        <f t="shared" si="49"/>
        <v>3078</v>
      </c>
      <c r="T355" s="155">
        <f t="shared" si="57"/>
        <v>18818</v>
      </c>
      <c r="U355" s="265" t="s">
        <v>678</v>
      </c>
      <c r="V355" s="158" t="s">
        <v>848</v>
      </c>
      <c r="W355" s="174">
        <v>101903755</v>
      </c>
      <c r="X355" s="159">
        <v>3</v>
      </c>
    </row>
    <row r="356" spans="1:24" s="160" customFormat="1" ht="24">
      <c r="A356" s="262">
        <v>350</v>
      </c>
      <c r="B356" s="126" t="s">
        <v>483</v>
      </c>
      <c r="C356" s="111" t="s">
        <v>89</v>
      </c>
      <c r="D356" s="109" t="s">
        <v>689</v>
      </c>
      <c r="E356" s="153" t="s">
        <v>677</v>
      </c>
      <c r="F356" s="154">
        <v>44317</v>
      </c>
      <c r="G356" s="154">
        <v>44501</v>
      </c>
      <c r="H356" s="155">
        <v>20000</v>
      </c>
      <c r="I356" s="195">
        <v>0</v>
      </c>
      <c r="J356" s="264">
        <v>25</v>
      </c>
      <c r="K356" s="192">
        <f t="shared" si="58"/>
        <v>574</v>
      </c>
      <c r="L356" s="119">
        <f t="shared" si="54"/>
        <v>1419.9999999999998</v>
      </c>
      <c r="M356" s="119">
        <f t="shared" si="55"/>
        <v>240</v>
      </c>
      <c r="N356" s="289">
        <f t="shared" si="59"/>
        <v>608</v>
      </c>
      <c r="O356" s="119">
        <f t="shared" si="56"/>
        <v>1418</v>
      </c>
      <c r="P356" s="156"/>
      <c r="Q356" s="108">
        <f t="shared" si="52"/>
        <v>4260</v>
      </c>
      <c r="R356" s="197">
        <v>1182</v>
      </c>
      <c r="S356" s="108">
        <f t="shared" si="49"/>
        <v>3078</v>
      </c>
      <c r="T356" s="155">
        <f t="shared" si="57"/>
        <v>18818</v>
      </c>
      <c r="U356" s="265" t="s">
        <v>678</v>
      </c>
      <c r="V356" s="158" t="s">
        <v>848</v>
      </c>
      <c r="W356" s="174">
        <v>106307689</v>
      </c>
      <c r="X356" s="159">
        <v>3</v>
      </c>
    </row>
    <row r="357" spans="1:24" s="160" customFormat="1" ht="24">
      <c r="A357" s="262">
        <v>351</v>
      </c>
      <c r="B357" s="126" t="s">
        <v>977</v>
      </c>
      <c r="C357" s="111" t="s">
        <v>89</v>
      </c>
      <c r="D357" s="109" t="s">
        <v>689</v>
      </c>
      <c r="E357" s="153" t="s">
        <v>677</v>
      </c>
      <c r="F357" s="154">
        <v>44348</v>
      </c>
      <c r="G357" s="154">
        <v>44531</v>
      </c>
      <c r="H357" s="155">
        <v>20000</v>
      </c>
      <c r="I357" s="195">
        <v>0</v>
      </c>
      <c r="J357" s="264">
        <v>25</v>
      </c>
      <c r="K357" s="192">
        <f t="shared" si="58"/>
        <v>574</v>
      </c>
      <c r="L357" s="119">
        <f t="shared" si="54"/>
        <v>1419.9999999999998</v>
      </c>
      <c r="M357" s="119">
        <f t="shared" si="55"/>
        <v>240</v>
      </c>
      <c r="N357" s="289">
        <f t="shared" si="59"/>
        <v>608</v>
      </c>
      <c r="O357" s="119">
        <f t="shared" si="56"/>
        <v>1418</v>
      </c>
      <c r="P357" s="156"/>
      <c r="Q357" s="108">
        <f t="shared" si="52"/>
        <v>4260</v>
      </c>
      <c r="R357" s="197">
        <v>1182</v>
      </c>
      <c r="S357" s="108">
        <f t="shared" si="49"/>
        <v>3078</v>
      </c>
      <c r="T357" s="155">
        <f t="shared" si="57"/>
        <v>18818</v>
      </c>
      <c r="U357" s="265" t="s">
        <v>678</v>
      </c>
      <c r="V357" s="158" t="s">
        <v>848</v>
      </c>
      <c r="W357" s="174">
        <v>1200031795</v>
      </c>
      <c r="X357" s="159">
        <v>3</v>
      </c>
    </row>
    <row r="358" spans="1:24" s="160" customFormat="1" ht="24">
      <c r="A358" s="262">
        <v>352</v>
      </c>
      <c r="B358" s="126" t="s">
        <v>77</v>
      </c>
      <c r="C358" s="111" t="s">
        <v>78</v>
      </c>
      <c r="D358" s="109" t="s">
        <v>714</v>
      </c>
      <c r="E358" s="153" t="s">
        <v>677</v>
      </c>
      <c r="F358" s="154">
        <v>44470</v>
      </c>
      <c r="G358" s="154">
        <v>44835</v>
      </c>
      <c r="H358" s="155">
        <v>35000</v>
      </c>
      <c r="I358" s="195">
        <v>0</v>
      </c>
      <c r="J358" s="264">
        <v>25</v>
      </c>
      <c r="K358" s="192">
        <f t="shared" si="58"/>
        <v>1004.5</v>
      </c>
      <c r="L358" s="119">
        <f t="shared" si="54"/>
        <v>2485</v>
      </c>
      <c r="M358" s="119">
        <f t="shared" si="55"/>
        <v>420</v>
      </c>
      <c r="N358" s="289">
        <f t="shared" si="59"/>
        <v>1064</v>
      </c>
      <c r="O358" s="119">
        <f t="shared" si="56"/>
        <v>2481.5</v>
      </c>
      <c r="P358" s="156"/>
      <c r="Q358" s="108">
        <f t="shared" si="52"/>
        <v>7455</v>
      </c>
      <c r="R358" s="197">
        <v>2068.5</v>
      </c>
      <c r="S358" s="108">
        <f t="shared" si="49"/>
        <v>5386.5</v>
      </c>
      <c r="T358" s="155">
        <f t="shared" si="57"/>
        <v>32931.5</v>
      </c>
      <c r="U358" s="265" t="s">
        <v>678</v>
      </c>
      <c r="V358" s="158" t="s">
        <v>849</v>
      </c>
      <c r="W358" s="174">
        <v>117292540</v>
      </c>
      <c r="X358" s="159">
        <v>3</v>
      </c>
    </row>
    <row r="359" spans="1:24" s="160" customFormat="1" ht="24">
      <c r="A359" s="262">
        <v>353</v>
      </c>
      <c r="B359" s="126" t="s">
        <v>802</v>
      </c>
      <c r="C359" s="111" t="s">
        <v>89</v>
      </c>
      <c r="D359" s="109" t="s">
        <v>1123</v>
      </c>
      <c r="E359" s="153" t="s">
        <v>677</v>
      </c>
      <c r="F359" s="154">
        <v>44317</v>
      </c>
      <c r="G359" s="154">
        <v>44501</v>
      </c>
      <c r="H359" s="155">
        <v>20000</v>
      </c>
      <c r="I359" s="195">
        <v>0</v>
      </c>
      <c r="J359" s="264">
        <v>25</v>
      </c>
      <c r="K359" s="192">
        <f t="shared" si="58"/>
        <v>574</v>
      </c>
      <c r="L359" s="119">
        <f t="shared" si="54"/>
        <v>1419.9999999999998</v>
      </c>
      <c r="M359" s="119">
        <f t="shared" si="55"/>
        <v>240</v>
      </c>
      <c r="N359" s="289">
        <f t="shared" si="59"/>
        <v>608</v>
      </c>
      <c r="O359" s="119">
        <f t="shared" si="56"/>
        <v>1418</v>
      </c>
      <c r="P359" s="156"/>
      <c r="Q359" s="108">
        <f t="shared" si="52"/>
        <v>4260</v>
      </c>
      <c r="R359" s="197">
        <v>1182</v>
      </c>
      <c r="S359" s="108">
        <f t="shared" ref="S359:S422" si="60">L359+M359+O359</f>
        <v>3078</v>
      </c>
      <c r="T359" s="155">
        <f t="shared" si="57"/>
        <v>18818</v>
      </c>
      <c r="U359" s="265" t="s">
        <v>678</v>
      </c>
      <c r="V359" s="158" t="s">
        <v>848</v>
      </c>
      <c r="W359" s="174">
        <v>115297731</v>
      </c>
      <c r="X359" s="159">
        <v>3</v>
      </c>
    </row>
    <row r="360" spans="1:24" s="160" customFormat="1" ht="24">
      <c r="A360" s="262">
        <v>354</v>
      </c>
      <c r="B360" s="126" t="s">
        <v>927</v>
      </c>
      <c r="C360" s="111" t="s">
        <v>89</v>
      </c>
      <c r="D360" s="109" t="s">
        <v>1123</v>
      </c>
      <c r="E360" s="153" t="s">
        <v>677</v>
      </c>
      <c r="F360" s="263">
        <v>44409</v>
      </c>
      <c r="G360" s="263">
        <v>44593</v>
      </c>
      <c r="H360" s="155">
        <v>20000</v>
      </c>
      <c r="I360" s="195">
        <v>0</v>
      </c>
      <c r="J360" s="264">
        <v>25</v>
      </c>
      <c r="K360" s="192">
        <f t="shared" si="58"/>
        <v>574</v>
      </c>
      <c r="L360" s="119">
        <f t="shared" si="54"/>
        <v>1419.9999999999998</v>
      </c>
      <c r="M360" s="119">
        <f t="shared" si="55"/>
        <v>240</v>
      </c>
      <c r="N360" s="289">
        <f t="shared" si="59"/>
        <v>608</v>
      </c>
      <c r="O360" s="119">
        <f t="shared" si="56"/>
        <v>1418</v>
      </c>
      <c r="P360" s="156"/>
      <c r="Q360" s="108">
        <f t="shared" si="52"/>
        <v>4260</v>
      </c>
      <c r="R360" s="197">
        <v>1182</v>
      </c>
      <c r="S360" s="108">
        <f t="shared" si="60"/>
        <v>3078</v>
      </c>
      <c r="T360" s="155">
        <f t="shared" si="57"/>
        <v>18818</v>
      </c>
      <c r="U360" s="265" t="s">
        <v>678</v>
      </c>
      <c r="V360" s="158" t="s">
        <v>848</v>
      </c>
      <c r="W360" s="174">
        <v>9900013757</v>
      </c>
      <c r="X360" s="159">
        <v>3</v>
      </c>
    </row>
    <row r="361" spans="1:24" s="160" customFormat="1" ht="24">
      <c r="A361" s="262">
        <v>355</v>
      </c>
      <c r="B361" s="126" t="s">
        <v>880</v>
      </c>
      <c r="C361" s="111" t="s">
        <v>309</v>
      </c>
      <c r="D361" s="109" t="s">
        <v>682</v>
      </c>
      <c r="E361" s="153" t="s">
        <v>677</v>
      </c>
      <c r="F361" s="154">
        <v>44440</v>
      </c>
      <c r="G361" s="154">
        <v>44621</v>
      </c>
      <c r="H361" s="155">
        <v>30000</v>
      </c>
      <c r="I361" s="195">
        <v>0</v>
      </c>
      <c r="J361" s="264">
        <v>25</v>
      </c>
      <c r="K361" s="192">
        <f t="shared" si="58"/>
        <v>861</v>
      </c>
      <c r="L361" s="119">
        <f t="shared" si="54"/>
        <v>2130</v>
      </c>
      <c r="M361" s="119">
        <f t="shared" si="55"/>
        <v>360</v>
      </c>
      <c r="N361" s="289">
        <f t="shared" si="59"/>
        <v>912</v>
      </c>
      <c r="O361" s="119">
        <f t="shared" si="56"/>
        <v>2127</v>
      </c>
      <c r="P361" s="156"/>
      <c r="Q361" s="108">
        <f t="shared" si="52"/>
        <v>6390</v>
      </c>
      <c r="R361" s="197">
        <v>1773</v>
      </c>
      <c r="S361" s="108">
        <f t="shared" si="60"/>
        <v>4617</v>
      </c>
      <c r="T361" s="155">
        <f t="shared" si="57"/>
        <v>28227</v>
      </c>
      <c r="U361" s="265" t="s">
        <v>678</v>
      </c>
      <c r="V361" s="158" t="s">
        <v>848</v>
      </c>
      <c r="W361" s="174">
        <v>40225365101</v>
      </c>
      <c r="X361" s="159">
        <v>3</v>
      </c>
    </row>
    <row r="362" spans="1:24" s="160" customFormat="1" ht="24">
      <c r="A362" s="262">
        <v>356</v>
      </c>
      <c r="B362" s="126" t="s">
        <v>934</v>
      </c>
      <c r="C362" s="111" t="s">
        <v>89</v>
      </c>
      <c r="D362" s="109" t="s">
        <v>1123</v>
      </c>
      <c r="E362" s="153" t="s">
        <v>677</v>
      </c>
      <c r="F362" s="154">
        <v>44440</v>
      </c>
      <c r="G362" s="154">
        <v>44621</v>
      </c>
      <c r="H362" s="155">
        <v>20000</v>
      </c>
      <c r="I362" s="195">
        <v>0</v>
      </c>
      <c r="J362" s="264">
        <v>25</v>
      </c>
      <c r="K362" s="192">
        <f t="shared" si="58"/>
        <v>574</v>
      </c>
      <c r="L362" s="119">
        <f t="shared" si="54"/>
        <v>1419.9999999999998</v>
      </c>
      <c r="M362" s="119">
        <f t="shared" si="55"/>
        <v>240</v>
      </c>
      <c r="N362" s="289">
        <f t="shared" si="59"/>
        <v>608</v>
      </c>
      <c r="O362" s="119">
        <f t="shared" si="56"/>
        <v>1418</v>
      </c>
      <c r="P362" s="156"/>
      <c r="Q362" s="108">
        <f t="shared" si="52"/>
        <v>4260</v>
      </c>
      <c r="R362" s="197">
        <v>1182</v>
      </c>
      <c r="S362" s="108">
        <f t="shared" si="60"/>
        <v>3078</v>
      </c>
      <c r="T362" s="155">
        <f t="shared" si="57"/>
        <v>18818</v>
      </c>
      <c r="U362" s="265" t="s">
        <v>678</v>
      </c>
      <c r="V362" s="158" t="s">
        <v>848</v>
      </c>
      <c r="W362" s="174">
        <v>40227108509</v>
      </c>
      <c r="X362" s="159">
        <v>3</v>
      </c>
    </row>
    <row r="363" spans="1:24" s="160" customFormat="1" ht="24" customHeight="1">
      <c r="A363" s="262">
        <v>357</v>
      </c>
      <c r="B363" s="126" t="s">
        <v>187</v>
      </c>
      <c r="C363" s="111" t="s">
        <v>153</v>
      </c>
      <c r="D363" s="109" t="s">
        <v>698</v>
      </c>
      <c r="E363" s="153" t="s">
        <v>677</v>
      </c>
      <c r="F363" s="263">
        <v>44349</v>
      </c>
      <c r="G363" s="263">
        <v>44714</v>
      </c>
      <c r="H363" s="155">
        <v>35000</v>
      </c>
      <c r="I363" s="195">
        <v>0</v>
      </c>
      <c r="J363" s="264">
        <v>25</v>
      </c>
      <c r="K363" s="192">
        <f t="shared" si="58"/>
        <v>1004.5</v>
      </c>
      <c r="L363" s="119">
        <f t="shared" si="54"/>
        <v>2485</v>
      </c>
      <c r="M363" s="119">
        <f t="shared" si="55"/>
        <v>420</v>
      </c>
      <c r="N363" s="289">
        <f t="shared" si="59"/>
        <v>1064</v>
      </c>
      <c r="O363" s="119">
        <f t="shared" si="56"/>
        <v>2481.5</v>
      </c>
      <c r="P363" s="156"/>
      <c r="Q363" s="108">
        <f t="shared" si="52"/>
        <v>7455</v>
      </c>
      <c r="R363" s="197">
        <v>2068.5</v>
      </c>
      <c r="S363" s="108">
        <f t="shared" si="60"/>
        <v>5386.5</v>
      </c>
      <c r="T363" s="155">
        <f t="shared" si="57"/>
        <v>32931.5</v>
      </c>
      <c r="U363" s="265" t="s">
        <v>678</v>
      </c>
      <c r="V363" s="158" t="s">
        <v>848</v>
      </c>
      <c r="W363" s="174">
        <v>40221100973</v>
      </c>
      <c r="X363" s="159">
        <v>3</v>
      </c>
    </row>
    <row r="364" spans="1:24" s="160" customFormat="1" ht="24">
      <c r="A364" s="262">
        <v>358</v>
      </c>
      <c r="B364" s="126" t="s">
        <v>263</v>
      </c>
      <c r="C364" s="111" t="s">
        <v>264</v>
      </c>
      <c r="D364" s="109" t="s">
        <v>682</v>
      </c>
      <c r="E364" s="153" t="s">
        <v>677</v>
      </c>
      <c r="F364" s="154">
        <v>44470</v>
      </c>
      <c r="G364" s="154" t="s">
        <v>1174</v>
      </c>
      <c r="H364" s="155">
        <v>40000</v>
      </c>
      <c r="I364" s="195">
        <v>442.65</v>
      </c>
      <c r="J364" s="264">
        <v>25</v>
      </c>
      <c r="K364" s="192">
        <f t="shared" si="58"/>
        <v>1148</v>
      </c>
      <c r="L364" s="119">
        <f t="shared" si="54"/>
        <v>2839.9999999999995</v>
      </c>
      <c r="M364" s="119">
        <f t="shared" si="55"/>
        <v>480</v>
      </c>
      <c r="N364" s="289">
        <f t="shared" si="59"/>
        <v>1216</v>
      </c>
      <c r="O364" s="119">
        <f t="shared" si="56"/>
        <v>2836</v>
      </c>
      <c r="P364" s="156"/>
      <c r="Q364" s="108">
        <f t="shared" si="52"/>
        <v>8520</v>
      </c>
      <c r="R364" s="197">
        <v>2806.65</v>
      </c>
      <c r="S364" s="108">
        <f t="shared" si="60"/>
        <v>6156</v>
      </c>
      <c r="T364" s="155">
        <f t="shared" si="57"/>
        <v>37193.35</v>
      </c>
      <c r="U364" s="265" t="s">
        <v>678</v>
      </c>
      <c r="V364" s="158" t="s">
        <v>848</v>
      </c>
      <c r="W364" s="174">
        <v>22300295122</v>
      </c>
      <c r="X364" s="159">
        <v>3</v>
      </c>
    </row>
    <row r="365" spans="1:24" s="160" customFormat="1" ht="24">
      <c r="A365" s="262">
        <v>359</v>
      </c>
      <c r="B365" s="126" t="s">
        <v>991</v>
      </c>
      <c r="C365" s="111" t="s">
        <v>89</v>
      </c>
      <c r="D365" s="109" t="s">
        <v>689</v>
      </c>
      <c r="E365" s="153" t="s">
        <v>677</v>
      </c>
      <c r="F365" s="154">
        <v>44348</v>
      </c>
      <c r="G365" s="154">
        <v>44531</v>
      </c>
      <c r="H365" s="155">
        <v>20000</v>
      </c>
      <c r="I365" s="195">
        <v>0</v>
      </c>
      <c r="J365" s="264">
        <v>25</v>
      </c>
      <c r="K365" s="192">
        <f t="shared" si="58"/>
        <v>574</v>
      </c>
      <c r="L365" s="119">
        <f t="shared" si="54"/>
        <v>1419.9999999999998</v>
      </c>
      <c r="M365" s="119">
        <f t="shared" si="55"/>
        <v>240</v>
      </c>
      <c r="N365" s="289">
        <f t="shared" si="59"/>
        <v>608</v>
      </c>
      <c r="O365" s="119">
        <f t="shared" si="56"/>
        <v>1418</v>
      </c>
      <c r="P365" s="156"/>
      <c r="Q365" s="108">
        <f t="shared" si="52"/>
        <v>4260</v>
      </c>
      <c r="R365" s="197">
        <v>1182</v>
      </c>
      <c r="S365" s="108">
        <f t="shared" si="60"/>
        <v>3078</v>
      </c>
      <c r="T365" s="155">
        <f t="shared" si="57"/>
        <v>18818</v>
      </c>
      <c r="U365" s="265" t="s">
        <v>678</v>
      </c>
      <c r="V365" s="158" t="s">
        <v>849</v>
      </c>
      <c r="W365" s="174">
        <v>40232037479</v>
      </c>
      <c r="X365" s="159">
        <v>3</v>
      </c>
    </row>
    <row r="366" spans="1:24" s="160" customFormat="1" ht="24">
      <c r="A366" s="262">
        <v>360</v>
      </c>
      <c r="B366" s="126" t="s">
        <v>928</v>
      </c>
      <c r="C366" s="111" t="s">
        <v>89</v>
      </c>
      <c r="D366" s="109" t="s">
        <v>1123</v>
      </c>
      <c r="E366" s="153" t="s">
        <v>677</v>
      </c>
      <c r="F366" s="154">
        <v>44318</v>
      </c>
      <c r="G366" s="154">
        <v>44502</v>
      </c>
      <c r="H366" s="155">
        <v>20000</v>
      </c>
      <c r="I366" s="195">
        <v>0</v>
      </c>
      <c r="J366" s="264">
        <v>25</v>
      </c>
      <c r="K366" s="192">
        <f t="shared" si="58"/>
        <v>574</v>
      </c>
      <c r="L366" s="119">
        <f t="shared" si="54"/>
        <v>1419.9999999999998</v>
      </c>
      <c r="M366" s="119">
        <f t="shared" si="55"/>
        <v>240</v>
      </c>
      <c r="N366" s="289">
        <f t="shared" si="59"/>
        <v>608</v>
      </c>
      <c r="O366" s="119">
        <f t="shared" si="56"/>
        <v>1418</v>
      </c>
      <c r="P366" s="156"/>
      <c r="Q366" s="108">
        <f t="shared" ref="Q366:Q429" si="61">SUM(K366:P366)</f>
        <v>4260</v>
      </c>
      <c r="R366" s="197">
        <v>1182</v>
      </c>
      <c r="S366" s="108">
        <f t="shared" si="60"/>
        <v>3078</v>
      </c>
      <c r="T366" s="155">
        <f t="shared" si="57"/>
        <v>18818</v>
      </c>
      <c r="U366" s="265" t="s">
        <v>678</v>
      </c>
      <c r="V366" s="158" t="s">
        <v>848</v>
      </c>
      <c r="W366" s="174">
        <v>5400868013</v>
      </c>
      <c r="X366" s="159">
        <v>3</v>
      </c>
    </row>
    <row r="367" spans="1:24" s="160" customFormat="1" ht="24">
      <c r="A367" s="262">
        <v>361</v>
      </c>
      <c r="B367" s="126" t="s">
        <v>1082</v>
      </c>
      <c r="C367" s="111" t="s">
        <v>89</v>
      </c>
      <c r="D367" s="109" t="s">
        <v>689</v>
      </c>
      <c r="E367" s="153" t="s">
        <v>677</v>
      </c>
      <c r="F367" s="154">
        <v>44287</v>
      </c>
      <c r="G367" s="154">
        <v>44501</v>
      </c>
      <c r="H367" s="155">
        <v>20000</v>
      </c>
      <c r="I367" s="195">
        <v>0</v>
      </c>
      <c r="J367" s="264">
        <v>25</v>
      </c>
      <c r="K367" s="192">
        <f t="shared" si="58"/>
        <v>574</v>
      </c>
      <c r="L367" s="119">
        <f t="shared" si="54"/>
        <v>1419.9999999999998</v>
      </c>
      <c r="M367" s="119">
        <f t="shared" si="55"/>
        <v>240</v>
      </c>
      <c r="N367" s="289">
        <f t="shared" si="59"/>
        <v>608</v>
      </c>
      <c r="O367" s="119">
        <f t="shared" si="56"/>
        <v>1418</v>
      </c>
      <c r="P367" s="156"/>
      <c r="Q367" s="108">
        <f t="shared" si="61"/>
        <v>4260</v>
      </c>
      <c r="R367" s="197">
        <v>2372.12</v>
      </c>
      <c r="S367" s="108">
        <f t="shared" si="60"/>
        <v>3078</v>
      </c>
      <c r="T367" s="155">
        <f t="shared" si="57"/>
        <v>17627.88</v>
      </c>
      <c r="U367" s="265" t="s">
        <v>678</v>
      </c>
      <c r="V367" s="158" t="s">
        <v>848</v>
      </c>
      <c r="W367" s="174">
        <v>3400446500</v>
      </c>
      <c r="X367" s="159">
        <v>3</v>
      </c>
    </row>
    <row r="368" spans="1:24" s="160" customFormat="1" ht="12">
      <c r="A368" s="262">
        <v>362</v>
      </c>
      <c r="B368" s="126" t="s">
        <v>276</v>
      </c>
      <c r="C368" s="111" t="s">
        <v>277</v>
      </c>
      <c r="D368" s="109" t="s">
        <v>707</v>
      </c>
      <c r="E368" s="153" t="s">
        <v>677</v>
      </c>
      <c r="F368" s="263">
        <v>44317</v>
      </c>
      <c r="G368" s="263">
        <v>44501</v>
      </c>
      <c r="H368" s="155">
        <v>35000</v>
      </c>
      <c r="I368" s="195">
        <v>0</v>
      </c>
      <c r="J368" s="264">
        <v>25</v>
      </c>
      <c r="K368" s="192">
        <f t="shared" si="58"/>
        <v>1004.5</v>
      </c>
      <c r="L368" s="119">
        <f t="shared" si="54"/>
        <v>2485</v>
      </c>
      <c r="M368" s="119">
        <f t="shared" si="55"/>
        <v>420</v>
      </c>
      <c r="N368" s="289">
        <f t="shared" si="59"/>
        <v>1064</v>
      </c>
      <c r="O368" s="119">
        <f t="shared" si="56"/>
        <v>2481.5</v>
      </c>
      <c r="P368" s="156"/>
      <c r="Q368" s="108">
        <f t="shared" si="61"/>
        <v>7455</v>
      </c>
      <c r="R368" s="197">
        <v>11368.5</v>
      </c>
      <c r="S368" s="108">
        <f t="shared" si="60"/>
        <v>5386.5</v>
      </c>
      <c r="T368" s="155">
        <f t="shared" si="57"/>
        <v>23631.5</v>
      </c>
      <c r="U368" s="265" t="s">
        <v>678</v>
      </c>
      <c r="V368" s="158" t="s">
        <v>848</v>
      </c>
      <c r="W368" s="174">
        <v>40212627919</v>
      </c>
      <c r="X368" s="159">
        <v>3</v>
      </c>
    </row>
    <row r="369" spans="1:24" s="160" customFormat="1" ht="24">
      <c r="A369" s="262">
        <v>363</v>
      </c>
      <c r="B369" s="126" t="s">
        <v>1071</v>
      </c>
      <c r="C369" s="111" t="s">
        <v>434</v>
      </c>
      <c r="D369" s="109" t="s">
        <v>1123</v>
      </c>
      <c r="E369" s="153" t="s">
        <v>677</v>
      </c>
      <c r="F369" s="263">
        <v>44287</v>
      </c>
      <c r="G369" s="263">
        <v>44501</v>
      </c>
      <c r="H369" s="155">
        <v>60000</v>
      </c>
      <c r="I369" s="195">
        <v>3486.68</v>
      </c>
      <c r="J369" s="264">
        <v>25</v>
      </c>
      <c r="K369" s="192">
        <f t="shared" si="58"/>
        <v>1722</v>
      </c>
      <c r="L369" s="119">
        <f t="shared" si="54"/>
        <v>4260</v>
      </c>
      <c r="M369" s="119">
        <f t="shared" si="55"/>
        <v>720</v>
      </c>
      <c r="N369" s="289">
        <f t="shared" si="59"/>
        <v>1824</v>
      </c>
      <c r="O369" s="119">
        <f t="shared" si="56"/>
        <v>4254</v>
      </c>
      <c r="P369" s="156"/>
      <c r="Q369" s="108">
        <f t="shared" si="61"/>
        <v>12780</v>
      </c>
      <c r="R369" s="197">
        <v>7032.68</v>
      </c>
      <c r="S369" s="108">
        <f t="shared" si="60"/>
        <v>9234</v>
      </c>
      <c r="T369" s="155">
        <f t="shared" si="57"/>
        <v>52967.32</v>
      </c>
      <c r="U369" s="265" t="s">
        <v>678</v>
      </c>
      <c r="V369" s="158" t="s">
        <v>848</v>
      </c>
      <c r="W369" s="174">
        <v>4900560485</v>
      </c>
      <c r="X369" s="159">
        <v>3</v>
      </c>
    </row>
    <row r="370" spans="1:24" s="160" customFormat="1" ht="24">
      <c r="A370" s="262">
        <v>364</v>
      </c>
      <c r="B370" s="126" t="s">
        <v>1141</v>
      </c>
      <c r="C370" s="111" t="s">
        <v>1170</v>
      </c>
      <c r="D370" s="109" t="s">
        <v>694</v>
      </c>
      <c r="E370" s="153" t="s">
        <v>677</v>
      </c>
      <c r="F370" s="154">
        <v>44470</v>
      </c>
      <c r="G370" s="154">
        <v>44652</v>
      </c>
      <c r="H370" s="155">
        <v>40000</v>
      </c>
      <c r="I370" s="195">
        <v>442.65</v>
      </c>
      <c r="J370" s="264">
        <v>25</v>
      </c>
      <c r="K370" s="192">
        <v>1148</v>
      </c>
      <c r="L370" s="119">
        <f t="shared" si="54"/>
        <v>2839.9999999999995</v>
      </c>
      <c r="M370" s="119">
        <f t="shared" si="55"/>
        <v>480</v>
      </c>
      <c r="N370" s="289">
        <v>1216</v>
      </c>
      <c r="O370" s="119">
        <f t="shared" si="56"/>
        <v>2836</v>
      </c>
      <c r="P370" s="156"/>
      <c r="Q370" s="108">
        <f t="shared" si="61"/>
        <v>8520</v>
      </c>
      <c r="R370" s="197">
        <v>2806.65</v>
      </c>
      <c r="S370" s="108">
        <f t="shared" si="60"/>
        <v>6156</v>
      </c>
      <c r="T370" s="155">
        <f t="shared" si="57"/>
        <v>37193.35</v>
      </c>
      <c r="U370" s="265" t="s">
        <v>678</v>
      </c>
      <c r="V370" s="158" t="s">
        <v>848</v>
      </c>
      <c r="W370" s="174">
        <v>40200571913</v>
      </c>
      <c r="X370" s="159">
        <v>3</v>
      </c>
    </row>
    <row r="371" spans="1:24" s="160" customFormat="1" ht="24">
      <c r="A371" s="262">
        <v>365</v>
      </c>
      <c r="B371" s="126" t="s">
        <v>891</v>
      </c>
      <c r="C371" s="111" t="s">
        <v>309</v>
      </c>
      <c r="D371" s="109" t="s">
        <v>682</v>
      </c>
      <c r="E371" s="153" t="s">
        <v>677</v>
      </c>
      <c r="F371" s="263">
        <v>44440</v>
      </c>
      <c r="G371" s="263">
        <v>44621</v>
      </c>
      <c r="H371" s="155">
        <v>25000</v>
      </c>
      <c r="I371" s="195">
        <v>0</v>
      </c>
      <c r="J371" s="264">
        <v>25</v>
      </c>
      <c r="K371" s="192">
        <f t="shared" ref="K371:K380" si="62">H371*0.0287</f>
        <v>717.5</v>
      </c>
      <c r="L371" s="119">
        <f t="shared" si="54"/>
        <v>1774.9999999999998</v>
      </c>
      <c r="M371" s="119">
        <f t="shared" si="55"/>
        <v>300</v>
      </c>
      <c r="N371" s="289">
        <f t="shared" ref="N371:N380" si="63">H371*0.0304</f>
        <v>760</v>
      </c>
      <c r="O371" s="119">
        <f t="shared" si="56"/>
        <v>1772.5000000000002</v>
      </c>
      <c r="P371" s="156"/>
      <c r="Q371" s="108">
        <f t="shared" si="61"/>
        <v>5325</v>
      </c>
      <c r="R371" s="197">
        <v>1577.5</v>
      </c>
      <c r="S371" s="108">
        <f t="shared" si="60"/>
        <v>3847.5</v>
      </c>
      <c r="T371" s="155">
        <f t="shared" si="57"/>
        <v>23422.5</v>
      </c>
      <c r="U371" s="265" t="s">
        <v>678</v>
      </c>
      <c r="V371" s="158" t="s">
        <v>848</v>
      </c>
      <c r="W371" s="174">
        <v>40233925136</v>
      </c>
      <c r="X371" s="159">
        <v>3</v>
      </c>
    </row>
    <row r="372" spans="1:24" s="160" customFormat="1" ht="12">
      <c r="A372" s="262">
        <v>366</v>
      </c>
      <c r="B372" s="126" t="s">
        <v>72</v>
      </c>
      <c r="C372" s="111" t="s">
        <v>73</v>
      </c>
      <c r="D372" s="109" t="s">
        <v>690</v>
      </c>
      <c r="E372" s="153" t="s">
        <v>677</v>
      </c>
      <c r="F372" s="154">
        <v>44440</v>
      </c>
      <c r="G372" s="154">
        <v>44621</v>
      </c>
      <c r="H372" s="155">
        <v>60000</v>
      </c>
      <c r="I372" s="195">
        <v>3486.68</v>
      </c>
      <c r="J372" s="264">
        <v>25</v>
      </c>
      <c r="K372" s="192">
        <f t="shared" si="62"/>
        <v>1722</v>
      </c>
      <c r="L372" s="119">
        <f t="shared" si="54"/>
        <v>4260</v>
      </c>
      <c r="M372" s="119">
        <f t="shared" si="55"/>
        <v>720</v>
      </c>
      <c r="N372" s="289">
        <f t="shared" si="63"/>
        <v>1824</v>
      </c>
      <c r="O372" s="119">
        <f t="shared" si="56"/>
        <v>4254</v>
      </c>
      <c r="P372" s="156"/>
      <c r="Q372" s="108">
        <f t="shared" si="61"/>
        <v>12780</v>
      </c>
      <c r="R372" s="197">
        <v>7132.68</v>
      </c>
      <c r="S372" s="108">
        <f t="shared" si="60"/>
        <v>9234</v>
      </c>
      <c r="T372" s="155">
        <f t="shared" si="57"/>
        <v>52867.32</v>
      </c>
      <c r="U372" s="265" t="s">
        <v>678</v>
      </c>
      <c r="V372" s="158" t="s">
        <v>848</v>
      </c>
      <c r="W372" s="174">
        <v>116489170</v>
      </c>
      <c r="X372" s="159">
        <v>3</v>
      </c>
    </row>
    <row r="373" spans="1:24" s="160" customFormat="1" ht="24">
      <c r="A373" s="262">
        <v>367</v>
      </c>
      <c r="B373" s="126" t="s">
        <v>873</v>
      </c>
      <c r="C373" s="111" t="s">
        <v>309</v>
      </c>
      <c r="D373" s="109" t="s">
        <v>682</v>
      </c>
      <c r="E373" s="153" t="s">
        <v>677</v>
      </c>
      <c r="F373" s="154">
        <v>44440</v>
      </c>
      <c r="G373" s="154">
        <v>44621</v>
      </c>
      <c r="H373" s="155">
        <v>25000</v>
      </c>
      <c r="I373" s="195">
        <v>0</v>
      </c>
      <c r="J373" s="264">
        <v>25</v>
      </c>
      <c r="K373" s="192">
        <f t="shared" si="62"/>
        <v>717.5</v>
      </c>
      <c r="L373" s="119">
        <f t="shared" si="54"/>
        <v>1774.9999999999998</v>
      </c>
      <c r="M373" s="119">
        <f t="shared" si="55"/>
        <v>300</v>
      </c>
      <c r="N373" s="289">
        <f t="shared" si="63"/>
        <v>760</v>
      </c>
      <c r="O373" s="119">
        <f t="shared" si="56"/>
        <v>1772.5000000000002</v>
      </c>
      <c r="P373" s="156"/>
      <c r="Q373" s="108">
        <f t="shared" si="61"/>
        <v>5325</v>
      </c>
      <c r="R373" s="197">
        <v>1477.5</v>
      </c>
      <c r="S373" s="108">
        <f t="shared" si="60"/>
        <v>3847.5</v>
      </c>
      <c r="T373" s="155">
        <f t="shared" si="57"/>
        <v>23522.5</v>
      </c>
      <c r="U373" s="265" t="s">
        <v>678</v>
      </c>
      <c r="V373" s="158" t="s">
        <v>848</v>
      </c>
      <c r="W373" s="174">
        <v>40236886970</v>
      </c>
      <c r="X373" s="159">
        <v>3</v>
      </c>
    </row>
    <row r="374" spans="1:24" s="160" customFormat="1" ht="24">
      <c r="A374" s="262">
        <v>368</v>
      </c>
      <c r="B374" s="126" t="s">
        <v>598</v>
      </c>
      <c r="C374" s="111" t="s">
        <v>89</v>
      </c>
      <c r="D374" s="109" t="s">
        <v>689</v>
      </c>
      <c r="E374" s="153" t="s">
        <v>677</v>
      </c>
      <c r="F374" s="154">
        <v>44470</v>
      </c>
      <c r="G374" s="154" t="s">
        <v>1174</v>
      </c>
      <c r="H374" s="155">
        <v>25000</v>
      </c>
      <c r="I374" s="195">
        <v>0</v>
      </c>
      <c r="J374" s="264">
        <v>25</v>
      </c>
      <c r="K374" s="192">
        <f t="shared" si="62"/>
        <v>717.5</v>
      </c>
      <c r="L374" s="119">
        <f t="shared" si="54"/>
        <v>1774.9999999999998</v>
      </c>
      <c r="M374" s="119">
        <f t="shared" si="55"/>
        <v>300</v>
      </c>
      <c r="N374" s="289">
        <f t="shared" si="63"/>
        <v>760</v>
      </c>
      <c r="O374" s="119">
        <f t="shared" si="56"/>
        <v>1772.5000000000002</v>
      </c>
      <c r="P374" s="156"/>
      <c r="Q374" s="108">
        <f t="shared" si="61"/>
        <v>5325</v>
      </c>
      <c r="R374" s="197">
        <v>1477.5</v>
      </c>
      <c r="S374" s="108">
        <f t="shared" si="60"/>
        <v>3847.5</v>
      </c>
      <c r="T374" s="155">
        <f t="shared" si="57"/>
        <v>23522.5</v>
      </c>
      <c r="U374" s="265" t="s">
        <v>678</v>
      </c>
      <c r="V374" s="158" t="s">
        <v>848</v>
      </c>
      <c r="W374" s="174">
        <v>7100358758</v>
      </c>
      <c r="X374" s="159">
        <v>3</v>
      </c>
    </row>
    <row r="375" spans="1:24" s="160" customFormat="1" ht="24">
      <c r="A375" s="262">
        <v>369</v>
      </c>
      <c r="B375" s="126" t="s">
        <v>1031</v>
      </c>
      <c r="C375" s="111" t="s">
        <v>1059</v>
      </c>
      <c r="D375" s="109" t="s">
        <v>1126</v>
      </c>
      <c r="E375" s="153" t="s">
        <v>677</v>
      </c>
      <c r="F375" s="154">
        <v>44434</v>
      </c>
      <c r="G375" s="154">
        <v>44799</v>
      </c>
      <c r="H375" s="155">
        <v>50000</v>
      </c>
      <c r="I375" s="195">
        <v>1854</v>
      </c>
      <c r="J375" s="264">
        <v>25</v>
      </c>
      <c r="K375" s="192">
        <f t="shared" si="62"/>
        <v>1435</v>
      </c>
      <c r="L375" s="119">
        <f t="shared" si="54"/>
        <v>3549.9999999999995</v>
      </c>
      <c r="M375" s="119">
        <f t="shared" si="55"/>
        <v>600</v>
      </c>
      <c r="N375" s="289">
        <f t="shared" si="63"/>
        <v>1520</v>
      </c>
      <c r="O375" s="119">
        <f t="shared" si="56"/>
        <v>3545.0000000000005</v>
      </c>
      <c r="P375" s="156"/>
      <c r="Q375" s="108">
        <f t="shared" si="61"/>
        <v>10650</v>
      </c>
      <c r="R375" s="197">
        <v>4809</v>
      </c>
      <c r="S375" s="108">
        <f t="shared" si="60"/>
        <v>7695</v>
      </c>
      <c r="T375" s="155">
        <f t="shared" si="57"/>
        <v>45191</v>
      </c>
      <c r="U375" s="265" t="s">
        <v>678</v>
      </c>
      <c r="V375" s="158" t="s">
        <v>848</v>
      </c>
      <c r="W375" s="174">
        <v>118190735</v>
      </c>
      <c r="X375" s="159">
        <v>3</v>
      </c>
    </row>
    <row r="376" spans="1:24" s="160" customFormat="1" ht="24">
      <c r="A376" s="262">
        <v>370</v>
      </c>
      <c r="B376" s="126" t="s">
        <v>588</v>
      </c>
      <c r="C376" s="111" t="s">
        <v>89</v>
      </c>
      <c r="D376" s="109" t="s">
        <v>689</v>
      </c>
      <c r="E376" s="153" t="s">
        <v>677</v>
      </c>
      <c r="F376" s="263">
        <v>44470</v>
      </c>
      <c r="G376" s="263" t="s">
        <v>1174</v>
      </c>
      <c r="H376" s="155">
        <v>20000</v>
      </c>
      <c r="I376" s="195">
        <v>0</v>
      </c>
      <c r="J376" s="264">
        <v>25</v>
      </c>
      <c r="K376" s="192">
        <f t="shared" si="62"/>
        <v>574</v>
      </c>
      <c r="L376" s="119">
        <f t="shared" si="54"/>
        <v>1419.9999999999998</v>
      </c>
      <c r="M376" s="119">
        <f t="shared" si="55"/>
        <v>240</v>
      </c>
      <c r="N376" s="289">
        <f t="shared" si="63"/>
        <v>608</v>
      </c>
      <c r="O376" s="119">
        <f t="shared" si="56"/>
        <v>1418</v>
      </c>
      <c r="P376" s="156"/>
      <c r="Q376" s="108">
        <f t="shared" si="61"/>
        <v>4260</v>
      </c>
      <c r="R376" s="197">
        <v>1182</v>
      </c>
      <c r="S376" s="108">
        <f t="shared" si="60"/>
        <v>3078</v>
      </c>
      <c r="T376" s="155">
        <f t="shared" si="57"/>
        <v>18818</v>
      </c>
      <c r="U376" s="265" t="s">
        <v>678</v>
      </c>
      <c r="V376" s="158" t="s">
        <v>848</v>
      </c>
      <c r="W376" s="174">
        <v>5500434260</v>
      </c>
      <c r="X376" s="159">
        <v>3</v>
      </c>
    </row>
    <row r="377" spans="1:24" s="160" customFormat="1" ht="24">
      <c r="A377" s="262">
        <v>371</v>
      </c>
      <c r="B377" s="126" t="s">
        <v>612</v>
      </c>
      <c r="C377" s="111" t="s">
        <v>89</v>
      </c>
      <c r="D377" s="109" t="s">
        <v>689</v>
      </c>
      <c r="E377" s="153" t="s">
        <v>677</v>
      </c>
      <c r="F377" s="154">
        <v>44470</v>
      </c>
      <c r="G377" s="154" t="s">
        <v>1174</v>
      </c>
      <c r="H377" s="155">
        <v>20000</v>
      </c>
      <c r="I377" s="195">
        <v>0</v>
      </c>
      <c r="J377" s="264">
        <v>25</v>
      </c>
      <c r="K377" s="192">
        <f t="shared" si="62"/>
        <v>574</v>
      </c>
      <c r="L377" s="119">
        <f t="shared" si="54"/>
        <v>1419.9999999999998</v>
      </c>
      <c r="M377" s="119">
        <f t="shared" si="55"/>
        <v>240</v>
      </c>
      <c r="N377" s="289">
        <f t="shared" si="63"/>
        <v>608</v>
      </c>
      <c r="O377" s="119">
        <f t="shared" si="56"/>
        <v>1418</v>
      </c>
      <c r="P377" s="156"/>
      <c r="Q377" s="108">
        <f t="shared" si="61"/>
        <v>4260</v>
      </c>
      <c r="R377" s="197">
        <v>1182</v>
      </c>
      <c r="S377" s="108">
        <f t="shared" si="60"/>
        <v>3078</v>
      </c>
      <c r="T377" s="155">
        <f t="shared" si="57"/>
        <v>18818</v>
      </c>
      <c r="U377" s="265" t="s">
        <v>678</v>
      </c>
      <c r="V377" s="158" t="s">
        <v>848</v>
      </c>
      <c r="W377" s="174">
        <v>8700124855</v>
      </c>
      <c r="X377" s="159">
        <v>3</v>
      </c>
    </row>
    <row r="378" spans="1:24" s="160" customFormat="1" ht="17.25" customHeight="1">
      <c r="A378" s="262">
        <v>372</v>
      </c>
      <c r="B378" s="126" t="s">
        <v>477</v>
      </c>
      <c r="C378" s="111" t="s">
        <v>89</v>
      </c>
      <c r="D378" s="109" t="s">
        <v>689</v>
      </c>
      <c r="E378" s="153" t="s">
        <v>677</v>
      </c>
      <c r="F378" s="263">
        <v>44317</v>
      </c>
      <c r="G378" s="263">
        <v>44501</v>
      </c>
      <c r="H378" s="155">
        <v>20000</v>
      </c>
      <c r="I378" s="195">
        <v>0</v>
      </c>
      <c r="J378" s="264">
        <v>25</v>
      </c>
      <c r="K378" s="192">
        <f t="shared" si="62"/>
        <v>574</v>
      </c>
      <c r="L378" s="119">
        <f t="shared" si="54"/>
        <v>1419.9999999999998</v>
      </c>
      <c r="M378" s="119">
        <f t="shared" si="55"/>
        <v>240</v>
      </c>
      <c r="N378" s="289">
        <f t="shared" si="63"/>
        <v>608</v>
      </c>
      <c r="O378" s="119">
        <f t="shared" si="56"/>
        <v>1418</v>
      </c>
      <c r="P378" s="156"/>
      <c r="Q378" s="108">
        <f t="shared" si="61"/>
        <v>4260</v>
      </c>
      <c r="R378" s="197">
        <v>1182</v>
      </c>
      <c r="S378" s="108">
        <f t="shared" si="60"/>
        <v>3078</v>
      </c>
      <c r="T378" s="155">
        <f t="shared" si="57"/>
        <v>18818</v>
      </c>
      <c r="U378" s="265" t="s">
        <v>678</v>
      </c>
      <c r="V378" s="158" t="s">
        <v>848</v>
      </c>
      <c r="W378" s="174">
        <v>101111045</v>
      </c>
      <c r="X378" s="159">
        <v>3</v>
      </c>
    </row>
    <row r="379" spans="1:24" s="160" customFormat="1" ht="24">
      <c r="A379" s="262">
        <v>373</v>
      </c>
      <c r="B379" s="126" t="s">
        <v>930</v>
      </c>
      <c r="C379" s="111" t="s">
        <v>434</v>
      </c>
      <c r="D379" s="109" t="s">
        <v>1123</v>
      </c>
      <c r="E379" s="153" t="s">
        <v>677</v>
      </c>
      <c r="F379" s="263">
        <v>44409</v>
      </c>
      <c r="G379" s="263">
        <v>44593</v>
      </c>
      <c r="H379" s="155">
        <v>60000</v>
      </c>
      <c r="I379" s="195">
        <v>3486.68</v>
      </c>
      <c r="J379" s="264">
        <v>25</v>
      </c>
      <c r="K379" s="192">
        <f t="shared" si="62"/>
        <v>1722</v>
      </c>
      <c r="L379" s="119">
        <f t="shared" si="54"/>
        <v>4260</v>
      </c>
      <c r="M379" s="119">
        <f t="shared" si="55"/>
        <v>720</v>
      </c>
      <c r="N379" s="289">
        <f t="shared" si="63"/>
        <v>1824</v>
      </c>
      <c r="O379" s="119">
        <f t="shared" si="56"/>
        <v>4254</v>
      </c>
      <c r="P379" s="156"/>
      <c r="Q379" s="108">
        <f t="shared" si="61"/>
        <v>12780</v>
      </c>
      <c r="R379" s="197">
        <v>7032.68</v>
      </c>
      <c r="S379" s="108">
        <f t="shared" si="60"/>
        <v>9234</v>
      </c>
      <c r="T379" s="155">
        <f t="shared" si="57"/>
        <v>52967.32</v>
      </c>
      <c r="U379" s="265" t="s">
        <v>678</v>
      </c>
      <c r="V379" s="158" t="s">
        <v>848</v>
      </c>
      <c r="W379" s="174">
        <v>6100252300</v>
      </c>
      <c r="X379" s="159">
        <v>3</v>
      </c>
    </row>
    <row r="380" spans="1:24" s="160" customFormat="1" ht="24">
      <c r="A380" s="262">
        <v>374</v>
      </c>
      <c r="B380" s="126" t="s">
        <v>806</v>
      </c>
      <c r="C380" s="111" t="s">
        <v>89</v>
      </c>
      <c r="D380" s="109" t="s">
        <v>1123</v>
      </c>
      <c r="E380" s="153" t="s">
        <v>677</v>
      </c>
      <c r="F380" s="154">
        <v>44361</v>
      </c>
      <c r="G380" s="154">
        <v>44544</v>
      </c>
      <c r="H380" s="155">
        <v>20000</v>
      </c>
      <c r="I380" s="195">
        <v>0</v>
      </c>
      <c r="J380" s="264">
        <v>25</v>
      </c>
      <c r="K380" s="192">
        <f t="shared" si="62"/>
        <v>574</v>
      </c>
      <c r="L380" s="119">
        <f t="shared" si="54"/>
        <v>1419.9999999999998</v>
      </c>
      <c r="M380" s="119">
        <f t="shared" si="55"/>
        <v>240</v>
      </c>
      <c r="N380" s="289">
        <f t="shared" si="63"/>
        <v>608</v>
      </c>
      <c r="O380" s="119">
        <f t="shared" si="56"/>
        <v>1418</v>
      </c>
      <c r="P380" s="156"/>
      <c r="Q380" s="108">
        <f t="shared" si="61"/>
        <v>4260</v>
      </c>
      <c r="R380" s="197">
        <v>1182</v>
      </c>
      <c r="S380" s="108">
        <f t="shared" si="60"/>
        <v>3078</v>
      </c>
      <c r="T380" s="155">
        <f t="shared" si="57"/>
        <v>18818</v>
      </c>
      <c r="U380" s="265" t="s">
        <v>678</v>
      </c>
      <c r="V380" s="158" t="s">
        <v>848</v>
      </c>
      <c r="W380" s="174">
        <v>5500299390</v>
      </c>
      <c r="X380" s="159">
        <v>3</v>
      </c>
    </row>
    <row r="381" spans="1:24" s="160" customFormat="1" ht="24">
      <c r="A381" s="262">
        <v>375</v>
      </c>
      <c r="B381" s="126" t="s">
        <v>1142</v>
      </c>
      <c r="C381" s="111" t="s">
        <v>89</v>
      </c>
      <c r="D381" s="109" t="s">
        <v>689</v>
      </c>
      <c r="E381" s="153" t="s">
        <v>677</v>
      </c>
      <c r="F381" s="154">
        <v>44470</v>
      </c>
      <c r="G381" s="154">
        <v>44652</v>
      </c>
      <c r="H381" s="155">
        <v>20000</v>
      </c>
      <c r="I381" s="195">
        <v>0</v>
      </c>
      <c r="J381" s="264">
        <v>25</v>
      </c>
      <c r="K381" s="192">
        <v>574</v>
      </c>
      <c r="L381" s="119">
        <f t="shared" si="54"/>
        <v>1419.9999999999998</v>
      </c>
      <c r="M381" s="119">
        <f t="shared" si="55"/>
        <v>240</v>
      </c>
      <c r="N381" s="289">
        <v>608</v>
      </c>
      <c r="O381" s="119">
        <f t="shared" si="56"/>
        <v>1418</v>
      </c>
      <c r="P381" s="156"/>
      <c r="Q381" s="108">
        <f t="shared" si="61"/>
        <v>4260</v>
      </c>
      <c r="R381" s="197">
        <v>1182</v>
      </c>
      <c r="S381" s="108">
        <f t="shared" si="60"/>
        <v>3078</v>
      </c>
      <c r="T381" s="155">
        <f t="shared" si="57"/>
        <v>18818</v>
      </c>
      <c r="U381" s="265" t="s">
        <v>678</v>
      </c>
      <c r="V381" s="158" t="s">
        <v>848</v>
      </c>
      <c r="W381" s="174">
        <v>5100058139</v>
      </c>
      <c r="X381" s="159">
        <v>3</v>
      </c>
    </row>
    <row r="382" spans="1:24" s="160" customFormat="1" ht="24">
      <c r="A382" s="262">
        <v>376</v>
      </c>
      <c r="B382" s="126" t="s">
        <v>431</v>
      </c>
      <c r="C382" s="111" t="s">
        <v>89</v>
      </c>
      <c r="D382" s="109" t="s">
        <v>689</v>
      </c>
      <c r="E382" s="153" t="s">
        <v>677</v>
      </c>
      <c r="F382" s="154">
        <v>44501</v>
      </c>
      <c r="G382" s="154">
        <v>44866</v>
      </c>
      <c r="H382" s="155">
        <v>20000</v>
      </c>
      <c r="I382" s="195">
        <v>0</v>
      </c>
      <c r="J382" s="264">
        <v>25</v>
      </c>
      <c r="K382" s="192">
        <f t="shared" ref="K382:K402" si="64">H382*0.0287</f>
        <v>574</v>
      </c>
      <c r="L382" s="119">
        <f t="shared" si="54"/>
        <v>1419.9999999999998</v>
      </c>
      <c r="M382" s="119">
        <f t="shared" si="55"/>
        <v>240</v>
      </c>
      <c r="N382" s="289">
        <f t="shared" ref="N382:N402" si="65">H382*0.0304</f>
        <v>608</v>
      </c>
      <c r="O382" s="119">
        <f t="shared" si="56"/>
        <v>1418</v>
      </c>
      <c r="P382" s="156"/>
      <c r="Q382" s="108">
        <f t="shared" si="61"/>
        <v>4260</v>
      </c>
      <c r="R382" s="197">
        <v>1182</v>
      </c>
      <c r="S382" s="108">
        <f t="shared" si="60"/>
        <v>3078</v>
      </c>
      <c r="T382" s="155">
        <f t="shared" si="57"/>
        <v>18818</v>
      </c>
      <c r="U382" s="265" t="s">
        <v>678</v>
      </c>
      <c r="V382" s="158" t="s">
        <v>848</v>
      </c>
      <c r="W382" s="174">
        <v>2300852288</v>
      </c>
      <c r="X382" s="159">
        <v>3</v>
      </c>
    </row>
    <row r="383" spans="1:24" s="160" customFormat="1" ht="24">
      <c r="A383" s="262">
        <v>377</v>
      </c>
      <c r="B383" s="126" t="s">
        <v>993</v>
      </c>
      <c r="C383" s="111" t="s">
        <v>89</v>
      </c>
      <c r="D383" s="109" t="s">
        <v>689</v>
      </c>
      <c r="E383" s="153" t="s">
        <v>677</v>
      </c>
      <c r="F383" s="263">
        <v>44470</v>
      </c>
      <c r="G383" s="263" t="s">
        <v>1174</v>
      </c>
      <c r="H383" s="155">
        <v>20000</v>
      </c>
      <c r="I383" s="195">
        <v>0</v>
      </c>
      <c r="J383" s="264">
        <v>25</v>
      </c>
      <c r="K383" s="192">
        <f t="shared" si="64"/>
        <v>574</v>
      </c>
      <c r="L383" s="119">
        <f t="shared" si="54"/>
        <v>1419.9999999999998</v>
      </c>
      <c r="M383" s="119">
        <f t="shared" si="55"/>
        <v>240</v>
      </c>
      <c r="N383" s="289">
        <f t="shared" si="65"/>
        <v>608</v>
      </c>
      <c r="O383" s="119">
        <f t="shared" si="56"/>
        <v>1418</v>
      </c>
      <c r="P383" s="156"/>
      <c r="Q383" s="108">
        <f t="shared" si="61"/>
        <v>4260</v>
      </c>
      <c r="R383" s="197">
        <v>1182</v>
      </c>
      <c r="S383" s="108">
        <f t="shared" si="60"/>
        <v>3078</v>
      </c>
      <c r="T383" s="155">
        <f t="shared" si="57"/>
        <v>18818</v>
      </c>
      <c r="U383" s="265" t="s">
        <v>678</v>
      </c>
      <c r="V383" s="158" t="s">
        <v>848</v>
      </c>
      <c r="W383" s="174">
        <v>4500218880</v>
      </c>
      <c r="X383" s="159">
        <v>3</v>
      </c>
    </row>
    <row r="384" spans="1:24" s="160" customFormat="1" ht="24">
      <c r="A384" s="262">
        <v>378</v>
      </c>
      <c r="B384" s="126" t="s">
        <v>608</v>
      </c>
      <c r="C384" s="111" t="s">
        <v>89</v>
      </c>
      <c r="D384" s="109" t="s">
        <v>689</v>
      </c>
      <c r="E384" s="153" t="s">
        <v>677</v>
      </c>
      <c r="F384" s="154">
        <v>44317</v>
      </c>
      <c r="G384" s="154">
        <v>44501</v>
      </c>
      <c r="H384" s="155">
        <v>20000</v>
      </c>
      <c r="I384" s="195">
        <v>0</v>
      </c>
      <c r="J384" s="264">
        <v>25</v>
      </c>
      <c r="K384" s="192">
        <f t="shared" si="64"/>
        <v>574</v>
      </c>
      <c r="L384" s="119">
        <f t="shared" si="54"/>
        <v>1419.9999999999998</v>
      </c>
      <c r="M384" s="119">
        <f t="shared" si="55"/>
        <v>240</v>
      </c>
      <c r="N384" s="289">
        <f t="shared" si="65"/>
        <v>608</v>
      </c>
      <c r="O384" s="119">
        <f t="shared" si="56"/>
        <v>1418</v>
      </c>
      <c r="P384" s="156"/>
      <c r="Q384" s="108">
        <f t="shared" si="61"/>
        <v>4260</v>
      </c>
      <c r="R384" s="197">
        <v>1182</v>
      </c>
      <c r="S384" s="108">
        <f t="shared" si="60"/>
        <v>3078</v>
      </c>
      <c r="T384" s="155">
        <f t="shared" si="57"/>
        <v>18818</v>
      </c>
      <c r="U384" s="265" t="s">
        <v>678</v>
      </c>
      <c r="V384" s="158" t="s">
        <v>848</v>
      </c>
      <c r="W384" s="174">
        <v>7300106130</v>
      </c>
      <c r="X384" s="159">
        <v>3</v>
      </c>
    </row>
    <row r="385" spans="1:24" s="160" customFormat="1" ht="24">
      <c r="A385" s="262">
        <v>379</v>
      </c>
      <c r="B385" s="126" t="s">
        <v>299</v>
      </c>
      <c r="C385" s="111" t="s">
        <v>283</v>
      </c>
      <c r="D385" s="109" t="s">
        <v>694</v>
      </c>
      <c r="E385" s="153" t="s">
        <v>677</v>
      </c>
      <c r="F385" s="154">
        <v>44317</v>
      </c>
      <c r="G385" s="154">
        <v>44501</v>
      </c>
      <c r="H385" s="155">
        <v>40000</v>
      </c>
      <c r="I385" s="195">
        <v>442.65</v>
      </c>
      <c r="J385" s="264">
        <v>25</v>
      </c>
      <c r="K385" s="192">
        <f t="shared" si="64"/>
        <v>1148</v>
      </c>
      <c r="L385" s="119">
        <f t="shared" si="54"/>
        <v>2839.9999999999995</v>
      </c>
      <c r="M385" s="119">
        <f t="shared" si="55"/>
        <v>480</v>
      </c>
      <c r="N385" s="289">
        <f t="shared" si="65"/>
        <v>1216</v>
      </c>
      <c r="O385" s="119">
        <f t="shared" si="56"/>
        <v>2836</v>
      </c>
      <c r="P385" s="156"/>
      <c r="Q385" s="108">
        <f t="shared" si="61"/>
        <v>8520</v>
      </c>
      <c r="R385" s="197">
        <v>3818.25</v>
      </c>
      <c r="S385" s="108">
        <f t="shared" si="60"/>
        <v>6156</v>
      </c>
      <c r="T385" s="155">
        <f t="shared" si="57"/>
        <v>36181.75</v>
      </c>
      <c r="U385" s="265" t="s">
        <v>678</v>
      </c>
      <c r="V385" s="158" t="s">
        <v>848</v>
      </c>
      <c r="W385" s="174">
        <v>40233481494</v>
      </c>
      <c r="X385" s="159">
        <v>3</v>
      </c>
    </row>
    <row r="386" spans="1:24" s="160" customFormat="1" ht="24">
      <c r="A386" s="262">
        <v>380</v>
      </c>
      <c r="B386" s="126" t="s">
        <v>1083</v>
      </c>
      <c r="C386" s="111" t="s">
        <v>434</v>
      </c>
      <c r="D386" s="109" t="s">
        <v>689</v>
      </c>
      <c r="E386" s="153" t="s">
        <v>677</v>
      </c>
      <c r="F386" s="154">
        <v>44287</v>
      </c>
      <c r="G386" s="154">
        <v>44501</v>
      </c>
      <c r="H386" s="155">
        <v>60000</v>
      </c>
      <c r="I386" s="195">
        <v>3486.68</v>
      </c>
      <c r="J386" s="264">
        <v>25</v>
      </c>
      <c r="K386" s="192">
        <f t="shared" si="64"/>
        <v>1722</v>
      </c>
      <c r="L386" s="119">
        <f t="shared" si="54"/>
        <v>4260</v>
      </c>
      <c r="M386" s="119">
        <f t="shared" si="55"/>
        <v>720</v>
      </c>
      <c r="N386" s="289">
        <f t="shared" si="65"/>
        <v>1824</v>
      </c>
      <c r="O386" s="119">
        <f t="shared" si="56"/>
        <v>4254</v>
      </c>
      <c r="P386" s="156"/>
      <c r="Q386" s="108">
        <f t="shared" si="61"/>
        <v>12780</v>
      </c>
      <c r="R386" s="197">
        <v>7032.68</v>
      </c>
      <c r="S386" s="108">
        <f t="shared" si="60"/>
        <v>9234</v>
      </c>
      <c r="T386" s="155">
        <f t="shared" si="57"/>
        <v>52967.32</v>
      </c>
      <c r="U386" s="265" t="s">
        <v>678</v>
      </c>
      <c r="V386" s="158" t="s">
        <v>848</v>
      </c>
      <c r="W386" s="174">
        <v>2500437617</v>
      </c>
      <c r="X386" s="159">
        <v>3</v>
      </c>
    </row>
    <row r="387" spans="1:24" s="160" customFormat="1" ht="24">
      <c r="A387" s="262">
        <v>381</v>
      </c>
      <c r="B387" s="126" t="s">
        <v>110</v>
      </c>
      <c r="C387" s="111" t="s">
        <v>111</v>
      </c>
      <c r="D387" s="109" t="s">
        <v>705</v>
      </c>
      <c r="E387" s="153" t="s">
        <v>677</v>
      </c>
      <c r="F387" s="154">
        <v>44440</v>
      </c>
      <c r="G387" s="154">
        <v>44621</v>
      </c>
      <c r="H387" s="155">
        <v>35000</v>
      </c>
      <c r="I387" s="195">
        <v>0</v>
      </c>
      <c r="J387" s="264">
        <v>25</v>
      </c>
      <c r="K387" s="192">
        <f t="shared" si="64"/>
        <v>1004.5</v>
      </c>
      <c r="L387" s="119">
        <f t="shared" si="54"/>
        <v>2485</v>
      </c>
      <c r="M387" s="119">
        <f t="shared" si="55"/>
        <v>420</v>
      </c>
      <c r="N387" s="289">
        <f t="shared" si="65"/>
        <v>1064</v>
      </c>
      <c r="O387" s="119">
        <f t="shared" si="56"/>
        <v>2481.5</v>
      </c>
      <c r="P387" s="156"/>
      <c r="Q387" s="108">
        <f t="shared" si="61"/>
        <v>7455</v>
      </c>
      <c r="R387" s="197">
        <v>2068.5</v>
      </c>
      <c r="S387" s="108">
        <f t="shared" si="60"/>
        <v>5386.5</v>
      </c>
      <c r="T387" s="155">
        <f t="shared" si="57"/>
        <v>32931.5</v>
      </c>
      <c r="U387" s="265" t="s">
        <v>678</v>
      </c>
      <c r="V387" s="158" t="s">
        <v>848</v>
      </c>
      <c r="W387" s="174">
        <v>3102155243</v>
      </c>
      <c r="X387" s="159">
        <v>3</v>
      </c>
    </row>
    <row r="388" spans="1:24" s="160" customFormat="1" ht="21.75" customHeight="1">
      <c r="A388" s="262">
        <v>382</v>
      </c>
      <c r="B388" s="126" t="s">
        <v>822</v>
      </c>
      <c r="C388" s="111" t="s">
        <v>89</v>
      </c>
      <c r="D388" s="109" t="s">
        <v>689</v>
      </c>
      <c r="E388" s="153" t="s">
        <v>677</v>
      </c>
      <c r="F388" s="154">
        <v>44470</v>
      </c>
      <c r="G388" s="154" t="s">
        <v>1174</v>
      </c>
      <c r="H388" s="155">
        <v>20000</v>
      </c>
      <c r="I388" s="195">
        <v>0</v>
      </c>
      <c r="J388" s="264">
        <v>25</v>
      </c>
      <c r="K388" s="192">
        <f t="shared" si="64"/>
        <v>574</v>
      </c>
      <c r="L388" s="119">
        <f t="shared" si="54"/>
        <v>1419.9999999999998</v>
      </c>
      <c r="M388" s="119">
        <f t="shared" si="55"/>
        <v>240</v>
      </c>
      <c r="N388" s="289">
        <f t="shared" si="65"/>
        <v>608</v>
      </c>
      <c r="O388" s="119">
        <f t="shared" si="56"/>
        <v>1418</v>
      </c>
      <c r="P388" s="156"/>
      <c r="Q388" s="108">
        <f t="shared" si="61"/>
        <v>4260</v>
      </c>
      <c r="R388" s="197">
        <v>1182</v>
      </c>
      <c r="S388" s="108">
        <f t="shared" si="60"/>
        <v>3078</v>
      </c>
      <c r="T388" s="155">
        <f t="shared" si="57"/>
        <v>18818</v>
      </c>
      <c r="U388" s="265" t="s">
        <v>678</v>
      </c>
      <c r="V388" s="158" t="s">
        <v>848</v>
      </c>
      <c r="W388" s="174">
        <v>3104988351</v>
      </c>
      <c r="X388" s="159">
        <v>3</v>
      </c>
    </row>
    <row r="389" spans="1:24" s="160" customFormat="1" ht="24">
      <c r="A389" s="262">
        <v>383</v>
      </c>
      <c r="B389" s="126" t="s">
        <v>870</v>
      </c>
      <c r="C389" s="111" t="s">
        <v>309</v>
      </c>
      <c r="D389" s="109" t="s">
        <v>682</v>
      </c>
      <c r="E389" s="153" t="s">
        <v>677</v>
      </c>
      <c r="F389" s="263">
        <v>44434</v>
      </c>
      <c r="G389" s="263">
        <v>44618</v>
      </c>
      <c r="H389" s="155">
        <v>25000</v>
      </c>
      <c r="I389" s="195">
        <v>0</v>
      </c>
      <c r="J389" s="264">
        <v>25</v>
      </c>
      <c r="K389" s="192">
        <f t="shared" si="64"/>
        <v>717.5</v>
      </c>
      <c r="L389" s="119">
        <f t="shared" si="54"/>
        <v>1774.9999999999998</v>
      </c>
      <c r="M389" s="119">
        <f t="shared" si="55"/>
        <v>300</v>
      </c>
      <c r="N389" s="289">
        <f t="shared" si="65"/>
        <v>760</v>
      </c>
      <c r="O389" s="119">
        <f t="shared" si="56"/>
        <v>1772.5000000000002</v>
      </c>
      <c r="P389" s="156"/>
      <c r="Q389" s="108">
        <f t="shared" si="61"/>
        <v>5325</v>
      </c>
      <c r="R389" s="197">
        <v>1477.5</v>
      </c>
      <c r="S389" s="108">
        <f t="shared" si="60"/>
        <v>3847.5</v>
      </c>
      <c r="T389" s="155">
        <f t="shared" si="57"/>
        <v>23522.5</v>
      </c>
      <c r="U389" s="265" t="s">
        <v>678</v>
      </c>
      <c r="V389" s="158" t="s">
        <v>848</v>
      </c>
      <c r="W389" s="174">
        <v>115865032</v>
      </c>
      <c r="X389" s="159">
        <v>3</v>
      </c>
    </row>
    <row r="390" spans="1:24" s="160" customFormat="1" ht="25.5" customHeight="1">
      <c r="A390" s="262">
        <v>384</v>
      </c>
      <c r="B390" s="126" t="s">
        <v>570</v>
      </c>
      <c r="C390" s="111" t="s">
        <v>89</v>
      </c>
      <c r="D390" s="109" t="s">
        <v>689</v>
      </c>
      <c r="E390" s="153" t="s">
        <v>677</v>
      </c>
      <c r="F390" s="263">
        <v>44470</v>
      </c>
      <c r="G390" s="263" t="s">
        <v>1174</v>
      </c>
      <c r="H390" s="155">
        <v>20000</v>
      </c>
      <c r="I390" s="195">
        <v>0</v>
      </c>
      <c r="J390" s="264">
        <v>25</v>
      </c>
      <c r="K390" s="192">
        <f t="shared" si="64"/>
        <v>574</v>
      </c>
      <c r="L390" s="119">
        <f t="shared" si="54"/>
        <v>1419.9999999999998</v>
      </c>
      <c r="M390" s="119">
        <f t="shared" si="55"/>
        <v>240</v>
      </c>
      <c r="N390" s="289">
        <f t="shared" si="65"/>
        <v>608</v>
      </c>
      <c r="O390" s="119">
        <f t="shared" si="56"/>
        <v>1418</v>
      </c>
      <c r="P390" s="156"/>
      <c r="Q390" s="108">
        <f t="shared" si="61"/>
        <v>4260</v>
      </c>
      <c r="R390" s="197">
        <v>1182</v>
      </c>
      <c r="S390" s="108">
        <f t="shared" si="60"/>
        <v>3078</v>
      </c>
      <c r="T390" s="155">
        <f t="shared" si="57"/>
        <v>18818</v>
      </c>
      <c r="U390" s="265" t="s">
        <v>678</v>
      </c>
      <c r="V390" s="158" t="s">
        <v>848</v>
      </c>
      <c r="W390" s="174">
        <v>4800627806</v>
      </c>
      <c r="X390" s="159">
        <v>3</v>
      </c>
    </row>
    <row r="391" spans="1:24" s="160" customFormat="1" ht="24">
      <c r="A391" s="262">
        <v>385</v>
      </c>
      <c r="B391" s="161" t="s">
        <v>1109</v>
      </c>
      <c r="C391" s="265" t="s">
        <v>89</v>
      </c>
      <c r="D391" s="109" t="s">
        <v>1123</v>
      </c>
      <c r="E391" s="153" t="s">
        <v>677</v>
      </c>
      <c r="F391" s="263">
        <v>44440</v>
      </c>
      <c r="G391" s="263">
        <v>44621</v>
      </c>
      <c r="H391" s="155">
        <v>20000</v>
      </c>
      <c r="I391" s="195">
        <v>0</v>
      </c>
      <c r="J391" s="264">
        <v>25</v>
      </c>
      <c r="K391" s="192">
        <f t="shared" si="64"/>
        <v>574</v>
      </c>
      <c r="L391" s="119">
        <f t="shared" ref="L391:L454" si="66">H391*0.071</f>
        <v>1419.9999999999998</v>
      </c>
      <c r="M391" s="119">
        <f t="shared" ref="M391:M454" si="67">H391*0.012</f>
        <v>240</v>
      </c>
      <c r="N391" s="289">
        <f t="shared" si="65"/>
        <v>608</v>
      </c>
      <c r="O391" s="119">
        <f t="shared" ref="O391:O454" si="68">H391*0.0709</f>
        <v>1418</v>
      </c>
      <c r="P391" s="156"/>
      <c r="Q391" s="108">
        <f t="shared" si="61"/>
        <v>4260</v>
      </c>
      <c r="R391" s="197">
        <v>1182</v>
      </c>
      <c r="S391" s="108">
        <f t="shared" si="60"/>
        <v>3078</v>
      </c>
      <c r="T391" s="155">
        <f t="shared" ref="T391:T454" si="69">H391-R391</f>
        <v>18818</v>
      </c>
      <c r="U391" s="265" t="s">
        <v>678</v>
      </c>
      <c r="V391" s="158" t="s">
        <v>848</v>
      </c>
      <c r="W391" s="174">
        <v>8100089260</v>
      </c>
      <c r="X391" s="159">
        <v>3</v>
      </c>
    </row>
    <row r="392" spans="1:24" s="160" customFormat="1" ht="24">
      <c r="A392" s="262">
        <v>386</v>
      </c>
      <c r="B392" s="126" t="s">
        <v>1012</v>
      </c>
      <c r="C392" s="111" t="s">
        <v>89</v>
      </c>
      <c r="D392" s="109" t="s">
        <v>689</v>
      </c>
      <c r="E392" s="153" t="s">
        <v>677</v>
      </c>
      <c r="F392" s="154">
        <v>44365</v>
      </c>
      <c r="G392" s="154">
        <v>44548</v>
      </c>
      <c r="H392" s="155">
        <v>20000</v>
      </c>
      <c r="I392" s="195">
        <v>0</v>
      </c>
      <c r="J392" s="264">
        <v>25</v>
      </c>
      <c r="K392" s="192">
        <f t="shared" si="64"/>
        <v>574</v>
      </c>
      <c r="L392" s="119">
        <f t="shared" si="66"/>
        <v>1419.9999999999998</v>
      </c>
      <c r="M392" s="119">
        <f t="shared" si="67"/>
        <v>240</v>
      </c>
      <c r="N392" s="289">
        <f t="shared" si="65"/>
        <v>608</v>
      </c>
      <c r="O392" s="119">
        <f t="shared" si="68"/>
        <v>1418</v>
      </c>
      <c r="P392" s="156"/>
      <c r="Q392" s="108">
        <f t="shared" si="61"/>
        <v>4260</v>
      </c>
      <c r="R392" s="197">
        <v>1182</v>
      </c>
      <c r="S392" s="108">
        <f t="shared" si="60"/>
        <v>3078</v>
      </c>
      <c r="T392" s="155">
        <f t="shared" si="69"/>
        <v>18818</v>
      </c>
      <c r="U392" s="265" t="s">
        <v>678</v>
      </c>
      <c r="V392" s="158" t="s">
        <v>848</v>
      </c>
      <c r="W392" s="174">
        <v>9300435923</v>
      </c>
      <c r="X392" s="159">
        <v>3</v>
      </c>
    </row>
    <row r="393" spans="1:24" s="160" customFormat="1" ht="24">
      <c r="A393" s="262">
        <v>387</v>
      </c>
      <c r="B393" s="126" t="s">
        <v>1021</v>
      </c>
      <c r="C393" s="111" t="s">
        <v>62</v>
      </c>
      <c r="D393" s="109" t="s">
        <v>689</v>
      </c>
      <c r="E393" s="153" t="s">
        <v>677</v>
      </c>
      <c r="F393" s="154">
        <v>44409</v>
      </c>
      <c r="G393" s="154">
        <v>44593</v>
      </c>
      <c r="H393" s="155">
        <v>22000</v>
      </c>
      <c r="I393" s="195">
        <v>0</v>
      </c>
      <c r="J393" s="264">
        <v>25</v>
      </c>
      <c r="K393" s="192">
        <f t="shared" si="64"/>
        <v>631.4</v>
      </c>
      <c r="L393" s="119">
        <f t="shared" si="66"/>
        <v>1561.9999999999998</v>
      </c>
      <c r="M393" s="119">
        <f t="shared" si="67"/>
        <v>264</v>
      </c>
      <c r="N393" s="289">
        <f t="shared" si="65"/>
        <v>668.8</v>
      </c>
      <c r="O393" s="119">
        <f t="shared" si="68"/>
        <v>1559.8000000000002</v>
      </c>
      <c r="P393" s="156"/>
      <c r="Q393" s="108">
        <f t="shared" si="61"/>
        <v>4686</v>
      </c>
      <c r="R393" s="197">
        <v>1300.2</v>
      </c>
      <c r="S393" s="108">
        <f t="shared" si="60"/>
        <v>3385.8</v>
      </c>
      <c r="T393" s="155">
        <f t="shared" si="69"/>
        <v>20699.8</v>
      </c>
      <c r="U393" s="265" t="s">
        <v>678</v>
      </c>
      <c r="V393" s="158" t="s">
        <v>848</v>
      </c>
      <c r="W393" s="174">
        <v>100920388</v>
      </c>
      <c r="X393" s="159">
        <v>3</v>
      </c>
    </row>
    <row r="394" spans="1:24" s="160" customFormat="1" ht="24">
      <c r="A394" s="262">
        <v>388</v>
      </c>
      <c r="B394" s="126" t="s">
        <v>867</v>
      </c>
      <c r="C394" s="111" t="s">
        <v>834</v>
      </c>
      <c r="D394" s="109" t="s">
        <v>845</v>
      </c>
      <c r="E394" s="153" t="s">
        <v>677</v>
      </c>
      <c r="F394" s="154">
        <v>44409</v>
      </c>
      <c r="G394" s="154">
        <v>44593</v>
      </c>
      <c r="H394" s="155">
        <v>50000</v>
      </c>
      <c r="I394" s="195">
        <v>1854</v>
      </c>
      <c r="J394" s="264">
        <v>25</v>
      </c>
      <c r="K394" s="192">
        <f t="shared" si="64"/>
        <v>1435</v>
      </c>
      <c r="L394" s="119">
        <f t="shared" si="66"/>
        <v>3549.9999999999995</v>
      </c>
      <c r="M394" s="119">
        <f t="shared" si="67"/>
        <v>600</v>
      </c>
      <c r="N394" s="289">
        <f t="shared" si="65"/>
        <v>1520</v>
      </c>
      <c r="O394" s="119">
        <f t="shared" si="68"/>
        <v>3545.0000000000005</v>
      </c>
      <c r="P394" s="156"/>
      <c r="Q394" s="108">
        <f t="shared" si="61"/>
        <v>10650</v>
      </c>
      <c r="R394" s="197">
        <v>4809</v>
      </c>
      <c r="S394" s="108">
        <f t="shared" si="60"/>
        <v>7695</v>
      </c>
      <c r="T394" s="155">
        <f t="shared" si="69"/>
        <v>45191</v>
      </c>
      <c r="U394" s="265" t="s">
        <v>678</v>
      </c>
      <c r="V394" s="158" t="s">
        <v>848</v>
      </c>
      <c r="W394" s="174">
        <v>101085983</v>
      </c>
      <c r="X394" s="159">
        <v>3</v>
      </c>
    </row>
    <row r="395" spans="1:24" s="160" customFormat="1" ht="24">
      <c r="A395" s="262">
        <v>389</v>
      </c>
      <c r="B395" s="126" t="s">
        <v>779</v>
      </c>
      <c r="C395" s="111" t="s">
        <v>834</v>
      </c>
      <c r="D395" s="109" t="s">
        <v>845</v>
      </c>
      <c r="E395" s="153" t="s">
        <v>677</v>
      </c>
      <c r="F395" s="154">
        <v>44409</v>
      </c>
      <c r="G395" s="154">
        <v>44593</v>
      </c>
      <c r="H395" s="155">
        <v>60000</v>
      </c>
      <c r="I395" s="195">
        <v>3486.68</v>
      </c>
      <c r="J395" s="264">
        <v>25</v>
      </c>
      <c r="K395" s="192">
        <f t="shared" si="64"/>
        <v>1722</v>
      </c>
      <c r="L395" s="119">
        <f t="shared" si="66"/>
        <v>4260</v>
      </c>
      <c r="M395" s="119">
        <f t="shared" si="67"/>
        <v>720</v>
      </c>
      <c r="N395" s="289">
        <f t="shared" si="65"/>
        <v>1824</v>
      </c>
      <c r="O395" s="119">
        <f t="shared" si="68"/>
        <v>4254</v>
      </c>
      <c r="P395" s="156"/>
      <c r="Q395" s="108">
        <f t="shared" si="61"/>
        <v>12780</v>
      </c>
      <c r="R395" s="197">
        <v>7032.68</v>
      </c>
      <c r="S395" s="108">
        <f t="shared" si="60"/>
        <v>9234</v>
      </c>
      <c r="T395" s="155">
        <f t="shared" si="69"/>
        <v>52967.32</v>
      </c>
      <c r="U395" s="265" t="s">
        <v>678</v>
      </c>
      <c r="V395" s="158" t="s">
        <v>848</v>
      </c>
      <c r="W395" s="174">
        <v>7100045397</v>
      </c>
      <c r="X395" s="159">
        <v>3</v>
      </c>
    </row>
    <row r="396" spans="1:24" s="160" customFormat="1" ht="36">
      <c r="A396" s="262">
        <v>390</v>
      </c>
      <c r="B396" s="126" t="s">
        <v>404</v>
      </c>
      <c r="C396" s="111" t="s">
        <v>309</v>
      </c>
      <c r="D396" s="109" t="s">
        <v>1125</v>
      </c>
      <c r="E396" s="153" t="s">
        <v>677</v>
      </c>
      <c r="F396" s="154">
        <v>44378</v>
      </c>
      <c r="G396" s="154">
        <v>44743</v>
      </c>
      <c r="H396" s="155">
        <v>30000</v>
      </c>
      <c r="I396" s="195">
        <v>0</v>
      </c>
      <c r="J396" s="264">
        <v>25</v>
      </c>
      <c r="K396" s="192">
        <f t="shared" si="64"/>
        <v>861</v>
      </c>
      <c r="L396" s="119">
        <f t="shared" si="66"/>
        <v>2130</v>
      </c>
      <c r="M396" s="119">
        <f t="shared" si="67"/>
        <v>360</v>
      </c>
      <c r="N396" s="289">
        <f t="shared" si="65"/>
        <v>912</v>
      </c>
      <c r="O396" s="119">
        <f t="shared" si="68"/>
        <v>2127</v>
      </c>
      <c r="P396" s="156"/>
      <c r="Q396" s="108">
        <f t="shared" si="61"/>
        <v>6390</v>
      </c>
      <c r="R396" s="197">
        <v>1773</v>
      </c>
      <c r="S396" s="108">
        <f t="shared" si="60"/>
        <v>4617</v>
      </c>
      <c r="T396" s="155">
        <f t="shared" si="69"/>
        <v>28227</v>
      </c>
      <c r="U396" s="265" t="s">
        <v>678</v>
      </c>
      <c r="V396" s="158" t="s">
        <v>848</v>
      </c>
      <c r="W396" s="174">
        <v>106985591</v>
      </c>
      <c r="X396" s="159">
        <v>3</v>
      </c>
    </row>
    <row r="397" spans="1:24" s="160" customFormat="1" ht="24">
      <c r="A397" s="262">
        <v>391</v>
      </c>
      <c r="B397" s="126" t="s">
        <v>523</v>
      </c>
      <c r="C397" s="111" t="s">
        <v>89</v>
      </c>
      <c r="D397" s="109" t="s">
        <v>689</v>
      </c>
      <c r="E397" s="153" t="s">
        <v>677</v>
      </c>
      <c r="F397" s="154">
        <v>44501</v>
      </c>
      <c r="G397" s="154">
        <v>44866</v>
      </c>
      <c r="H397" s="155">
        <v>20000</v>
      </c>
      <c r="I397" s="195">
        <v>0</v>
      </c>
      <c r="J397" s="264">
        <v>25</v>
      </c>
      <c r="K397" s="192">
        <f t="shared" si="64"/>
        <v>574</v>
      </c>
      <c r="L397" s="119">
        <f t="shared" si="66"/>
        <v>1419.9999999999998</v>
      </c>
      <c r="M397" s="119">
        <f t="shared" si="67"/>
        <v>240</v>
      </c>
      <c r="N397" s="289">
        <f t="shared" si="65"/>
        <v>608</v>
      </c>
      <c r="O397" s="119">
        <f t="shared" si="68"/>
        <v>1418</v>
      </c>
      <c r="P397" s="156"/>
      <c r="Q397" s="108">
        <f t="shared" si="61"/>
        <v>4260</v>
      </c>
      <c r="R397" s="197">
        <v>1182</v>
      </c>
      <c r="S397" s="108">
        <f t="shared" si="60"/>
        <v>3078</v>
      </c>
      <c r="T397" s="155">
        <f t="shared" si="69"/>
        <v>18818</v>
      </c>
      <c r="U397" s="265" t="s">
        <v>678</v>
      </c>
      <c r="V397" s="158" t="s">
        <v>848</v>
      </c>
      <c r="W397" s="174">
        <v>2301546236</v>
      </c>
      <c r="X397" s="159">
        <v>3</v>
      </c>
    </row>
    <row r="398" spans="1:24" s="160" customFormat="1" ht="24">
      <c r="A398" s="262">
        <v>392</v>
      </c>
      <c r="B398" s="126" t="s">
        <v>925</v>
      </c>
      <c r="C398" s="111" t="s">
        <v>89</v>
      </c>
      <c r="D398" s="109" t="s">
        <v>1123</v>
      </c>
      <c r="E398" s="153" t="s">
        <v>677</v>
      </c>
      <c r="F398" s="154">
        <v>44440</v>
      </c>
      <c r="G398" s="154">
        <v>44621</v>
      </c>
      <c r="H398" s="155">
        <v>20000</v>
      </c>
      <c r="I398" s="195">
        <v>0</v>
      </c>
      <c r="J398" s="264">
        <v>25</v>
      </c>
      <c r="K398" s="192">
        <f t="shared" si="64"/>
        <v>574</v>
      </c>
      <c r="L398" s="119">
        <f t="shared" si="66"/>
        <v>1419.9999999999998</v>
      </c>
      <c r="M398" s="119">
        <f t="shared" si="67"/>
        <v>240</v>
      </c>
      <c r="N398" s="289">
        <f t="shared" si="65"/>
        <v>608</v>
      </c>
      <c r="O398" s="119">
        <f t="shared" si="68"/>
        <v>1418</v>
      </c>
      <c r="P398" s="156"/>
      <c r="Q398" s="108">
        <f t="shared" si="61"/>
        <v>4260</v>
      </c>
      <c r="R398" s="197">
        <v>1182</v>
      </c>
      <c r="S398" s="108">
        <f t="shared" si="60"/>
        <v>3078</v>
      </c>
      <c r="T398" s="155">
        <f t="shared" si="69"/>
        <v>18818</v>
      </c>
      <c r="U398" s="265" t="s">
        <v>678</v>
      </c>
      <c r="V398" s="158" t="s">
        <v>848</v>
      </c>
      <c r="W398" s="174">
        <v>5400430806</v>
      </c>
      <c r="X398" s="159">
        <v>3</v>
      </c>
    </row>
    <row r="399" spans="1:24" s="160" customFormat="1" ht="24">
      <c r="A399" s="262">
        <v>393</v>
      </c>
      <c r="B399" s="126" t="s">
        <v>534</v>
      </c>
      <c r="C399" s="111" t="s">
        <v>89</v>
      </c>
      <c r="D399" s="109" t="s">
        <v>689</v>
      </c>
      <c r="E399" s="153" t="s">
        <v>677</v>
      </c>
      <c r="F399" s="154">
        <v>44319</v>
      </c>
      <c r="G399" s="154">
        <v>44503</v>
      </c>
      <c r="H399" s="155">
        <v>20000</v>
      </c>
      <c r="I399" s="195">
        <v>0</v>
      </c>
      <c r="J399" s="264">
        <v>25</v>
      </c>
      <c r="K399" s="192">
        <f t="shared" si="64"/>
        <v>574</v>
      </c>
      <c r="L399" s="119">
        <f t="shared" si="66"/>
        <v>1419.9999999999998</v>
      </c>
      <c r="M399" s="119">
        <f t="shared" si="67"/>
        <v>240</v>
      </c>
      <c r="N399" s="289">
        <f t="shared" si="65"/>
        <v>608</v>
      </c>
      <c r="O399" s="119">
        <f t="shared" si="68"/>
        <v>1418</v>
      </c>
      <c r="P399" s="156"/>
      <c r="Q399" s="108">
        <f t="shared" si="61"/>
        <v>4260</v>
      </c>
      <c r="R399" s="197">
        <v>1182</v>
      </c>
      <c r="S399" s="108">
        <f t="shared" si="60"/>
        <v>3078</v>
      </c>
      <c r="T399" s="155">
        <f t="shared" si="69"/>
        <v>18818</v>
      </c>
      <c r="U399" s="265" t="s">
        <v>678</v>
      </c>
      <c r="V399" s="158" t="s">
        <v>848</v>
      </c>
      <c r="W399" s="174">
        <v>3100193865</v>
      </c>
      <c r="X399" s="159">
        <v>3</v>
      </c>
    </row>
    <row r="400" spans="1:24" s="160" customFormat="1" ht="24">
      <c r="A400" s="262">
        <v>394</v>
      </c>
      <c r="B400" s="126" t="s">
        <v>976</v>
      </c>
      <c r="C400" s="111" t="s">
        <v>89</v>
      </c>
      <c r="D400" s="109" t="s">
        <v>689</v>
      </c>
      <c r="E400" s="153" t="s">
        <v>677</v>
      </c>
      <c r="F400" s="154">
        <v>44365</v>
      </c>
      <c r="G400" s="154">
        <v>44548</v>
      </c>
      <c r="H400" s="155">
        <v>20000</v>
      </c>
      <c r="I400" s="195">
        <v>0</v>
      </c>
      <c r="J400" s="264">
        <v>25</v>
      </c>
      <c r="K400" s="192">
        <f t="shared" si="64"/>
        <v>574</v>
      </c>
      <c r="L400" s="119">
        <f t="shared" si="66"/>
        <v>1419.9999999999998</v>
      </c>
      <c r="M400" s="119">
        <f t="shared" si="67"/>
        <v>240</v>
      </c>
      <c r="N400" s="289">
        <f t="shared" si="65"/>
        <v>608</v>
      </c>
      <c r="O400" s="119">
        <f t="shared" si="68"/>
        <v>1418</v>
      </c>
      <c r="P400" s="156"/>
      <c r="Q400" s="108">
        <f t="shared" si="61"/>
        <v>4260</v>
      </c>
      <c r="R400" s="197">
        <v>1182</v>
      </c>
      <c r="S400" s="108">
        <f t="shared" si="60"/>
        <v>3078</v>
      </c>
      <c r="T400" s="155">
        <f t="shared" si="69"/>
        <v>18818</v>
      </c>
      <c r="U400" s="265" t="s">
        <v>678</v>
      </c>
      <c r="V400" s="158" t="s">
        <v>848</v>
      </c>
      <c r="W400" s="174">
        <v>9300181329</v>
      </c>
      <c r="X400" s="159">
        <v>3</v>
      </c>
    </row>
    <row r="401" spans="1:24" s="160" customFormat="1" ht="24">
      <c r="A401" s="262">
        <v>395</v>
      </c>
      <c r="B401" s="126" t="s">
        <v>827</v>
      </c>
      <c r="C401" s="111" t="s">
        <v>89</v>
      </c>
      <c r="D401" s="109" t="s">
        <v>689</v>
      </c>
      <c r="E401" s="153" t="s">
        <v>677</v>
      </c>
      <c r="F401" s="263">
        <v>44395</v>
      </c>
      <c r="G401" s="263">
        <v>44579</v>
      </c>
      <c r="H401" s="155">
        <v>20000</v>
      </c>
      <c r="I401" s="195">
        <v>0</v>
      </c>
      <c r="J401" s="264">
        <v>25</v>
      </c>
      <c r="K401" s="192">
        <f t="shared" si="64"/>
        <v>574</v>
      </c>
      <c r="L401" s="119">
        <f t="shared" si="66"/>
        <v>1419.9999999999998</v>
      </c>
      <c r="M401" s="119">
        <f t="shared" si="67"/>
        <v>240</v>
      </c>
      <c r="N401" s="289">
        <f t="shared" si="65"/>
        <v>608</v>
      </c>
      <c r="O401" s="119">
        <f t="shared" si="68"/>
        <v>1418</v>
      </c>
      <c r="P401" s="156"/>
      <c r="Q401" s="108">
        <f t="shared" si="61"/>
        <v>4260</v>
      </c>
      <c r="R401" s="197">
        <v>1182</v>
      </c>
      <c r="S401" s="108">
        <f t="shared" si="60"/>
        <v>3078</v>
      </c>
      <c r="T401" s="155">
        <f t="shared" si="69"/>
        <v>18818</v>
      </c>
      <c r="U401" s="265" t="s">
        <v>678</v>
      </c>
      <c r="V401" s="158" t="s">
        <v>848</v>
      </c>
      <c r="W401" s="174">
        <v>103144325</v>
      </c>
      <c r="X401" s="159">
        <v>3</v>
      </c>
    </row>
    <row r="402" spans="1:24" s="160" customFormat="1" ht="24">
      <c r="A402" s="262">
        <v>396</v>
      </c>
      <c r="B402" s="126" t="s">
        <v>996</v>
      </c>
      <c r="C402" s="111" t="s">
        <v>434</v>
      </c>
      <c r="D402" s="109" t="s">
        <v>689</v>
      </c>
      <c r="E402" s="153" t="s">
        <v>677</v>
      </c>
      <c r="F402" s="154">
        <v>44348</v>
      </c>
      <c r="G402" s="154">
        <v>44531</v>
      </c>
      <c r="H402" s="155">
        <v>60000</v>
      </c>
      <c r="I402" s="195">
        <v>3486.68</v>
      </c>
      <c r="J402" s="264">
        <v>25</v>
      </c>
      <c r="K402" s="192">
        <f t="shared" si="64"/>
        <v>1722</v>
      </c>
      <c r="L402" s="119">
        <f t="shared" si="66"/>
        <v>4260</v>
      </c>
      <c r="M402" s="119">
        <f t="shared" si="67"/>
        <v>720</v>
      </c>
      <c r="N402" s="289">
        <f t="shared" si="65"/>
        <v>1824</v>
      </c>
      <c r="O402" s="119">
        <f t="shared" si="68"/>
        <v>4254</v>
      </c>
      <c r="P402" s="156"/>
      <c r="Q402" s="108">
        <f t="shared" si="61"/>
        <v>12780</v>
      </c>
      <c r="R402" s="197">
        <v>7032.68</v>
      </c>
      <c r="S402" s="108">
        <f t="shared" si="60"/>
        <v>9234</v>
      </c>
      <c r="T402" s="155">
        <f t="shared" si="69"/>
        <v>52967.32</v>
      </c>
      <c r="U402" s="265" t="s">
        <v>678</v>
      </c>
      <c r="V402" s="158" t="s">
        <v>848</v>
      </c>
      <c r="W402" s="174">
        <v>1600023343</v>
      </c>
      <c r="X402" s="159">
        <v>3</v>
      </c>
    </row>
    <row r="403" spans="1:24" s="160" customFormat="1" ht="24">
      <c r="A403" s="262">
        <v>397</v>
      </c>
      <c r="B403" s="126" t="s">
        <v>1143</v>
      </c>
      <c r="C403" s="111" t="s">
        <v>89</v>
      </c>
      <c r="D403" s="109" t="s">
        <v>689</v>
      </c>
      <c r="E403" s="153" t="s">
        <v>677</v>
      </c>
      <c r="F403" s="263">
        <v>44440</v>
      </c>
      <c r="G403" s="263">
        <v>44593</v>
      </c>
      <c r="H403" s="155">
        <v>20000</v>
      </c>
      <c r="I403" s="195">
        <v>0</v>
      </c>
      <c r="J403" s="264">
        <v>25</v>
      </c>
      <c r="K403" s="192">
        <v>574</v>
      </c>
      <c r="L403" s="119">
        <f t="shared" si="66"/>
        <v>1419.9999999999998</v>
      </c>
      <c r="M403" s="119">
        <f t="shared" si="67"/>
        <v>240</v>
      </c>
      <c r="N403" s="289">
        <v>608</v>
      </c>
      <c r="O403" s="119">
        <f t="shared" si="68"/>
        <v>1418</v>
      </c>
      <c r="P403" s="156"/>
      <c r="Q403" s="108">
        <f t="shared" si="61"/>
        <v>4260</v>
      </c>
      <c r="R403" s="197">
        <v>1182</v>
      </c>
      <c r="S403" s="108">
        <f t="shared" si="60"/>
        <v>3078</v>
      </c>
      <c r="T403" s="155">
        <f t="shared" si="69"/>
        <v>18818</v>
      </c>
      <c r="U403" s="265" t="s">
        <v>678</v>
      </c>
      <c r="V403" s="158" t="s">
        <v>848</v>
      </c>
      <c r="W403" s="174">
        <v>5300228235</v>
      </c>
      <c r="X403" s="159">
        <v>3</v>
      </c>
    </row>
    <row r="404" spans="1:24" s="160" customFormat="1" ht="24">
      <c r="A404" s="262">
        <v>398</v>
      </c>
      <c r="B404" s="126" t="s">
        <v>1144</v>
      </c>
      <c r="C404" s="111" t="s">
        <v>89</v>
      </c>
      <c r="D404" s="109" t="s">
        <v>689</v>
      </c>
      <c r="E404" s="153" t="s">
        <v>677</v>
      </c>
      <c r="F404" s="154">
        <v>44470</v>
      </c>
      <c r="G404" s="154">
        <v>44652</v>
      </c>
      <c r="H404" s="155">
        <v>20000</v>
      </c>
      <c r="I404" s="195">
        <v>0</v>
      </c>
      <c r="J404" s="264">
        <v>25</v>
      </c>
      <c r="K404" s="192">
        <v>574</v>
      </c>
      <c r="L404" s="119">
        <f t="shared" si="66"/>
        <v>1419.9999999999998</v>
      </c>
      <c r="M404" s="119">
        <f t="shared" si="67"/>
        <v>240</v>
      </c>
      <c r="N404" s="289">
        <v>608</v>
      </c>
      <c r="O404" s="119">
        <f t="shared" si="68"/>
        <v>1418</v>
      </c>
      <c r="P404" s="156"/>
      <c r="Q404" s="108">
        <f t="shared" si="61"/>
        <v>4260</v>
      </c>
      <c r="R404" s="197">
        <v>1182</v>
      </c>
      <c r="S404" s="108">
        <f t="shared" si="60"/>
        <v>3078</v>
      </c>
      <c r="T404" s="155">
        <f t="shared" si="69"/>
        <v>18818</v>
      </c>
      <c r="U404" s="265" t="s">
        <v>678</v>
      </c>
      <c r="V404" s="158" t="s">
        <v>848</v>
      </c>
      <c r="W404" s="174">
        <v>5100173276</v>
      </c>
      <c r="X404" s="159">
        <v>3</v>
      </c>
    </row>
    <row r="405" spans="1:24" s="160" customFormat="1" ht="24">
      <c r="A405" s="262">
        <v>399</v>
      </c>
      <c r="B405" s="126" t="s">
        <v>576</v>
      </c>
      <c r="C405" s="111" t="s">
        <v>89</v>
      </c>
      <c r="D405" s="109" t="s">
        <v>689</v>
      </c>
      <c r="E405" s="153" t="s">
        <v>677</v>
      </c>
      <c r="F405" s="154">
        <v>44470</v>
      </c>
      <c r="G405" s="154" t="s">
        <v>1174</v>
      </c>
      <c r="H405" s="155">
        <v>20000</v>
      </c>
      <c r="I405" s="195">
        <v>0</v>
      </c>
      <c r="J405" s="264">
        <v>25</v>
      </c>
      <c r="K405" s="192">
        <f>H405*0.0287</f>
        <v>574</v>
      </c>
      <c r="L405" s="119">
        <f t="shared" si="66"/>
        <v>1419.9999999999998</v>
      </c>
      <c r="M405" s="119">
        <f t="shared" si="67"/>
        <v>240</v>
      </c>
      <c r="N405" s="289">
        <f>H405*0.0304</f>
        <v>608</v>
      </c>
      <c r="O405" s="119">
        <f t="shared" si="68"/>
        <v>1418</v>
      </c>
      <c r="P405" s="156"/>
      <c r="Q405" s="108">
        <f t="shared" si="61"/>
        <v>4260</v>
      </c>
      <c r="R405" s="197">
        <v>1182</v>
      </c>
      <c r="S405" s="108">
        <f t="shared" si="60"/>
        <v>3078</v>
      </c>
      <c r="T405" s="155">
        <f t="shared" si="69"/>
        <v>18818</v>
      </c>
      <c r="U405" s="265" t="s">
        <v>678</v>
      </c>
      <c r="V405" s="158" t="s">
        <v>848</v>
      </c>
      <c r="W405" s="174">
        <v>4900549447</v>
      </c>
      <c r="X405" s="159">
        <v>3</v>
      </c>
    </row>
    <row r="406" spans="1:24" s="160" customFormat="1" ht="24">
      <c r="A406" s="262">
        <v>400</v>
      </c>
      <c r="B406" s="126" t="s">
        <v>1145</v>
      </c>
      <c r="C406" s="111" t="s">
        <v>89</v>
      </c>
      <c r="D406" s="109" t="s">
        <v>689</v>
      </c>
      <c r="E406" s="153" t="s">
        <v>677</v>
      </c>
      <c r="F406" s="154">
        <v>44470</v>
      </c>
      <c r="G406" s="154">
        <v>44652</v>
      </c>
      <c r="H406" s="155">
        <v>20000</v>
      </c>
      <c r="I406" s="195">
        <v>0</v>
      </c>
      <c r="J406" s="264">
        <v>25</v>
      </c>
      <c r="K406" s="192">
        <v>574</v>
      </c>
      <c r="L406" s="119">
        <f t="shared" si="66"/>
        <v>1419.9999999999998</v>
      </c>
      <c r="M406" s="119">
        <f t="shared" si="67"/>
        <v>240</v>
      </c>
      <c r="N406" s="289">
        <v>608</v>
      </c>
      <c r="O406" s="119">
        <f t="shared" si="68"/>
        <v>1418</v>
      </c>
      <c r="P406" s="156"/>
      <c r="Q406" s="108">
        <f t="shared" si="61"/>
        <v>4260</v>
      </c>
      <c r="R406" s="197">
        <v>1182</v>
      </c>
      <c r="S406" s="108">
        <f t="shared" si="60"/>
        <v>3078</v>
      </c>
      <c r="T406" s="155">
        <f t="shared" si="69"/>
        <v>18818</v>
      </c>
      <c r="U406" s="265" t="s">
        <v>678</v>
      </c>
      <c r="V406" s="158" t="s">
        <v>848</v>
      </c>
      <c r="W406" s="174">
        <v>5401320030</v>
      </c>
      <c r="X406" s="159">
        <v>3</v>
      </c>
    </row>
    <row r="407" spans="1:24" s="160" customFormat="1" ht="24">
      <c r="A407" s="262">
        <v>401</v>
      </c>
      <c r="B407" s="126" t="s">
        <v>938</v>
      </c>
      <c r="C407" s="111" t="s">
        <v>89</v>
      </c>
      <c r="D407" s="109" t="s">
        <v>1123</v>
      </c>
      <c r="E407" s="153" t="s">
        <v>677</v>
      </c>
      <c r="F407" s="263">
        <v>44317</v>
      </c>
      <c r="G407" s="263">
        <v>44501</v>
      </c>
      <c r="H407" s="155">
        <v>20000</v>
      </c>
      <c r="I407" s="195">
        <v>0</v>
      </c>
      <c r="J407" s="264">
        <v>25</v>
      </c>
      <c r="K407" s="192">
        <f t="shared" ref="K407:K421" si="70">H407*0.0287</f>
        <v>574</v>
      </c>
      <c r="L407" s="119">
        <f t="shared" si="66"/>
        <v>1419.9999999999998</v>
      </c>
      <c r="M407" s="119">
        <f t="shared" si="67"/>
        <v>240</v>
      </c>
      <c r="N407" s="289">
        <f t="shared" ref="N407:N438" si="71">H407*0.0304</f>
        <v>608</v>
      </c>
      <c r="O407" s="119">
        <f t="shared" si="68"/>
        <v>1418</v>
      </c>
      <c r="P407" s="156"/>
      <c r="Q407" s="108">
        <f t="shared" si="61"/>
        <v>4260</v>
      </c>
      <c r="R407" s="197">
        <v>1182</v>
      </c>
      <c r="S407" s="108">
        <f t="shared" si="60"/>
        <v>3078</v>
      </c>
      <c r="T407" s="155">
        <f t="shared" si="69"/>
        <v>18818</v>
      </c>
      <c r="U407" s="265" t="s">
        <v>678</v>
      </c>
      <c r="V407" s="158" t="s">
        <v>848</v>
      </c>
      <c r="W407" s="174">
        <v>116446352</v>
      </c>
      <c r="X407" s="159">
        <v>3</v>
      </c>
    </row>
    <row r="408" spans="1:24" s="160" customFormat="1" ht="12">
      <c r="A408" s="262">
        <v>402</v>
      </c>
      <c r="B408" s="126" t="s">
        <v>304</v>
      </c>
      <c r="C408" s="111" t="s">
        <v>274</v>
      </c>
      <c r="D408" s="109" t="s">
        <v>699</v>
      </c>
      <c r="E408" s="153" t="s">
        <v>677</v>
      </c>
      <c r="F408" s="263">
        <v>44470</v>
      </c>
      <c r="G408" s="263" t="s">
        <v>1174</v>
      </c>
      <c r="H408" s="155">
        <v>45000</v>
      </c>
      <c r="I408" s="195">
        <v>969.81</v>
      </c>
      <c r="J408" s="264">
        <v>25</v>
      </c>
      <c r="K408" s="192">
        <f t="shared" si="70"/>
        <v>1291.5</v>
      </c>
      <c r="L408" s="119">
        <f t="shared" si="66"/>
        <v>3194.9999999999995</v>
      </c>
      <c r="M408" s="119">
        <f t="shared" si="67"/>
        <v>540</v>
      </c>
      <c r="N408" s="289">
        <f t="shared" si="71"/>
        <v>1368</v>
      </c>
      <c r="O408" s="119">
        <f t="shared" si="68"/>
        <v>3190.5</v>
      </c>
      <c r="P408" s="156"/>
      <c r="Q408" s="108">
        <f t="shared" si="61"/>
        <v>9585</v>
      </c>
      <c r="R408" s="197">
        <v>6649.43</v>
      </c>
      <c r="S408" s="108">
        <f t="shared" si="60"/>
        <v>6925.5</v>
      </c>
      <c r="T408" s="155">
        <f t="shared" si="69"/>
        <v>38350.57</v>
      </c>
      <c r="U408" s="265" t="s">
        <v>678</v>
      </c>
      <c r="V408" s="158" t="s">
        <v>848</v>
      </c>
      <c r="W408" s="174">
        <v>105586564</v>
      </c>
      <c r="X408" s="159">
        <v>3</v>
      </c>
    </row>
    <row r="409" spans="1:24" s="160" customFormat="1" ht="24">
      <c r="A409" s="262">
        <v>403</v>
      </c>
      <c r="B409" s="126" t="s">
        <v>632</v>
      </c>
      <c r="C409" s="111" t="s">
        <v>89</v>
      </c>
      <c r="D409" s="109" t="s">
        <v>689</v>
      </c>
      <c r="E409" s="153" t="s">
        <v>677</v>
      </c>
      <c r="F409" s="154">
        <v>44317</v>
      </c>
      <c r="G409" s="154">
        <v>44501</v>
      </c>
      <c r="H409" s="155">
        <v>20000</v>
      </c>
      <c r="I409" s="195">
        <v>0</v>
      </c>
      <c r="J409" s="264">
        <v>25</v>
      </c>
      <c r="K409" s="192">
        <f t="shared" si="70"/>
        <v>574</v>
      </c>
      <c r="L409" s="119">
        <f t="shared" si="66"/>
        <v>1419.9999999999998</v>
      </c>
      <c r="M409" s="119">
        <f t="shared" si="67"/>
        <v>240</v>
      </c>
      <c r="N409" s="289">
        <f t="shared" si="71"/>
        <v>608</v>
      </c>
      <c r="O409" s="119">
        <f t="shared" si="68"/>
        <v>1418</v>
      </c>
      <c r="P409" s="156"/>
      <c r="Q409" s="108">
        <f t="shared" si="61"/>
        <v>4260</v>
      </c>
      <c r="R409" s="197">
        <v>1182</v>
      </c>
      <c r="S409" s="108">
        <f t="shared" si="60"/>
        <v>3078</v>
      </c>
      <c r="T409" s="155">
        <f t="shared" si="69"/>
        <v>18818</v>
      </c>
      <c r="U409" s="265" t="s">
        <v>678</v>
      </c>
      <c r="V409" s="158" t="s">
        <v>848</v>
      </c>
      <c r="W409" s="174">
        <v>22800005708</v>
      </c>
      <c r="X409" s="159">
        <v>3</v>
      </c>
    </row>
    <row r="410" spans="1:24" s="160" customFormat="1" ht="24">
      <c r="A410" s="262">
        <v>404</v>
      </c>
      <c r="B410" s="126" t="s">
        <v>876</v>
      </c>
      <c r="C410" s="111" t="s">
        <v>309</v>
      </c>
      <c r="D410" s="109" t="s">
        <v>682</v>
      </c>
      <c r="E410" s="153" t="s">
        <v>677</v>
      </c>
      <c r="F410" s="154">
        <v>44440</v>
      </c>
      <c r="G410" s="154">
        <v>44621</v>
      </c>
      <c r="H410" s="155">
        <v>25000</v>
      </c>
      <c r="I410" s="195">
        <v>0</v>
      </c>
      <c r="J410" s="264">
        <v>25</v>
      </c>
      <c r="K410" s="192">
        <f t="shared" si="70"/>
        <v>717.5</v>
      </c>
      <c r="L410" s="119">
        <f t="shared" si="66"/>
        <v>1774.9999999999998</v>
      </c>
      <c r="M410" s="119">
        <f t="shared" si="67"/>
        <v>300</v>
      </c>
      <c r="N410" s="289">
        <f t="shared" si="71"/>
        <v>760</v>
      </c>
      <c r="O410" s="119">
        <f t="shared" si="68"/>
        <v>1772.5000000000002</v>
      </c>
      <c r="P410" s="156"/>
      <c r="Q410" s="108">
        <f t="shared" si="61"/>
        <v>5325</v>
      </c>
      <c r="R410" s="197">
        <v>1477.5</v>
      </c>
      <c r="S410" s="108">
        <f t="shared" si="60"/>
        <v>3847.5</v>
      </c>
      <c r="T410" s="155">
        <f t="shared" si="69"/>
        <v>23522.5</v>
      </c>
      <c r="U410" s="265" t="s">
        <v>678</v>
      </c>
      <c r="V410" s="158" t="s">
        <v>849</v>
      </c>
      <c r="W410" s="174">
        <v>40220345546</v>
      </c>
      <c r="X410" s="159">
        <v>3</v>
      </c>
    </row>
    <row r="411" spans="1:24" s="160" customFormat="1" ht="20.25" customHeight="1">
      <c r="A411" s="262">
        <v>405</v>
      </c>
      <c r="B411" s="126" t="s">
        <v>898</v>
      </c>
      <c r="C411" s="111" t="s">
        <v>277</v>
      </c>
      <c r="D411" s="109" t="s">
        <v>706</v>
      </c>
      <c r="E411" s="153" t="s">
        <v>677</v>
      </c>
      <c r="F411" s="263">
        <v>44440</v>
      </c>
      <c r="G411" s="263">
        <v>44621</v>
      </c>
      <c r="H411" s="155">
        <v>40000</v>
      </c>
      <c r="I411" s="195">
        <v>442.65</v>
      </c>
      <c r="J411" s="264">
        <v>25</v>
      </c>
      <c r="K411" s="192">
        <f t="shared" si="70"/>
        <v>1148</v>
      </c>
      <c r="L411" s="119">
        <f t="shared" si="66"/>
        <v>2839.9999999999995</v>
      </c>
      <c r="M411" s="119">
        <f t="shared" si="67"/>
        <v>480</v>
      </c>
      <c r="N411" s="289">
        <f t="shared" si="71"/>
        <v>1216</v>
      </c>
      <c r="O411" s="119">
        <f t="shared" si="68"/>
        <v>2836</v>
      </c>
      <c r="P411" s="156"/>
      <c r="Q411" s="108">
        <f t="shared" si="61"/>
        <v>8520</v>
      </c>
      <c r="R411" s="197">
        <v>2906.65</v>
      </c>
      <c r="S411" s="108">
        <f t="shared" si="60"/>
        <v>6156</v>
      </c>
      <c r="T411" s="155">
        <f t="shared" si="69"/>
        <v>37093.35</v>
      </c>
      <c r="U411" s="265" t="s">
        <v>678</v>
      </c>
      <c r="V411" s="158" t="s">
        <v>849</v>
      </c>
      <c r="W411" s="174">
        <v>7100508303</v>
      </c>
      <c r="X411" s="159">
        <v>3</v>
      </c>
    </row>
    <row r="412" spans="1:24" s="160" customFormat="1" ht="29.25" customHeight="1">
      <c r="A412" s="262">
        <v>406</v>
      </c>
      <c r="B412" s="126" t="s">
        <v>503</v>
      </c>
      <c r="C412" s="111" t="s">
        <v>89</v>
      </c>
      <c r="D412" s="109" t="s">
        <v>689</v>
      </c>
      <c r="E412" s="153" t="s">
        <v>677</v>
      </c>
      <c r="F412" s="263">
        <v>44317</v>
      </c>
      <c r="G412" s="263">
        <v>44501</v>
      </c>
      <c r="H412" s="155">
        <v>20000</v>
      </c>
      <c r="I412" s="195">
        <v>0</v>
      </c>
      <c r="J412" s="264">
        <v>25</v>
      </c>
      <c r="K412" s="192">
        <f t="shared" si="70"/>
        <v>574</v>
      </c>
      <c r="L412" s="119">
        <f t="shared" si="66"/>
        <v>1419.9999999999998</v>
      </c>
      <c r="M412" s="119">
        <f t="shared" si="67"/>
        <v>240</v>
      </c>
      <c r="N412" s="289">
        <f t="shared" si="71"/>
        <v>608</v>
      </c>
      <c r="O412" s="119">
        <f t="shared" si="68"/>
        <v>1418</v>
      </c>
      <c r="P412" s="156"/>
      <c r="Q412" s="108">
        <f t="shared" si="61"/>
        <v>4260</v>
      </c>
      <c r="R412" s="197">
        <v>1182</v>
      </c>
      <c r="S412" s="108">
        <f t="shared" si="60"/>
        <v>3078</v>
      </c>
      <c r="T412" s="155">
        <f t="shared" si="69"/>
        <v>18818</v>
      </c>
      <c r="U412" s="265" t="s">
        <v>678</v>
      </c>
      <c r="V412" s="158" t="s">
        <v>849</v>
      </c>
      <c r="W412" s="273">
        <v>118649813</v>
      </c>
      <c r="X412" s="159">
        <v>3</v>
      </c>
    </row>
    <row r="413" spans="1:24" s="160" customFormat="1" ht="24">
      <c r="A413" s="262">
        <v>407</v>
      </c>
      <c r="B413" s="126" t="s">
        <v>301</v>
      </c>
      <c r="C413" s="111" t="s">
        <v>302</v>
      </c>
      <c r="D413" s="109" t="s">
        <v>717</v>
      </c>
      <c r="E413" s="153" t="s">
        <v>677</v>
      </c>
      <c r="F413" s="154">
        <v>44348</v>
      </c>
      <c r="G413" s="154">
        <v>44531</v>
      </c>
      <c r="H413" s="155">
        <v>33000</v>
      </c>
      <c r="I413" s="195">
        <v>0</v>
      </c>
      <c r="J413" s="264">
        <v>25</v>
      </c>
      <c r="K413" s="192">
        <f t="shared" si="70"/>
        <v>947.1</v>
      </c>
      <c r="L413" s="119">
        <f t="shared" si="66"/>
        <v>2343</v>
      </c>
      <c r="M413" s="119">
        <f t="shared" si="67"/>
        <v>396</v>
      </c>
      <c r="N413" s="289">
        <f t="shared" si="71"/>
        <v>1003.2</v>
      </c>
      <c r="O413" s="119">
        <f t="shared" si="68"/>
        <v>2339.7000000000003</v>
      </c>
      <c r="P413" s="156"/>
      <c r="Q413" s="108">
        <f t="shared" si="61"/>
        <v>7029</v>
      </c>
      <c r="R413" s="197">
        <v>1950.3</v>
      </c>
      <c r="S413" s="108">
        <f t="shared" si="60"/>
        <v>5078.7000000000007</v>
      </c>
      <c r="T413" s="155">
        <f t="shared" si="69"/>
        <v>31049.7</v>
      </c>
      <c r="U413" s="265" t="s">
        <v>678</v>
      </c>
      <c r="V413" s="158" t="s">
        <v>849</v>
      </c>
      <c r="W413" s="174">
        <v>40240011565</v>
      </c>
      <c r="X413" s="159">
        <v>3</v>
      </c>
    </row>
    <row r="414" spans="1:24" s="160" customFormat="1" ht="24">
      <c r="A414" s="262">
        <v>408</v>
      </c>
      <c r="B414" s="126" t="s">
        <v>546</v>
      </c>
      <c r="C414" s="111" t="s">
        <v>89</v>
      </c>
      <c r="D414" s="109" t="s">
        <v>689</v>
      </c>
      <c r="E414" s="153" t="s">
        <v>677</v>
      </c>
      <c r="F414" s="154">
        <v>44470</v>
      </c>
      <c r="G414" s="154" t="s">
        <v>1174</v>
      </c>
      <c r="H414" s="155">
        <v>20000</v>
      </c>
      <c r="I414" s="195">
        <v>0</v>
      </c>
      <c r="J414" s="264">
        <v>25</v>
      </c>
      <c r="K414" s="192">
        <f t="shared" si="70"/>
        <v>574</v>
      </c>
      <c r="L414" s="119">
        <f t="shared" si="66"/>
        <v>1419.9999999999998</v>
      </c>
      <c r="M414" s="119">
        <f t="shared" si="67"/>
        <v>240</v>
      </c>
      <c r="N414" s="289">
        <f t="shared" si="71"/>
        <v>608</v>
      </c>
      <c r="O414" s="119">
        <f t="shared" si="68"/>
        <v>1418</v>
      </c>
      <c r="P414" s="156"/>
      <c r="Q414" s="108">
        <f t="shared" si="61"/>
        <v>4260</v>
      </c>
      <c r="R414" s="197">
        <v>1182</v>
      </c>
      <c r="S414" s="108">
        <f t="shared" si="60"/>
        <v>3078</v>
      </c>
      <c r="T414" s="155">
        <f t="shared" si="69"/>
        <v>18818</v>
      </c>
      <c r="U414" s="265" t="s">
        <v>678</v>
      </c>
      <c r="V414" s="158" t="s">
        <v>848</v>
      </c>
      <c r="W414" s="174">
        <v>3105203818</v>
      </c>
      <c r="X414" s="159">
        <v>3</v>
      </c>
    </row>
    <row r="415" spans="1:24" s="160" customFormat="1" ht="27.75" customHeight="1">
      <c r="A415" s="262">
        <v>409</v>
      </c>
      <c r="B415" s="126" t="s">
        <v>772</v>
      </c>
      <c r="C415" s="111" t="s">
        <v>832</v>
      </c>
      <c r="D415" s="109" t="s">
        <v>706</v>
      </c>
      <c r="E415" s="153" t="s">
        <v>677</v>
      </c>
      <c r="F415" s="263">
        <v>44434</v>
      </c>
      <c r="G415" s="263" t="s">
        <v>1091</v>
      </c>
      <c r="H415" s="155">
        <v>25000</v>
      </c>
      <c r="I415" s="195">
        <v>0</v>
      </c>
      <c r="J415" s="264">
        <v>25</v>
      </c>
      <c r="K415" s="192">
        <f t="shared" si="70"/>
        <v>717.5</v>
      </c>
      <c r="L415" s="119">
        <f t="shared" si="66"/>
        <v>1774.9999999999998</v>
      </c>
      <c r="M415" s="119">
        <f t="shared" si="67"/>
        <v>300</v>
      </c>
      <c r="N415" s="289">
        <f t="shared" si="71"/>
        <v>760</v>
      </c>
      <c r="O415" s="119">
        <f t="shared" si="68"/>
        <v>1772.5000000000002</v>
      </c>
      <c r="P415" s="156"/>
      <c r="Q415" s="108">
        <f t="shared" si="61"/>
        <v>5325</v>
      </c>
      <c r="R415" s="197">
        <v>1477.5</v>
      </c>
      <c r="S415" s="108">
        <f t="shared" si="60"/>
        <v>3847.5</v>
      </c>
      <c r="T415" s="155">
        <f t="shared" si="69"/>
        <v>23522.5</v>
      </c>
      <c r="U415" s="265" t="s">
        <v>678</v>
      </c>
      <c r="V415" s="158" t="s">
        <v>849</v>
      </c>
      <c r="W415" s="174">
        <v>40208970901</v>
      </c>
      <c r="X415" s="159">
        <v>3</v>
      </c>
    </row>
    <row r="416" spans="1:24" s="160" customFormat="1" ht="24">
      <c r="A416" s="262">
        <v>410</v>
      </c>
      <c r="B416" s="126" t="s">
        <v>493</v>
      </c>
      <c r="C416" s="111" t="s">
        <v>89</v>
      </c>
      <c r="D416" s="109" t="s">
        <v>1123</v>
      </c>
      <c r="E416" s="153" t="s">
        <v>677</v>
      </c>
      <c r="F416" s="263">
        <v>44317</v>
      </c>
      <c r="G416" s="263">
        <v>44501</v>
      </c>
      <c r="H416" s="155">
        <v>20000</v>
      </c>
      <c r="I416" s="195">
        <v>0</v>
      </c>
      <c r="J416" s="264">
        <v>25</v>
      </c>
      <c r="K416" s="192">
        <f t="shared" si="70"/>
        <v>574</v>
      </c>
      <c r="L416" s="119">
        <f t="shared" si="66"/>
        <v>1419.9999999999998</v>
      </c>
      <c r="M416" s="119">
        <f t="shared" si="67"/>
        <v>240</v>
      </c>
      <c r="N416" s="289">
        <f t="shared" si="71"/>
        <v>608</v>
      </c>
      <c r="O416" s="119">
        <f t="shared" si="68"/>
        <v>1418</v>
      </c>
      <c r="P416" s="156"/>
      <c r="Q416" s="108">
        <f t="shared" si="61"/>
        <v>4260</v>
      </c>
      <c r="R416" s="197">
        <v>1182</v>
      </c>
      <c r="S416" s="108">
        <f t="shared" si="60"/>
        <v>3078</v>
      </c>
      <c r="T416" s="155">
        <f t="shared" si="69"/>
        <v>18818</v>
      </c>
      <c r="U416" s="265" t="s">
        <v>678</v>
      </c>
      <c r="V416" s="158" t="s">
        <v>848</v>
      </c>
      <c r="W416" s="174">
        <v>111866349</v>
      </c>
      <c r="X416" s="159">
        <v>3</v>
      </c>
    </row>
    <row r="417" spans="1:24" s="160" customFormat="1" ht="24">
      <c r="A417" s="262">
        <v>411</v>
      </c>
      <c r="B417" s="126" t="s">
        <v>857</v>
      </c>
      <c r="C417" s="111" t="s">
        <v>86</v>
      </c>
      <c r="D417" s="109" t="s">
        <v>706</v>
      </c>
      <c r="E417" s="153" t="s">
        <v>677</v>
      </c>
      <c r="F417" s="154">
        <v>44317</v>
      </c>
      <c r="G417" s="154">
        <v>44501</v>
      </c>
      <c r="H417" s="155">
        <v>50000</v>
      </c>
      <c r="I417" s="195">
        <v>1854</v>
      </c>
      <c r="J417" s="264">
        <v>25</v>
      </c>
      <c r="K417" s="192">
        <f t="shared" si="70"/>
        <v>1435</v>
      </c>
      <c r="L417" s="119">
        <f t="shared" si="66"/>
        <v>3549.9999999999995</v>
      </c>
      <c r="M417" s="119">
        <f t="shared" si="67"/>
        <v>600</v>
      </c>
      <c r="N417" s="289">
        <f t="shared" si="71"/>
        <v>1520</v>
      </c>
      <c r="O417" s="119">
        <f t="shared" si="68"/>
        <v>3545.0000000000005</v>
      </c>
      <c r="P417" s="156"/>
      <c r="Q417" s="108">
        <f t="shared" si="61"/>
        <v>10650</v>
      </c>
      <c r="R417" s="197">
        <v>4809</v>
      </c>
      <c r="S417" s="108">
        <f t="shared" si="60"/>
        <v>7695</v>
      </c>
      <c r="T417" s="155">
        <f t="shared" si="69"/>
        <v>45191</v>
      </c>
      <c r="U417" s="265" t="s">
        <v>678</v>
      </c>
      <c r="V417" s="158" t="s">
        <v>848</v>
      </c>
      <c r="W417" s="174">
        <v>9000164179</v>
      </c>
      <c r="X417" s="159">
        <v>3</v>
      </c>
    </row>
    <row r="418" spans="1:24" s="160" customFormat="1" ht="24">
      <c r="A418" s="262">
        <v>412</v>
      </c>
      <c r="B418" s="126" t="s">
        <v>1073</v>
      </c>
      <c r="C418" s="111" t="s">
        <v>434</v>
      </c>
      <c r="D418" s="109" t="s">
        <v>1123</v>
      </c>
      <c r="E418" s="153" t="s">
        <v>677</v>
      </c>
      <c r="F418" s="263">
        <v>44440</v>
      </c>
      <c r="G418" s="263">
        <v>44621</v>
      </c>
      <c r="H418" s="155">
        <v>60000</v>
      </c>
      <c r="I418" s="195">
        <v>3486.68</v>
      </c>
      <c r="J418" s="264">
        <v>25</v>
      </c>
      <c r="K418" s="192">
        <f t="shared" si="70"/>
        <v>1722</v>
      </c>
      <c r="L418" s="119">
        <f t="shared" si="66"/>
        <v>4260</v>
      </c>
      <c r="M418" s="119">
        <f t="shared" si="67"/>
        <v>720</v>
      </c>
      <c r="N418" s="289">
        <f t="shared" si="71"/>
        <v>1824</v>
      </c>
      <c r="O418" s="119">
        <f t="shared" si="68"/>
        <v>4254</v>
      </c>
      <c r="P418" s="156"/>
      <c r="Q418" s="108">
        <f t="shared" si="61"/>
        <v>12780</v>
      </c>
      <c r="R418" s="197">
        <v>7032.68</v>
      </c>
      <c r="S418" s="108">
        <f t="shared" si="60"/>
        <v>9234</v>
      </c>
      <c r="T418" s="155">
        <f t="shared" si="69"/>
        <v>52967.32</v>
      </c>
      <c r="U418" s="265" t="s">
        <v>678</v>
      </c>
      <c r="V418" s="158" t="s">
        <v>848</v>
      </c>
      <c r="W418" s="174">
        <v>3700712767</v>
      </c>
      <c r="X418" s="159">
        <v>3</v>
      </c>
    </row>
    <row r="419" spans="1:24" s="160" customFormat="1" ht="12">
      <c r="A419" s="262">
        <v>413</v>
      </c>
      <c r="B419" s="126" t="s">
        <v>860</v>
      </c>
      <c r="C419" s="111" t="s">
        <v>73</v>
      </c>
      <c r="D419" s="109" t="s">
        <v>690</v>
      </c>
      <c r="E419" s="153" t="s">
        <v>677</v>
      </c>
      <c r="F419" s="154">
        <v>44440</v>
      </c>
      <c r="G419" s="154">
        <v>44621</v>
      </c>
      <c r="H419" s="155">
        <v>33000</v>
      </c>
      <c r="I419" s="195">
        <v>0</v>
      </c>
      <c r="J419" s="264">
        <v>25</v>
      </c>
      <c r="K419" s="192">
        <f t="shared" si="70"/>
        <v>947.1</v>
      </c>
      <c r="L419" s="119">
        <f t="shared" si="66"/>
        <v>2343</v>
      </c>
      <c r="M419" s="119">
        <f t="shared" si="67"/>
        <v>396</v>
      </c>
      <c r="N419" s="289">
        <f t="shared" si="71"/>
        <v>1003.2</v>
      </c>
      <c r="O419" s="119">
        <f t="shared" si="68"/>
        <v>2339.7000000000003</v>
      </c>
      <c r="P419" s="156"/>
      <c r="Q419" s="108">
        <f t="shared" si="61"/>
        <v>7029</v>
      </c>
      <c r="R419" s="197">
        <v>2050.3000000000002</v>
      </c>
      <c r="S419" s="108">
        <f t="shared" si="60"/>
        <v>5078.7000000000007</v>
      </c>
      <c r="T419" s="155">
        <f t="shared" si="69"/>
        <v>30949.7</v>
      </c>
      <c r="U419" s="265" t="s">
        <v>678</v>
      </c>
      <c r="V419" s="158" t="s">
        <v>849</v>
      </c>
      <c r="W419" s="174">
        <v>6000238219</v>
      </c>
      <c r="X419" s="159">
        <v>3</v>
      </c>
    </row>
    <row r="420" spans="1:24" s="160" customFormat="1" ht="24">
      <c r="A420" s="262">
        <v>414</v>
      </c>
      <c r="B420" s="126" t="s">
        <v>989</v>
      </c>
      <c r="C420" s="111" t="s">
        <v>89</v>
      </c>
      <c r="D420" s="109" t="s">
        <v>689</v>
      </c>
      <c r="E420" s="153" t="s">
        <v>677</v>
      </c>
      <c r="F420" s="154">
        <v>44318</v>
      </c>
      <c r="G420" s="154">
        <v>44502</v>
      </c>
      <c r="H420" s="155">
        <v>20000</v>
      </c>
      <c r="I420" s="195">
        <v>0</v>
      </c>
      <c r="J420" s="264">
        <v>25</v>
      </c>
      <c r="K420" s="192">
        <f t="shared" si="70"/>
        <v>574</v>
      </c>
      <c r="L420" s="119">
        <f t="shared" si="66"/>
        <v>1419.9999999999998</v>
      </c>
      <c r="M420" s="119">
        <f t="shared" si="67"/>
        <v>240</v>
      </c>
      <c r="N420" s="289">
        <f t="shared" si="71"/>
        <v>608</v>
      </c>
      <c r="O420" s="119">
        <f t="shared" si="68"/>
        <v>1418</v>
      </c>
      <c r="P420" s="156"/>
      <c r="Q420" s="108">
        <f t="shared" si="61"/>
        <v>4260</v>
      </c>
      <c r="R420" s="197">
        <v>1182</v>
      </c>
      <c r="S420" s="108">
        <f t="shared" si="60"/>
        <v>3078</v>
      </c>
      <c r="T420" s="155">
        <f t="shared" si="69"/>
        <v>18818</v>
      </c>
      <c r="U420" s="265" t="s">
        <v>678</v>
      </c>
      <c r="V420" s="158" t="s">
        <v>848</v>
      </c>
      <c r="W420" s="174">
        <v>3105331510</v>
      </c>
      <c r="X420" s="159">
        <v>3</v>
      </c>
    </row>
    <row r="421" spans="1:24" s="160" customFormat="1" ht="24">
      <c r="A421" s="262">
        <v>415</v>
      </c>
      <c r="B421" s="126" t="s">
        <v>628</v>
      </c>
      <c r="C421" s="111" t="s">
        <v>89</v>
      </c>
      <c r="D421" s="109" t="s">
        <v>1123</v>
      </c>
      <c r="E421" s="153" t="s">
        <v>677</v>
      </c>
      <c r="F421" s="154">
        <v>44317</v>
      </c>
      <c r="G421" s="154">
        <v>44501</v>
      </c>
      <c r="H421" s="155">
        <v>20000</v>
      </c>
      <c r="I421" s="195">
        <v>0</v>
      </c>
      <c r="J421" s="264">
        <v>25</v>
      </c>
      <c r="K421" s="192">
        <f t="shared" si="70"/>
        <v>574</v>
      </c>
      <c r="L421" s="119">
        <f t="shared" si="66"/>
        <v>1419.9999999999998</v>
      </c>
      <c r="M421" s="119">
        <f t="shared" si="67"/>
        <v>240</v>
      </c>
      <c r="N421" s="289">
        <f t="shared" si="71"/>
        <v>608</v>
      </c>
      <c r="O421" s="119">
        <f t="shared" si="68"/>
        <v>1418</v>
      </c>
      <c r="P421" s="156"/>
      <c r="Q421" s="108">
        <f t="shared" si="61"/>
        <v>4260</v>
      </c>
      <c r="R421" s="197">
        <v>1644.43</v>
      </c>
      <c r="S421" s="108">
        <f t="shared" si="60"/>
        <v>3078</v>
      </c>
      <c r="T421" s="155">
        <f t="shared" si="69"/>
        <v>18355.57</v>
      </c>
      <c r="U421" s="265" t="s">
        <v>678</v>
      </c>
      <c r="V421" s="158" t="s">
        <v>848</v>
      </c>
      <c r="W421" s="174">
        <v>22400195404</v>
      </c>
      <c r="X421" s="159">
        <v>3</v>
      </c>
    </row>
    <row r="422" spans="1:24" s="160" customFormat="1" ht="22.5" customHeight="1">
      <c r="A422" s="262">
        <v>416</v>
      </c>
      <c r="B422" s="126" t="s">
        <v>1146</v>
      </c>
      <c r="C422" s="111" t="s">
        <v>274</v>
      </c>
      <c r="D422" s="111" t="s">
        <v>732</v>
      </c>
      <c r="E422" s="153" t="s">
        <v>677</v>
      </c>
      <c r="F422" s="154">
        <v>44470</v>
      </c>
      <c r="G422" s="154">
        <v>44652</v>
      </c>
      <c r="H422" s="155">
        <v>40000</v>
      </c>
      <c r="I422" s="195">
        <v>442.65</v>
      </c>
      <c r="J422" s="264">
        <v>25</v>
      </c>
      <c r="K422" s="192">
        <v>1148</v>
      </c>
      <c r="L422" s="119">
        <f t="shared" si="66"/>
        <v>2839.9999999999995</v>
      </c>
      <c r="M422" s="119">
        <f t="shared" si="67"/>
        <v>480</v>
      </c>
      <c r="N422" s="289">
        <f t="shared" si="71"/>
        <v>1216</v>
      </c>
      <c r="O422" s="119">
        <f t="shared" si="68"/>
        <v>2836</v>
      </c>
      <c r="P422" s="156"/>
      <c r="Q422" s="108">
        <f t="shared" si="61"/>
        <v>8520</v>
      </c>
      <c r="R422" s="197">
        <v>2806.65</v>
      </c>
      <c r="S422" s="108">
        <f t="shared" si="60"/>
        <v>6156</v>
      </c>
      <c r="T422" s="155">
        <f t="shared" si="69"/>
        <v>37193.35</v>
      </c>
      <c r="U422" s="265" t="s">
        <v>678</v>
      </c>
      <c r="V422" s="158" t="s">
        <v>848</v>
      </c>
      <c r="W422" s="174">
        <v>7100330690</v>
      </c>
      <c r="X422" s="159">
        <v>3</v>
      </c>
    </row>
    <row r="423" spans="1:24" s="160" customFormat="1" ht="12">
      <c r="A423" s="262">
        <v>417</v>
      </c>
      <c r="B423" s="126" t="s">
        <v>780</v>
      </c>
      <c r="C423" s="111" t="s">
        <v>835</v>
      </c>
      <c r="D423" s="109" t="s">
        <v>845</v>
      </c>
      <c r="E423" s="153" t="s">
        <v>677</v>
      </c>
      <c r="F423" s="154">
        <v>44409</v>
      </c>
      <c r="G423" s="154">
        <v>44593</v>
      </c>
      <c r="H423" s="155">
        <v>35000</v>
      </c>
      <c r="I423" s="195">
        <v>0</v>
      </c>
      <c r="J423" s="264">
        <v>25</v>
      </c>
      <c r="K423" s="192">
        <f t="shared" ref="K423:K429" si="72">H423*0.0287</f>
        <v>1004.5</v>
      </c>
      <c r="L423" s="119">
        <f t="shared" si="66"/>
        <v>2485</v>
      </c>
      <c r="M423" s="119">
        <f t="shared" si="67"/>
        <v>420</v>
      </c>
      <c r="N423" s="289">
        <f t="shared" si="71"/>
        <v>1064</v>
      </c>
      <c r="O423" s="119">
        <f t="shared" si="68"/>
        <v>2481.5</v>
      </c>
      <c r="P423" s="156"/>
      <c r="Q423" s="108">
        <f t="shared" si="61"/>
        <v>7455</v>
      </c>
      <c r="R423" s="197">
        <v>2068.5</v>
      </c>
      <c r="S423" s="108">
        <f t="shared" ref="S423:S486" si="73">L423+M423+O423</f>
        <v>5386.5</v>
      </c>
      <c r="T423" s="155">
        <f t="shared" si="69"/>
        <v>32931.5</v>
      </c>
      <c r="U423" s="265" t="s">
        <v>678</v>
      </c>
      <c r="V423" s="158" t="s">
        <v>848</v>
      </c>
      <c r="W423" s="174">
        <v>102683109</v>
      </c>
      <c r="X423" s="159">
        <v>3</v>
      </c>
    </row>
    <row r="424" spans="1:24" s="160" customFormat="1" ht="12">
      <c r="A424" s="262">
        <v>418</v>
      </c>
      <c r="B424" s="126" t="s">
        <v>368</v>
      </c>
      <c r="C424" s="111" t="s">
        <v>73</v>
      </c>
      <c r="D424" s="109" t="s">
        <v>699</v>
      </c>
      <c r="E424" s="153" t="s">
        <v>677</v>
      </c>
      <c r="F424" s="154">
        <v>44470</v>
      </c>
      <c r="G424" s="154" t="s">
        <v>1174</v>
      </c>
      <c r="H424" s="155">
        <v>30000</v>
      </c>
      <c r="I424" s="195">
        <v>0</v>
      </c>
      <c r="J424" s="264">
        <v>25</v>
      </c>
      <c r="K424" s="192">
        <f t="shared" si="72"/>
        <v>861</v>
      </c>
      <c r="L424" s="119">
        <f t="shared" si="66"/>
        <v>2130</v>
      </c>
      <c r="M424" s="119">
        <f t="shared" si="67"/>
        <v>360</v>
      </c>
      <c r="N424" s="289">
        <f t="shared" si="71"/>
        <v>912</v>
      </c>
      <c r="O424" s="119">
        <f t="shared" si="68"/>
        <v>2127</v>
      </c>
      <c r="P424" s="156"/>
      <c r="Q424" s="108">
        <f t="shared" si="61"/>
        <v>6390</v>
      </c>
      <c r="R424" s="197">
        <v>1773</v>
      </c>
      <c r="S424" s="108">
        <f t="shared" si="73"/>
        <v>4617</v>
      </c>
      <c r="T424" s="155">
        <f t="shared" si="69"/>
        <v>28227</v>
      </c>
      <c r="U424" s="265" t="s">
        <v>678</v>
      </c>
      <c r="V424" s="158" t="s">
        <v>848</v>
      </c>
      <c r="W424" s="174">
        <v>40209691423</v>
      </c>
      <c r="X424" s="159">
        <v>3</v>
      </c>
    </row>
    <row r="425" spans="1:24" s="160" customFormat="1" ht="24">
      <c r="A425" s="262">
        <v>419</v>
      </c>
      <c r="B425" s="126" t="s">
        <v>820</v>
      </c>
      <c r="C425" s="111" t="s">
        <v>89</v>
      </c>
      <c r="D425" s="109" t="s">
        <v>689</v>
      </c>
      <c r="E425" s="153" t="s">
        <v>677</v>
      </c>
      <c r="F425" s="154">
        <v>44425</v>
      </c>
      <c r="G425" s="154">
        <v>44244</v>
      </c>
      <c r="H425" s="155">
        <v>12000</v>
      </c>
      <c r="I425" s="195">
        <v>0</v>
      </c>
      <c r="J425" s="264">
        <v>25</v>
      </c>
      <c r="K425" s="192">
        <f t="shared" si="72"/>
        <v>344.4</v>
      </c>
      <c r="L425" s="119">
        <f t="shared" si="66"/>
        <v>851.99999999999989</v>
      </c>
      <c r="M425" s="119">
        <f t="shared" si="67"/>
        <v>144</v>
      </c>
      <c r="N425" s="289">
        <f t="shared" si="71"/>
        <v>364.8</v>
      </c>
      <c r="O425" s="119">
        <f t="shared" si="68"/>
        <v>850.80000000000007</v>
      </c>
      <c r="P425" s="156"/>
      <c r="Q425" s="108">
        <f t="shared" si="61"/>
        <v>2556</v>
      </c>
      <c r="R425" s="197">
        <v>709.2</v>
      </c>
      <c r="S425" s="108">
        <f t="shared" si="73"/>
        <v>1846.8</v>
      </c>
      <c r="T425" s="155">
        <f t="shared" si="69"/>
        <v>11290.8</v>
      </c>
      <c r="U425" s="265" t="s">
        <v>678</v>
      </c>
      <c r="V425" s="158" t="s">
        <v>848</v>
      </c>
      <c r="W425" s="174">
        <v>4400207256</v>
      </c>
      <c r="X425" s="159">
        <v>3</v>
      </c>
    </row>
    <row r="426" spans="1:24" s="160" customFormat="1" ht="24">
      <c r="A426" s="262">
        <v>420</v>
      </c>
      <c r="B426" s="126" t="s">
        <v>475</v>
      </c>
      <c r="C426" s="111" t="s">
        <v>89</v>
      </c>
      <c r="D426" s="109" t="s">
        <v>1123</v>
      </c>
      <c r="E426" s="153" t="s">
        <v>677</v>
      </c>
      <c r="F426" s="263">
        <v>44317</v>
      </c>
      <c r="G426" s="263">
        <v>44501</v>
      </c>
      <c r="H426" s="155">
        <v>20000</v>
      </c>
      <c r="I426" s="195">
        <v>0</v>
      </c>
      <c r="J426" s="264">
        <v>25</v>
      </c>
      <c r="K426" s="192">
        <f t="shared" si="72"/>
        <v>574</v>
      </c>
      <c r="L426" s="119">
        <f t="shared" si="66"/>
        <v>1419.9999999999998</v>
      </c>
      <c r="M426" s="119">
        <f t="shared" si="67"/>
        <v>240</v>
      </c>
      <c r="N426" s="289">
        <f t="shared" si="71"/>
        <v>608</v>
      </c>
      <c r="O426" s="119">
        <f t="shared" si="68"/>
        <v>1418</v>
      </c>
      <c r="P426" s="156"/>
      <c r="Q426" s="108">
        <f t="shared" si="61"/>
        <v>4260</v>
      </c>
      <c r="R426" s="197">
        <v>1182</v>
      </c>
      <c r="S426" s="108">
        <f t="shared" si="73"/>
        <v>3078</v>
      </c>
      <c r="T426" s="155">
        <f t="shared" si="69"/>
        <v>18818</v>
      </c>
      <c r="U426" s="265" t="s">
        <v>678</v>
      </c>
      <c r="V426" s="158" t="s">
        <v>848</v>
      </c>
      <c r="W426" s="174">
        <v>100067503</v>
      </c>
      <c r="X426" s="159">
        <v>3</v>
      </c>
    </row>
    <row r="427" spans="1:24" s="160" customFormat="1" ht="24">
      <c r="A427" s="262">
        <v>421</v>
      </c>
      <c r="B427" s="126" t="s">
        <v>1032</v>
      </c>
      <c r="C427" s="111" t="s">
        <v>1059</v>
      </c>
      <c r="D427" s="109" t="s">
        <v>1126</v>
      </c>
      <c r="E427" s="153" t="s">
        <v>677</v>
      </c>
      <c r="F427" s="154">
        <v>44434</v>
      </c>
      <c r="G427" s="154">
        <v>44799</v>
      </c>
      <c r="H427" s="155">
        <v>50000</v>
      </c>
      <c r="I427" s="195">
        <v>1854</v>
      </c>
      <c r="J427" s="264">
        <v>25</v>
      </c>
      <c r="K427" s="192">
        <f t="shared" si="72"/>
        <v>1435</v>
      </c>
      <c r="L427" s="119">
        <f t="shared" si="66"/>
        <v>3549.9999999999995</v>
      </c>
      <c r="M427" s="119">
        <f t="shared" si="67"/>
        <v>600</v>
      </c>
      <c r="N427" s="289">
        <f t="shared" si="71"/>
        <v>1520</v>
      </c>
      <c r="O427" s="119">
        <f t="shared" si="68"/>
        <v>3545.0000000000005</v>
      </c>
      <c r="P427" s="156"/>
      <c r="Q427" s="108">
        <f t="shared" si="61"/>
        <v>10650</v>
      </c>
      <c r="R427" s="197">
        <v>4809</v>
      </c>
      <c r="S427" s="108">
        <f t="shared" si="73"/>
        <v>7695</v>
      </c>
      <c r="T427" s="155">
        <f t="shared" si="69"/>
        <v>45191</v>
      </c>
      <c r="U427" s="265" t="s">
        <v>678</v>
      </c>
      <c r="V427" s="158" t="s">
        <v>848</v>
      </c>
      <c r="W427" s="174">
        <v>7100383772</v>
      </c>
      <c r="X427" s="159">
        <v>3</v>
      </c>
    </row>
    <row r="428" spans="1:24" s="160" customFormat="1" ht="24">
      <c r="A428" s="262">
        <v>422</v>
      </c>
      <c r="B428" s="126" t="s">
        <v>282</v>
      </c>
      <c r="C428" s="111" t="s">
        <v>283</v>
      </c>
      <c r="D428" s="109" t="s">
        <v>694</v>
      </c>
      <c r="E428" s="153" t="s">
        <v>677</v>
      </c>
      <c r="F428" s="263">
        <v>44470</v>
      </c>
      <c r="G428" s="263" t="s">
        <v>1174</v>
      </c>
      <c r="H428" s="155">
        <v>35000</v>
      </c>
      <c r="I428" s="195">
        <v>0</v>
      </c>
      <c r="J428" s="264">
        <v>25</v>
      </c>
      <c r="K428" s="192">
        <f t="shared" si="72"/>
        <v>1004.5</v>
      </c>
      <c r="L428" s="119">
        <f t="shared" si="66"/>
        <v>2485</v>
      </c>
      <c r="M428" s="119">
        <f t="shared" si="67"/>
        <v>420</v>
      </c>
      <c r="N428" s="289">
        <f t="shared" si="71"/>
        <v>1064</v>
      </c>
      <c r="O428" s="119">
        <f t="shared" si="68"/>
        <v>2481.5</v>
      </c>
      <c r="P428" s="156"/>
      <c r="Q428" s="108">
        <f t="shared" si="61"/>
        <v>7455</v>
      </c>
      <c r="R428" s="197">
        <v>2068.5</v>
      </c>
      <c r="S428" s="108">
        <f t="shared" si="73"/>
        <v>5386.5</v>
      </c>
      <c r="T428" s="155">
        <f t="shared" si="69"/>
        <v>32931.5</v>
      </c>
      <c r="U428" s="265" t="s">
        <v>678</v>
      </c>
      <c r="V428" s="158" t="s">
        <v>848</v>
      </c>
      <c r="W428" s="174">
        <v>40215368800</v>
      </c>
      <c r="X428" s="159">
        <v>3</v>
      </c>
    </row>
    <row r="429" spans="1:24" s="160" customFormat="1" ht="24">
      <c r="A429" s="262">
        <v>423</v>
      </c>
      <c r="B429" s="126" t="s">
        <v>968</v>
      </c>
      <c r="C429" s="111" t="s">
        <v>434</v>
      </c>
      <c r="D429" s="109" t="s">
        <v>689</v>
      </c>
      <c r="E429" s="153" t="s">
        <v>677</v>
      </c>
      <c r="F429" s="154">
        <v>44348</v>
      </c>
      <c r="G429" s="154">
        <v>44531</v>
      </c>
      <c r="H429" s="155">
        <v>60000</v>
      </c>
      <c r="I429" s="195">
        <v>3486.68</v>
      </c>
      <c r="J429" s="264">
        <v>25</v>
      </c>
      <c r="K429" s="192">
        <f t="shared" si="72"/>
        <v>1722</v>
      </c>
      <c r="L429" s="119">
        <f t="shared" si="66"/>
        <v>4260</v>
      </c>
      <c r="M429" s="119">
        <f t="shared" si="67"/>
        <v>720</v>
      </c>
      <c r="N429" s="289">
        <f t="shared" si="71"/>
        <v>1824</v>
      </c>
      <c r="O429" s="119">
        <f t="shared" si="68"/>
        <v>4254</v>
      </c>
      <c r="P429" s="156"/>
      <c r="Q429" s="108">
        <f t="shared" si="61"/>
        <v>12780</v>
      </c>
      <c r="R429" s="197">
        <v>7032.68</v>
      </c>
      <c r="S429" s="108">
        <f t="shared" si="73"/>
        <v>9234</v>
      </c>
      <c r="T429" s="155">
        <f t="shared" si="69"/>
        <v>52967.32</v>
      </c>
      <c r="U429" s="265" t="s">
        <v>678</v>
      </c>
      <c r="V429" s="158" t="s">
        <v>848</v>
      </c>
      <c r="W429" s="174">
        <v>200247880</v>
      </c>
      <c r="X429" s="159">
        <v>3</v>
      </c>
    </row>
    <row r="430" spans="1:24" s="160" customFormat="1" ht="24">
      <c r="A430" s="262">
        <v>424</v>
      </c>
      <c r="B430" s="126" t="s">
        <v>1148</v>
      </c>
      <c r="C430" s="111" t="s">
        <v>89</v>
      </c>
      <c r="D430" s="111" t="s">
        <v>689</v>
      </c>
      <c r="E430" s="153" t="s">
        <v>677</v>
      </c>
      <c r="F430" s="263">
        <v>44470</v>
      </c>
      <c r="G430" s="263">
        <v>44652</v>
      </c>
      <c r="H430" s="155">
        <v>20000</v>
      </c>
      <c r="I430" s="195">
        <v>0</v>
      </c>
      <c r="J430" s="264">
        <v>25</v>
      </c>
      <c r="K430" s="192">
        <v>574</v>
      </c>
      <c r="L430" s="119">
        <f t="shared" si="66"/>
        <v>1419.9999999999998</v>
      </c>
      <c r="M430" s="119">
        <f t="shared" si="67"/>
        <v>240</v>
      </c>
      <c r="N430" s="289">
        <f t="shared" si="71"/>
        <v>608</v>
      </c>
      <c r="O430" s="119">
        <f t="shared" si="68"/>
        <v>1418</v>
      </c>
      <c r="P430" s="156"/>
      <c r="Q430" s="108">
        <f t="shared" ref="Q430:Q493" si="74">SUM(K430:P430)</f>
        <v>4260</v>
      </c>
      <c r="R430" s="197">
        <v>1182</v>
      </c>
      <c r="S430" s="108">
        <f t="shared" si="73"/>
        <v>3078</v>
      </c>
      <c r="T430" s="155">
        <f t="shared" si="69"/>
        <v>18818</v>
      </c>
      <c r="U430" s="265" t="s">
        <v>678</v>
      </c>
      <c r="V430" s="158" t="s">
        <v>848</v>
      </c>
      <c r="W430" s="174">
        <v>6000004025</v>
      </c>
      <c r="X430" s="159">
        <v>3</v>
      </c>
    </row>
    <row r="431" spans="1:24" s="160" customFormat="1" ht="24">
      <c r="A431" s="262">
        <v>425</v>
      </c>
      <c r="B431" s="161" t="s">
        <v>1111</v>
      </c>
      <c r="C431" s="265" t="s">
        <v>89</v>
      </c>
      <c r="D431" s="109" t="s">
        <v>689</v>
      </c>
      <c r="E431" s="153" t="s">
        <v>677</v>
      </c>
      <c r="F431" s="154">
        <v>44440</v>
      </c>
      <c r="G431" s="154">
        <v>44621</v>
      </c>
      <c r="H431" s="155">
        <v>20000</v>
      </c>
      <c r="I431" s="195">
        <v>0</v>
      </c>
      <c r="J431" s="264">
        <v>25</v>
      </c>
      <c r="K431" s="192">
        <f t="shared" ref="K431:K455" si="75">H431*0.0287</f>
        <v>574</v>
      </c>
      <c r="L431" s="119">
        <f t="shared" si="66"/>
        <v>1419.9999999999998</v>
      </c>
      <c r="M431" s="119">
        <f t="shared" si="67"/>
        <v>240</v>
      </c>
      <c r="N431" s="289">
        <f t="shared" si="71"/>
        <v>608</v>
      </c>
      <c r="O431" s="119">
        <f t="shared" si="68"/>
        <v>1418</v>
      </c>
      <c r="P431" s="156"/>
      <c r="Q431" s="108">
        <f t="shared" si="74"/>
        <v>4260</v>
      </c>
      <c r="R431" s="197">
        <v>1182</v>
      </c>
      <c r="S431" s="108">
        <f t="shared" si="73"/>
        <v>3078</v>
      </c>
      <c r="T431" s="155">
        <f t="shared" si="69"/>
        <v>18818</v>
      </c>
      <c r="U431" s="265" t="s">
        <v>678</v>
      </c>
      <c r="V431" s="158" t="s">
        <v>849</v>
      </c>
      <c r="W431" s="174">
        <v>9900028250</v>
      </c>
      <c r="X431" s="159">
        <v>3</v>
      </c>
    </row>
    <row r="432" spans="1:24" s="160" customFormat="1" ht="24">
      <c r="A432" s="262">
        <v>426</v>
      </c>
      <c r="B432" s="126" t="s">
        <v>792</v>
      </c>
      <c r="C432" s="111" t="s">
        <v>283</v>
      </c>
      <c r="D432" s="109" t="s">
        <v>694</v>
      </c>
      <c r="E432" s="153" t="s">
        <v>677</v>
      </c>
      <c r="F432" s="154">
        <v>44348</v>
      </c>
      <c r="G432" s="154">
        <v>44501</v>
      </c>
      <c r="H432" s="155">
        <v>40000</v>
      </c>
      <c r="I432" s="195">
        <v>442.65</v>
      </c>
      <c r="J432" s="264">
        <v>25</v>
      </c>
      <c r="K432" s="192">
        <f t="shared" si="75"/>
        <v>1148</v>
      </c>
      <c r="L432" s="119">
        <f t="shared" si="66"/>
        <v>2839.9999999999995</v>
      </c>
      <c r="M432" s="119">
        <f t="shared" si="67"/>
        <v>480</v>
      </c>
      <c r="N432" s="289">
        <f t="shared" si="71"/>
        <v>1216</v>
      </c>
      <c r="O432" s="119">
        <f t="shared" si="68"/>
        <v>2836</v>
      </c>
      <c r="P432" s="156"/>
      <c r="Q432" s="108">
        <f t="shared" si="74"/>
        <v>8520</v>
      </c>
      <c r="R432" s="197">
        <v>2806.65</v>
      </c>
      <c r="S432" s="108">
        <f t="shared" si="73"/>
        <v>6156</v>
      </c>
      <c r="T432" s="155">
        <f t="shared" si="69"/>
        <v>37193.35</v>
      </c>
      <c r="U432" s="265" t="s">
        <v>678</v>
      </c>
      <c r="V432" s="158" t="s">
        <v>849</v>
      </c>
      <c r="W432" s="174">
        <v>113081079</v>
      </c>
      <c r="X432" s="159">
        <v>3</v>
      </c>
    </row>
    <row r="433" spans="1:24" s="160" customFormat="1" ht="24">
      <c r="A433" s="262">
        <v>427</v>
      </c>
      <c r="B433" s="126" t="s">
        <v>429</v>
      </c>
      <c r="C433" s="111" t="s">
        <v>89</v>
      </c>
      <c r="D433" s="109" t="s">
        <v>689</v>
      </c>
      <c r="E433" s="153" t="s">
        <v>677</v>
      </c>
      <c r="F433" s="154">
        <v>44470</v>
      </c>
      <c r="G433" s="154" t="s">
        <v>1174</v>
      </c>
      <c r="H433" s="155">
        <v>25000</v>
      </c>
      <c r="I433" s="195">
        <v>0</v>
      </c>
      <c r="J433" s="264">
        <v>25</v>
      </c>
      <c r="K433" s="192">
        <f t="shared" si="75"/>
        <v>717.5</v>
      </c>
      <c r="L433" s="119">
        <f t="shared" si="66"/>
        <v>1774.9999999999998</v>
      </c>
      <c r="M433" s="119">
        <f t="shared" si="67"/>
        <v>300</v>
      </c>
      <c r="N433" s="289">
        <f t="shared" si="71"/>
        <v>760</v>
      </c>
      <c r="O433" s="119">
        <f t="shared" si="68"/>
        <v>1772.5000000000002</v>
      </c>
      <c r="P433" s="156"/>
      <c r="Q433" s="108">
        <f t="shared" si="74"/>
        <v>5325</v>
      </c>
      <c r="R433" s="197">
        <v>1477.5</v>
      </c>
      <c r="S433" s="108">
        <f t="shared" si="73"/>
        <v>3847.5</v>
      </c>
      <c r="T433" s="155">
        <f t="shared" si="69"/>
        <v>23522.5</v>
      </c>
      <c r="U433" s="265" t="s">
        <v>678</v>
      </c>
      <c r="V433" s="158" t="s">
        <v>849</v>
      </c>
      <c r="W433" s="174">
        <v>2300008386</v>
      </c>
      <c r="X433" s="159">
        <v>3</v>
      </c>
    </row>
    <row r="434" spans="1:24" s="160" customFormat="1" ht="24">
      <c r="A434" s="262">
        <v>428</v>
      </c>
      <c r="B434" s="126" t="s">
        <v>525</v>
      </c>
      <c r="C434" s="111" t="s">
        <v>526</v>
      </c>
      <c r="D434" s="109" t="s">
        <v>689</v>
      </c>
      <c r="E434" s="153" t="s">
        <v>677</v>
      </c>
      <c r="F434" s="154">
        <v>44317</v>
      </c>
      <c r="G434" s="154">
        <v>44501</v>
      </c>
      <c r="H434" s="155">
        <v>20000</v>
      </c>
      <c r="I434" s="195">
        <v>0</v>
      </c>
      <c r="J434" s="264">
        <v>25</v>
      </c>
      <c r="K434" s="192">
        <f t="shared" si="75"/>
        <v>574</v>
      </c>
      <c r="L434" s="119">
        <f t="shared" si="66"/>
        <v>1419.9999999999998</v>
      </c>
      <c r="M434" s="119">
        <f t="shared" si="67"/>
        <v>240</v>
      </c>
      <c r="N434" s="289">
        <f t="shared" si="71"/>
        <v>608</v>
      </c>
      <c r="O434" s="119">
        <f t="shared" si="68"/>
        <v>1418</v>
      </c>
      <c r="P434" s="156"/>
      <c r="Q434" s="108">
        <f t="shared" si="74"/>
        <v>4260</v>
      </c>
      <c r="R434" s="197">
        <v>1182</v>
      </c>
      <c r="S434" s="108">
        <f t="shared" si="73"/>
        <v>3078</v>
      </c>
      <c r="T434" s="155">
        <f t="shared" si="69"/>
        <v>18818</v>
      </c>
      <c r="U434" s="265" t="s">
        <v>678</v>
      </c>
      <c r="V434" s="158" t="s">
        <v>849</v>
      </c>
      <c r="W434" s="174">
        <v>2600570473</v>
      </c>
      <c r="X434" s="159">
        <v>3</v>
      </c>
    </row>
    <row r="435" spans="1:24" s="160" customFormat="1" ht="24">
      <c r="A435" s="262">
        <v>429</v>
      </c>
      <c r="B435" s="126" t="s">
        <v>917</v>
      </c>
      <c r="C435" s="111" t="s">
        <v>140</v>
      </c>
      <c r="D435" s="109" t="s">
        <v>1124</v>
      </c>
      <c r="E435" s="153" t="s">
        <v>677</v>
      </c>
      <c r="F435" s="154">
        <v>44317</v>
      </c>
      <c r="G435" s="154">
        <v>44501</v>
      </c>
      <c r="H435" s="155">
        <v>19800</v>
      </c>
      <c r="I435" s="195">
        <v>0</v>
      </c>
      <c r="J435" s="264">
        <v>25</v>
      </c>
      <c r="K435" s="192">
        <f t="shared" si="75"/>
        <v>568.26</v>
      </c>
      <c r="L435" s="119">
        <f t="shared" si="66"/>
        <v>1405.8</v>
      </c>
      <c r="M435" s="119">
        <f t="shared" si="67"/>
        <v>237.6</v>
      </c>
      <c r="N435" s="289">
        <f t="shared" si="71"/>
        <v>601.91999999999996</v>
      </c>
      <c r="O435" s="119">
        <f t="shared" si="68"/>
        <v>1403.8200000000002</v>
      </c>
      <c r="P435" s="156"/>
      <c r="Q435" s="108">
        <f t="shared" si="74"/>
        <v>4217.3999999999996</v>
      </c>
      <c r="R435" s="197">
        <v>1170.18</v>
      </c>
      <c r="S435" s="108">
        <f t="shared" si="73"/>
        <v>3047.2200000000003</v>
      </c>
      <c r="T435" s="155">
        <f t="shared" si="69"/>
        <v>18629.82</v>
      </c>
      <c r="U435" s="265" t="s">
        <v>678</v>
      </c>
      <c r="V435" s="158" t="s">
        <v>849</v>
      </c>
      <c r="W435" s="174">
        <v>2301359002</v>
      </c>
      <c r="X435" s="159">
        <v>3</v>
      </c>
    </row>
    <row r="436" spans="1:24" s="160" customFormat="1" ht="24">
      <c r="A436" s="262">
        <v>430</v>
      </c>
      <c r="B436" s="126" t="s">
        <v>828</v>
      </c>
      <c r="C436" s="111" t="s">
        <v>89</v>
      </c>
      <c r="D436" s="109" t="s">
        <v>689</v>
      </c>
      <c r="E436" s="153" t="s">
        <v>677</v>
      </c>
      <c r="F436" s="154">
        <v>44348</v>
      </c>
      <c r="G436" s="154">
        <v>44531</v>
      </c>
      <c r="H436" s="155">
        <v>20000</v>
      </c>
      <c r="I436" s="195">
        <v>0</v>
      </c>
      <c r="J436" s="264">
        <v>25</v>
      </c>
      <c r="K436" s="192">
        <f t="shared" si="75"/>
        <v>574</v>
      </c>
      <c r="L436" s="119">
        <f t="shared" si="66"/>
        <v>1419.9999999999998</v>
      </c>
      <c r="M436" s="119">
        <f t="shared" si="67"/>
        <v>240</v>
      </c>
      <c r="N436" s="289">
        <f t="shared" si="71"/>
        <v>608</v>
      </c>
      <c r="O436" s="119">
        <f t="shared" si="68"/>
        <v>1418</v>
      </c>
      <c r="P436" s="156"/>
      <c r="Q436" s="108">
        <f t="shared" si="74"/>
        <v>4260</v>
      </c>
      <c r="R436" s="197">
        <v>1182</v>
      </c>
      <c r="S436" s="108">
        <f t="shared" si="73"/>
        <v>3078</v>
      </c>
      <c r="T436" s="155">
        <f t="shared" si="69"/>
        <v>18818</v>
      </c>
      <c r="U436" s="265" t="s">
        <v>678</v>
      </c>
      <c r="V436" s="158" t="s">
        <v>848</v>
      </c>
      <c r="W436" s="174">
        <v>1201007935</v>
      </c>
      <c r="X436" s="159">
        <v>3</v>
      </c>
    </row>
    <row r="437" spans="1:24" s="160" customFormat="1" ht="24">
      <c r="A437" s="262">
        <v>431</v>
      </c>
      <c r="B437" s="126" t="s">
        <v>519</v>
      </c>
      <c r="C437" s="111" t="s">
        <v>89</v>
      </c>
      <c r="D437" s="109" t="s">
        <v>1123</v>
      </c>
      <c r="E437" s="153" t="s">
        <v>677</v>
      </c>
      <c r="F437" s="154">
        <v>44470</v>
      </c>
      <c r="G437" s="154" t="s">
        <v>1174</v>
      </c>
      <c r="H437" s="155">
        <v>20000</v>
      </c>
      <c r="I437" s="195">
        <v>0</v>
      </c>
      <c r="J437" s="264">
        <v>25</v>
      </c>
      <c r="K437" s="192">
        <f t="shared" si="75"/>
        <v>574</v>
      </c>
      <c r="L437" s="119">
        <f t="shared" si="66"/>
        <v>1419.9999999999998</v>
      </c>
      <c r="M437" s="119">
        <f t="shared" si="67"/>
        <v>240</v>
      </c>
      <c r="N437" s="289">
        <f t="shared" si="71"/>
        <v>608</v>
      </c>
      <c r="O437" s="119">
        <f t="shared" si="68"/>
        <v>1418</v>
      </c>
      <c r="P437" s="156"/>
      <c r="Q437" s="108">
        <f t="shared" si="74"/>
        <v>4260</v>
      </c>
      <c r="R437" s="197">
        <v>1182</v>
      </c>
      <c r="S437" s="108">
        <f t="shared" si="73"/>
        <v>3078</v>
      </c>
      <c r="T437" s="155">
        <f t="shared" si="69"/>
        <v>18818</v>
      </c>
      <c r="U437" s="265" t="s">
        <v>678</v>
      </c>
      <c r="V437" s="158" t="s">
        <v>849</v>
      </c>
      <c r="W437" s="174">
        <v>1300345269</v>
      </c>
      <c r="X437" s="159">
        <v>3</v>
      </c>
    </row>
    <row r="438" spans="1:24" s="160" customFormat="1" ht="22.5" customHeight="1">
      <c r="A438" s="262">
        <v>432</v>
      </c>
      <c r="B438" s="126" t="s">
        <v>489</v>
      </c>
      <c r="C438" s="111" t="s">
        <v>89</v>
      </c>
      <c r="D438" s="109" t="s">
        <v>1123</v>
      </c>
      <c r="E438" s="153" t="s">
        <v>677</v>
      </c>
      <c r="F438" s="263">
        <v>44501</v>
      </c>
      <c r="G438" s="263">
        <v>44866</v>
      </c>
      <c r="H438" s="155">
        <v>20000</v>
      </c>
      <c r="I438" s="195">
        <v>0</v>
      </c>
      <c r="J438" s="264">
        <v>25</v>
      </c>
      <c r="K438" s="192">
        <f t="shared" si="75"/>
        <v>574</v>
      </c>
      <c r="L438" s="119">
        <f t="shared" si="66"/>
        <v>1419.9999999999998</v>
      </c>
      <c r="M438" s="119">
        <f t="shared" si="67"/>
        <v>240</v>
      </c>
      <c r="N438" s="289">
        <f t="shared" si="71"/>
        <v>608</v>
      </c>
      <c r="O438" s="119">
        <f t="shared" si="68"/>
        <v>1418</v>
      </c>
      <c r="P438" s="156"/>
      <c r="Q438" s="108">
        <f t="shared" si="74"/>
        <v>4260</v>
      </c>
      <c r="R438" s="197">
        <v>1182</v>
      </c>
      <c r="S438" s="108">
        <f t="shared" si="73"/>
        <v>3078</v>
      </c>
      <c r="T438" s="155">
        <f t="shared" si="69"/>
        <v>18818</v>
      </c>
      <c r="U438" s="265" t="s">
        <v>678</v>
      </c>
      <c r="V438" s="158" t="s">
        <v>848</v>
      </c>
      <c r="W438" s="174">
        <v>110389202</v>
      </c>
      <c r="X438" s="159">
        <v>3</v>
      </c>
    </row>
    <row r="439" spans="1:24" s="160" customFormat="1" ht="24">
      <c r="A439" s="262">
        <v>433</v>
      </c>
      <c r="B439" s="126" t="s">
        <v>819</v>
      </c>
      <c r="C439" s="111" t="s">
        <v>89</v>
      </c>
      <c r="D439" s="109" t="s">
        <v>689</v>
      </c>
      <c r="E439" s="153" t="s">
        <v>677</v>
      </c>
      <c r="F439" s="263">
        <v>44378</v>
      </c>
      <c r="G439" s="263">
        <v>44562</v>
      </c>
      <c r="H439" s="155">
        <v>20000</v>
      </c>
      <c r="I439" s="195">
        <v>0</v>
      </c>
      <c r="J439" s="264">
        <v>25</v>
      </c>
      <c r="K439" s="192">
        <f t="shared" si="75"/>
        <v>574</v>
      </c>
      <c r="L439" s="119">
        <f t="shared" si="66"/>
        <v>1419.9999999999998</v>
      </c>
      <c r="M439" s="119">
        <f t="shared" si="67"/>
        <v>240</v>
      </c>
      <c r="N439" s="289">
        <f t="shared" ref="N439:N455" si="76">H439*0.0304</f>
        <v>608</v>
      </c>
      <c r="O439" s="119">
        <f t="shared" si="68"/>
        <v>1418</v>
      </c>
      <c r="P439" s="156"/>
      <c r="Q439" s="108">
        <f t="shared" si="74"/>
        <v>4260</v>
      </c>
      <c r="R439" s="197">
        <v>1182</v>
      </c>
      <c r="S439" s="108">
        <f t="shared" si="73"/>
        <v>3078</v>
      </c>
      <c r="T439" s="155">
        <f t="shared" si="69"/>
        <v>18818</v>
      </c>
      <c r="U439" s="265" t="s">
        <v>678</v>
      </c>
      <c r="V439" s="158" t="s">
        <v>848</v>
      </c>
      <c r="W439" s="174">
        <v>3800143061</v>
      </c>
      <c r="X439" s="159">
        <v>3</v>
      </c>
    </row>
    <row r="440" spans="1:24" s="160" customFormat="1" ht="24">
      <c r="A440" s="262">
        <v>434</v>
      </c>
      <c r="B440" s="126" t="s">
        <v>572</v>
      </c>
      <c r="C440" s="111" t="s">
        <v>89</v>
      </c>
      <c r="D440" s="109" t="s">
        <v>689</v>
      </c>
      <c r="E440" s="153" t="s">
        <v>677</v>
      </c>
      <c r="F440" s="263">
        <v>44470</v>
      </c>
      <c r="G440" s="263" t="s">
        <v>1174</v>
      </c>
      <c r="H440" s="155">
        <v>20000</v>
      </c>
      <c r="I440" s="195">
        <v>0</v>
      </c>
      <c r="J440" s="264">
        <v>25</v>
      </c>
      <c r="K440" s="192">
        <f t="shared" si="75"/>
        <v>574</v>
      </c>
      <c r="L440" s="119">
        <f t="shared" si="66"/>
        <v>1419.9999999999998</v>
      </c>
      <c r="M440" s="119">
        <f t="shared" si="67"/>
        <v>240</v>
      </c>
      <c r="N440" s="289">
        <f t="shared" si="76"/>
        <v>608</v>
      </c>
      <c r="O440" s="119">
        <f t="shared" si="68"/>
        <v>1418</v>
      </c>
      <c r="P440" s="156"/>
      <c r="Q440" s="108">
        <f t="shared" si="74"/>
        <v>4260</v>
      </c>
      <c r="R440" s="197">
        <v>1182</v>
      </c>
      <c r="S440" s="108">
        <f t="shared" si="73"/>
        <v>3078</v>
      </c>
      <c r="T440" s="155">
        <f t="shared" si="69"/>
        <v>18818</v>
      </c>
      <c r="U440" s="265" t="s">
        <v>678</v>
      </c>
      <c r="V440" s="158" t="s">
        <v>848</v>
      </c>
      <c r="W440" s="174">
        <v>4800661888</v>
      </c>
      <c r="X440" s="159">
        <v>3</v>
      </c>
    </row>
    <row r="441" spans="1:24" s="160" customFormat="1" ht="24">
      <c r="A441" s="262">
        <v>435</v>
      </c>
      <c r="B441" s="126" t="s">
        <v>875</v>
      </c>
      <c r="C441" s="111" t="s">
        <v>309</v>
      </c>
      <c r="D441" s="109" t="s">
        <v>682</v>
      </c>
      <c r="E441" s="153" t="s">
        <v>677</v>
      </c>
      <c r="F441" s="263">
        <v>44440</v>
      </c>
      <c r="G441" s="263">
        <v>44621</v>
      </c>
      <c r="H441" s="155">
        <v>25000</v>
      </c>
      <c r="I441" s="195">
        <v>0</v>
      </c>
      <c r="J441" s="264">
        <v>25</v>
      </c>
      <c r="K441" s="192">
        <f t="shared" si="75"/>
        <v>717.5</v>
      </c>
      <c r="L441" s="119">
        <f t="shared" si="66"/>
        <v>1774.9999999999998</v>
      </c>
      <c r="M441" s="119">
        <f t="shared" si="67"/>
        <v>300</v>
      </c>
      <c r="N441" s="289">
        <f t="shared" si="76"/>
        <v>760</v>
      </c>
      <c r="O441" s="119">
        <f t="shared" si="68"/>
        <v>1772.5000000000002</v>
      </c>
      <c r="P441" s="156"/>
      <c r="Q441" s="108">
        <f t="shared" si="74"/>
        <v>5325</v>
      </c>
      <c r="R441" s="197">
        <v>1477.5</v>
      </c>
      <c r="S441" s="108">
        <f t="shared" si="73"/>
        <v>3847.5</v>
      </c>
      <c r="T441" s="155">
        <f t="shared" si="69"/>
        <v>23522.5</v>
      </c>
      <c r="U441" s="265" t="s">
        <v>678</v>
      </c>
      <c r="V441" s="158" t="s">
        <v>849</v>
      </c>
      <c r="W441" s="174">
        <v>22301232165</v>
      </c>
      <c r="X441" s="159">
        <v>3</v>
      </c>
    </row>
    <row r="442" spans="1:24" s="160" customFormat="1" ht="24">
      <c r="A442" s="262">
        <v>436</v>
      </c>
      <c r="B442" s="126" t="s">
        <v>979</v>
      </c>
      <c r="C442" s="111" t="s">
        <v>89</v>
      </c>
      <c r="D442" s="109" t="s">
        <v>689</v>
      </c>
      <c r="E442" s="153" t="s">
        <v>677</v>
      </c>
      <c r="F442" s="154">
        <v>44348</v>
      </c>
      <c r="G442" s="154">
        <v>44531</v>
      </c>
      <c r="H442" s="155">
        <v>20000</v>
      </c>
      <c r="I442" s="195">
        <v>0</v>
      </c>
      <c r="J442" s="264">
        <v>25</v>
      </c>
      <c r="K442" s="192">
        <f t="shared" si="75"/>
        <v>574</v>
      </c>
      <c r="L442" s="119">
        <f t="shared" si="66"/>
        <v>1419.9999999999998</v>
      </c>
      <c r="M442" s="119">
        <f t="shared" si="67"/>
        <v>240</v>
      </c>
      <c r="N442" s="289">
        <f t="shared" si="76"/>
        <v>608</v>
      </c>
      <c r="O442" s="119">
        <f t="shared" si="68"/>
        <v>1418</v>
      </c>
      <c r="P442" s="156"/>
      <c r="Q442" s="108">
        <f t="shared" si="74"/>
        <v>4260</v>
      </c>
      <c r="R442" s="197">
        <v>1182</v>
      </c>
      <c r="S442" s="108">
        <f t="shared" si="73"/>
        <v>3078</v>
      </c>
      <c r="T442" s="155">
        <f t="shared" si="69"/>
        <v>18818</v>
      </c>
      <c r="U442" s="265" t="s">
        <v>678</v>
      </c>
      <c r="V442" s="158" t="s">
        <v>848</v>
      </c>
      <c r="W442" s="174">
        <v>1600125668</v>
      </c>
      <c r="X442" s="159">
        <v>3</v>
      </c>
    </row>
    <row r="443" spans="1:24" s="160" customFormat="1" ht="24">
      <c r="A443" s="262">
        <v>437</v>
      </c>
      <c r="B443" s="126" t="s">
        <v>709</v>
      </c>
      <c r="C443" s="111" t="s">
        <v>89</v>
      </c>
      <c r="D443" s="109" t="s">
        <v>689</v>
      </c>
      <c r="E443" s="153" t="s">
        <v>677</v>
      </c>
      <c r="F443" s="263">
        <v>44317</v>
      </c>
      <c r="G443" s="263">
        <v>44501</v>
      </c>
      <c r="H443" s="155">
        <v>20000</v>
      </c>
      <c r="I443" s="195">
        <v>0</v>
      </c>
      <c r="J443" s="264">
        <v>25</v>
      </c>
      <c r="K443" s="192">
        <f t="shared" si="75"/>
        <v>574</v>
      </c>
      <c r="L443" s="119">
        <f t="shared" si="66"/>
        <v>1419.9999999999998</v>
      </c>
      <c r="M443" s="119">
        <f t="shared" si="67"/>
        <v>240</v>
      </c>
      <c r="N443" s="289">
        <f t="shared" si="76"/>
        <v>608</v>
      </c>
      <c r="O443" s="119">
        <f t="shared" si="68"/>
        <v>1418</v>
      </c>
      <c r="P443" s="156"/>
      <c r="Q443" s="108">
        <f t="shared" si="74"/>
        <v>4260</v>
      </c>
      <c r="R443" s="197">
        <v>1182</v>
      </c>
      <c r="S443" s="108">
        <f t="shared" si="73"/>
        <v>3078</v>
      </c>
      <c r="T443" s="155">
        <f t="shared" si="69"/>
        <v>18818</v>
      </c>
      <c r="U443" s="265" t="s">
        <v>678</v>
      </c>
      <c r="V443" s="158" t="s">
        <v>848</v>
      </c>
      <c r="W443" s="174">
        <v>106576366</v>
      </c>
      <c r="X443" s="159">
        <v>3</v>
      </c>
    </row>
    <row r="444" spans="1:24" s="160" customFormat="1" ht="12">
      <c r="A444" s="262">
        <v>438</v>
      </c>
      <c r="B444" s="126" t="s">
        <v>75</v>
      </c>
      <c r="C444" s="111" t="s">
        <v>62</v>
      </c>
      <c r="D444" s="109" t="s">
        <v>696</v>
      </c>
      <c r="E444" s="153" t="s">
        <v>677</v>
      </c>
      <c r="F444" s="263">
        <v>44378</v>
      </c>
      <c r="G444" s="263">
        <v>44743</v>
      </c>
      <c r="H444" s="155">
        <v>26250</v>
      </c>
      <c r="I444" s="195">
        <v>0</v>
      </c>
      <c r="J444" s="264">
        <v>25</v>
      </c>
      <c r="K444" s="192">
        <f t="shared" si="75"/>
        <v>753.375</v>
      </c>
      <c r="L444" s="119">
        <f t="shared" si="66"/>
        <v>1863.7499999999998</v>
      </c>
      <c r="M444" s="119">
        <f t="shared" si="67"/>
        <v>315</v>
      </c>
      <c r="N444" s="289">
        <f t="shared" si="76"/>
        <v>798</v>
      </c>
      <c r="O444" s="119">
        <f t="shared" si="68"/>
        <v>1861.1250000000002</v>
      </c>
      <c r="P444" s="156"/>
      <c r="Q444" s="108">
        <f t="shared" si="74"/>
        <v>5591.25</v>
      </c>
      <c r="R444" s="197">
        <v>1551.38</v>
      </c>
      <c r="S444" s="108">
        <f t="shared" si="73"/>
        <v>4039.875</v>
      </c>
      <c r="T444" s="155">
        <f t="shared" si="69"/>
        <v>24698.62</v>
      </c>
      <c r="U444" s="265" t="s">
        <v>678</v>
      </c>
      <c r="V444" s="158" t="s">
        <v>848</v>
      </c>
      <c r="W444" s="174">
        <v>116959842</v>
      </c>
      <c r="X444" s="159">
        <v>3</v>
      </c>
    </row>
    <row r="445" spans="1:24" s="160" customFormat="1" ht="24">
      <c r="A445" s="262">
        <v>439</v>
      </c>
      <c r="B445" s="126" t="s">
        <v>888</v>
      </c>
      <c r="C445" s="111" t="s">
        <v>309</v>
      </c>
      <c r="D445" s="109" t="s">
        <v>682</v>
      </c>
      <c r="E445" s="153" t="s">
        <v>677</v>
      </c>
      <c r="F445" s="154">
        <v>44440</v>
      </c>
      <c r="G445" s="154">
        <v>44621</v>
      </c>
      <c r="H445" s="155">
        <v>25000</v>
      </c>
      <c r="I445" s="195">
        <v>0</v>
      </c>
      <c r="J445" s="264">
        <v>25</v>
      </c>
      <c r="K445" s="192">
        <f t="shared" si="75"/>
        <v>717.5</v>
      </c>
      <c r="L445" s="119">
        <f t="shared" si="66"/>
        <v>1774.9999999999998</v>
      </c>
      <c r="M445" s="119">
        <f t="shared" si="67"/>
        <v>300</v>
      </c>
      <c r="N445" s="289">
        <f t="shared" si="76"/>
        <v>760</v>
      </c>
      <c r="O445" s="119">
        <f t="shared" si="68"/>
        <v>1772.5000000000002</v>
      </c>
      <c r="P445" s="156"/>
      <c r="Q445" s="108">
        <f t="shared" si="74"/>
        <v>5325</v>
      </c>
      <c r="R445" s="197">
        <v>1477.5</v>
      </c>
      <c r="S445" s="108">
        <f t="shared" si="73"/>
        <v>3847.5</v>
      </c>
      <c r="T445" s="155">
        <f t="shared" si="69"/>
        <v>23522.5</v>
      </c>
      <c r="U445" s="265" t="s">
        <v>678</v>
      </c>
      <c r="V445" s="158" t="s">
        <v>848</v>
      </c>
      <c r="W445" s="174">
        <v>40225781380</v>
      </c>
      <c r="X445" s="159">
        <v>3</v>
      </c>
    </row>
    <row r="446" spans="1:24" s="160" customFormat="1" ht="24">
      <c r="A446" s="262">
        <v>440</v>
      </c>
      <c r="B446" s="126" t="s">
        <v>650</v>
      </c>
      <c r="C446" s="111" t="s">
        <v>89</v>
      </c>
      <c r="D446" s="109" t="s">
        <v>689</v>
      </c>
      <c r="E446" s="153" t="s">
        <v>677</v>
      </c>
      <c r="F446" s="154">
        <v>43952</v>
      </c>
      <c r="G446" s="154">
        <v>44501</v>
      </c>
      <c r="H446" s="155">
        <v>20000</v>
      </c>
      <c r="I446" s="195">
        <v>0</v>
      </c>
      <c r="J446" s="264">
        <v>25</v>
      </c>
      <c r="K446" s="192">
        <f t="shared" si="75"/>
        <v>574</v>
      </c>
      <c r="L446" s="119">
        <f t="shared" si="66"/>
        <v>1419.9999999999998</v>
      </c>
      <c r="M446" s="119">
        <f t="shared" si="67"/>
        <v>240</v>
      </c>
      <c r="N446" s="289">
        <f t="shared" si="76"/>
        <v>608</v>
      </c>
      <c r="O446" s="119">
        <f t="shared" si="68"/>
        <v>1418</v>
      </c>
      <c r="P446" s="156"/>
      <c r="Q446" s="108">
        <f t="shared" si="74"/>
        <v>4260</v>
      </c>
      <c r="R446" s="197">
        <v>1182</v>
      </c>
      <c r="S446" s="108">
        <f t="shared" si="73"/>
        <v>3078</v>
      </c>
      <c r="T446" s="155">
        <f t="shared" si="69"/>
        <v>18818</v>
      </c>
      <c r="U446" s="265" t="s">
        <v>678</v>
      </c>
      <c r="V446" s="158" t="s">
        <v>848</v>
      </c>
      <c r="W446" s="174">
        <v>40235936610</v>
      </c>
      <c r="X446" s="159">
        <v>3</v>
      </c>
    </row>
    <row r="447" spans="1:24" s="160" customFormat="1" ht="24">
      <c r="A447" s="262">
        <v>441</v>
      </c>
      <c r="B447" s="126" t="s">
        <v>1119</v>
      </c>
      <c r="C447" s="111" t="s">
        <v>62</v>
      </c>
      <c r="D447" s="109" t="s">
        <v>844</v>
      </c>
      <c r="E447" s="153" t="s">
        <v>677</v>
      </c>
      <c r="F447" s="154">
        <v>44440</v>
      </c>
      <c r="G447" s="154">
        <v>44621</v>
      </c>
      <c r="H447" s="155">
        <v>60000</v>
      </c>
      <c r="I447" s="195">
        <v>3486.68</v>
      </c>
      <c r="J447" s="264">
        <v>25</v>
      </c>
      <c r="K447" s="192">
        <f t="shared" si="75"/>
        <v>1722</v>
      </c>
      <c r="L447" s="119">
        <f t="shared" si="66"/>
        <v>4260</v>
      </c>
      <c r="M447" s="119">
        <f t="shared" si="67"/>
        <v>720</v>
      </c>
      <c r="N447" s="289">
        <f t="shared" si="76"/>
        <v>1824</v>
      </c>
      <c r="O447" s="119">
        <f t="shared" si="68"/>
        <v>4254</v>
      </c>
      <c r="P447" s="156"/>
      <c r="Q447" s="108">
        <f t="shared" si="74"/>
        <v>12780</v>
      </c>
      <c r="R447" s="197">
        <v>7032.68</v>
      </c>
      <c r="S447" s="108">
        <f t="shared" si="73"/>
        <v>9234</v>
      </c>
      <c r="T447" s="155">
        <f t="shared" si="69"/>
        <v>52967.32</v>
      </c>
      <c r="U447" s="265" t="s">
        <v>678</v>
      </c>
      <c r="V447" s="158" t="s">
        <v>848</v>
      </c>
      <c r="W447" s="174">
        <v>22301052928</v>
      </c>
      <c r="X447" s="159">
        <v>3</v>
      </c>
    </row>
    <row r="448" spans="1:24" s="160" customFormat="1" ht="24">
      <c r="A448" s="262">
        <v>442</v>
      </c>
      <c r="B448" s="126" t="s">
        <v>1004</v>
      </c>
      <c r="C448" s="111" t="s">
        <v>89</v>
      </c>
      <c r="D448" s="109" t="s">
        <v>689</v>
      </c>
      <c r="E448" s="153" t="s">
        <v>677</v>
      </c>
      <c r="F448" s="154">
        <v>44317</v>
      </c>
      <c r="G448" s="154">
        <v>44501</v>
      </c>
      <c r="H448" s="155">
        <v>20000</v>
      </c>
      <c r="I448" s="195">
        <v>0</v>
      </c>
      <c r="J448" s="264">
        <v>25</v>
      </c>
      <c r="K448" s="192">
        <f t="shared" si="75"/>
        <v>574</v>
      </c>
      <c r="L448" s="119">
        <f t="shared" si="66"/>
        <v>1419.9999999999998</v>
      </c>
      <c r="M448" s="119">
        <f t="shared" si="67"/>
        <v>240</v>
      </c>
      <c r="N448" s="289">
        <f t="shared" si="76"/>
        <v>608</v>
      </c>
      <c r="O448" s="119">
        <f t="shared" si="68"/>
        <v>1418</v>
      </c>
      <c r="P448" s="156"/>
      <c r="Q448" s="108">
        <f t="shared" si="74"/>
        <v>4260</v>
      </c>
      <c r="R448" s="197">
        <v>1182</v>
      </c>
      <c r="S448" s="108">
        <f t="shared" si="73"/>
        <v>3078</v>
      </c>
      <c r="T448" s="155">
        <f t="shared" si="69"/>
        <v>18818</v>
      </c>
      <c r="U448" s="265" t="s">
        <v>678</v>
      </c>
      <c r="V448" s="158" t="s">
        <v>848</v>
      </c>
      <c r="W448" s="174">
        <v>3700360179</v>
      </c>
      <c r="X448" s="159">
        <v>3</v>
      </c>
    </row>
    <row r="449" spans="1:24" s="160" customFormat="1" ht="24">
      <c r="A449" s="262">
        <v>443</v>
      </c>
      <c r="B449" s="126" t="s">
        <v>886</v>
      </c>
      <c r="C449" s="111" t="s">
        <v>309</v>
      </c>
      <c r="D449" s="109" t="s">
        <v>682</v>
      </c>
      <c r="E449" s="153" t="s">
        <v>677</v>
      </c>
      <c r="F449" s="154">
        <v>44440</v>
      </c>
      <c r="G449" s="154">
        <v>44621</v>
      </c>
      <c r="H449" s="155">
        <v>25000</v>
      </c>
      <c r="I449" s="195">
        <v>0</v>
      </c>
      <c r="J449" s="264">
        <v>25</v>
      </c>
      <c r="K449" s="192">
        <f t="shared" si="75"/>
        <v>717.5</v>
      </c>
      <c r="L449" s="119">
        <f t="shared" si="66"/>
        <v>1774.9999999999998</v>
      </c>
      <c r="M449" s="119">
        <f t="shared" si="67"/>
        <v>300</v>
      </c>
      <c r="N449" s="289">
        <f t="shared" si="76"/>
        <v>760</v>
      </c>
      <c r="O449" s="119">
        <f t="shared" si="68"/>
        <v>1772.5000000000002</v>
      </c>
      <c r="P449" s="156"/>
      <c r="Q449" s="108">
        <f t="shared" si="74"/>
        <v>5325</v>
      </c>
      <c r="R449" s="197">
        <v>1477.5</v>
      </c>
      <c r="S449" s="108">
        <f t="shared" si="73"/>
        <v>3847.5</v>
      </c>
      <c r="T449" s="155">
        <f t="shared" si="69"/>
        <v>23522.5</v>
      </c>
      <c r="U449" s="265" t="s">
        <v>678</v>
      </c>
      <c r="V449" s="158" t="s">
        <v>849</v>
      </c>
      <c r="W449" s="174">
        <v>22301809616</v>
      </c>
      <c r="X449" s="159">
        <v>3</v>
      </c>
    </row>
    <row r="450" spans="1:24" s="160" customFormat="1" ht="21.75" customHeight="1">
      <c r="A450" s="262">
        <v>444</v>
      </c>
      <c r="B450" s="126" t="s">
        <v>582</v>
      </c>
      <c r="C450" s="111" t="s">
        <v>89</v>
      </c>
      <c r="D450" s="109" t="s">
        <v>689</v>
      </c>
      <c r="E450" s="153" t="s">
        <v>677</v>
      </c>
      <c r="F450" s="154">
        <v>44470</v>
      </c>
      <c r="G450" s="263" t="s">
        <v>1174</v>
      </c>
      <c r="H450" s="155">
        <v>20000</v>
      </c>
      <c r="I450" s="195">
        <v>0</v>
      </c>
      <c r="J450" s="264">
        <v>25</v>
      </c>
      <c r="K450" s="192">
        <f t="shared" si="75"/>
        <v>574</v>
      </c>
      <c r="L450" s="119">
        <f t="shared" si="66"/>
        <v>1419.9999999999998</v>
      </c>
      <c r="M450" s="119">
        <f t="shared" si="67"/>
        <v>240</v>
      </c>
      <c r="N450" s="289">
        <f t="shared" si="76"/>
        <v>608</v>
      </c>
      <c r="O450" s="119">
        <f t="shared" si="68"/>
        <v>1418</v>
      </c>
      <c r="P450" s="156"/>
      <c r="Q450" s="108">
        <f t="shared" si="74"/>
        <v>4260</v>
      </c>
      <c r="R450" s="197">
        <v>1182</v>
      </c>
      <c r="S450" s="108">
        <f t="shared" si="73"/>
        <v>3078</v>
      </c>
      <c r="T450" s="155">
        <f t="shared" si="69"/>
        <v>18818</v>
      </c>
      <c r="U450" s="265" t="s">
        <v>678</v>
      </c>
      <c r="V450" s="158" t="s">
        <v>848</v>
      </c>
      <c r="W450" s="273">
        <v>5200068269</v>
      </c>
      <c r="X450" s="159">
        <v>3</v>
      </c>
    </row>
    <row r="451" spans="1:24" s="160" customFormat="1" ht="24">
      <c r="A451" s="262">
        <v>445</v>
      </c>
      <c r="B451" s="126" t="s">
        <v>152</v>
      </c>
      <c r="C451" s="111" t="s">
        <v>153</v>
      </c>
      <c r="D451" s="109" t="s">
        <v>698</v>
      </c>
      <c r="E451" s="153" t="s">
        <v>677</v>
      </c>
      <c r="F451" s="263">
        <v>44440</v>
      </c>
      <c r="G451" s="263">
        <v>44805</v>
      </c>
      <c r="H451" s="155">
        <v>41000</v>
      </c>
      <c r="I451" s="195">
        <v>583.79</v>
      </c>
      <c r="J451" s="264">
        <v>25</v>
      </c>
      <c r="K451" s="192">
        <f t="shared" si="75"/>
        <v>1176.7</v>
      </c>
      <c r="L451" s="119">
        <f t="shared" si="66"/>
        <v>2910.9999999999995</v>
      </c>
      <c r="M451" s="119">
        <f t="shared" si="67"/>
        <v>492</v>
      </c>
      <c r="N451" s="289">
        <f t="shared" si="76"/>
        <v>1246.4000000000001</v>
      </c>
      <c r="O451" s="119">
        <f t="shared" si="68"/>
        <v>2906.9</v>
      </c>
      <c r="P451" s="156"/>
      <c r="Q451" s="108">
        <f t="shared" si="74"/>
        <v>8733</v>
      </c>
      <c r="R451" s="197">
        <v>3006.89</v>
      </c>
      <c r="S451" s="108">
        <f t="shared" si="73"/>
        <v>6309.9</v>
      </c>
      <c r="T451" s="155">
        <f t="shared" si="69"/>
        <v>37993.11</v>
      </c>
      <c r="U451" s="265" t="s">
        <v>678</v>
      </c>
      <c r="V451" s="158" t="s">
        <v>848</v>
      </c>
      <c r="W451" s="174">
        <v>12300149205</v>
      </c>
      <c r="X451" s="159">
        <v>3</v>
      </c>
    </row>
    <row r="452" spans="1:24" s="160" customFormat="1" ht="24">
      <c r="A452" s="262">
        <v>446</v>
      </c>
      <c r="B452" s="126" t="s">
        <v>1005</v>
      </c>
      <c r="C452" s="111" t="s">
        <v>89</v>
      </c>
      <c r="D452" s="109" t="s">
        <v>689</v>
      </c>
      <c r="E452" s="153" t="s">
        <v>677</v>
      </c>
      <c r="F452" s="154">
        <v>44348</v>
      </c>
      <c r="G452" s="154">
        <v>44531</v>
      </c>
      <c r="H452" s="155">
        <v>20000</v>
      </c>
      <c r="I452" s="195">
        <v>0</v>
      </c>
      <c r="J452" s="264">
        <v>25</v>
      </c>
      <c r="K452" s="192">
        <f t="shared" si="75"/>
        <v>574</v>
      </c>
      <c r="L452" s="119">
        <f t="shared" si="66"/>
        <v>1419.9999999999998</v>
      </c>
      <c r="M452" s="119">
        <f t="shared" si="67"/>
        <v>240</v>
      </c>
      <c r="N452" s="289">
        <f t="shared" si="76"/>
        <v>608</v>
      </c>
      <c r="O452" s="119">
        <f t="shared" si="68"/>
        <v>1418</v>
      </c>
      <c r="P452" s="156"/>
      <c r="Q452" s="108">
        <f t="shared" si="74"/>
        <v>4260</v>
      </c>
      <c r="R452" s="197">
        <v>1182</v>
      </c>
      <c r="S452" s="108">
        <f t="shared" si="73"/>
        <v>3078</v>
      </c>
      <c r="T452" s="155">
        <f t="shared" si="69"/>
        <v>18818</v>
      </c>
      <c r="U452" s="265" t="s">
        <v>678</v>
      </c>
      <c r="V452" s="158" t="s">
        <v>848</v>
      </c>
      <c r="W452" s="174">
        <v>1800368365</v>
      </c>
      <c r="X452" s="159">
        <v>3</v>
      </c>
    </row>
    <row r="453" spans="1:24" s="160" customFormat="1" ht="24">
      <c r="A453" s="262">
        <v>447</v>
      </c>
      <c r="B453" s="126" t="s">
        <v>515</v>
      </c>
      <c r="C453" s="111" t="s">
        <v>89</v>
      </c>
      <c r="D453" s="109" t="s">
        <v>689</v>
      </c>
      <c r="E453" s="153" t="s">
        <v>677</v>
      </c>
      <c r="F453" s="154">
        <v>44470</v>
      </c>
      <c r="G453" s="154" t="s">
        <v>1174</v>
      </c>
      <c r="H453" s="155">
        <v>20000</v>
      </c>
      <c r="I453" s="195">
        <v>0</v>
      </c>
      <c r="J453" s="264">
        <v>25</v>
      </c>
      <c r="K453" s="192">
        <f t="shared" si="75"/>
        <v>574</v>
      </c>
      <c r="L453" s="119">
        <f t="shared" si="66"/>
        <v>1419.9999999999998</v>
      </c>
      <c r="M453" s="119">
        <f t="shared" si="67"/>
        <v>240</v>
      </c>
      <c r="N453" s="289">
        <f t="shared" si="76"/>
        <v>608</v>
      </c>
      <c r="O453" s="119">
        <f t="shared" si="68"/>
        <v>1418</v>
      </c>
      <c r="P453" s="156"/>
      <c r="Q453" s="108">
        <f t="shared" si="74"/>
        <v>4260</v>
      </c>
      <c r="R453" s="197">
        <v>1182</v>
      </c>
      <c r="S453" s="108">
        <f t="shared" si="73"/>
        <v>3078</v>
      </c>
      <c r="T453" s="155">
        <f t="shared" si="69"/>
        <v>18818</v>
      </c>
      <c r="U453" s="265" t="s">
        <v>678</v>
      </c>
      <c r="V453" s="158" t="s">
        <v>848</v>
      </c>
      <c r="W453" s="174">
        <v>1300141197</v>
      </c>
      <c r="X453" s="159">
        <v>3</v>
      </c>
    </row>
    <row r="454" spans="1:24" s="160" customFormat="1" ht="24">
      <c r="A454" s="262">
        <v>448</v>
      </c>
      <c r="B454" s="126" t="s">
        <v>1150</v>
      </c>
      <c r="C454" s="111" t="s">
        <v>1170</v>
      </c>
      <c r="D454" s="111" t="s">
        <v>694</v>
      </c>
      <c r="E454" s="153" t="s">
        <v>677</v>
      </c>
      <c r="F454" s="154">
        <v>44470</v>
      </c>
      <c r="G454" s="154">
        <v>44652</v>
      </c>
      <c r="H454" s="155">
        <v>60000</v>
      </c>
      <c r="I454" s="195">
        <v>3486.68</v>
      </c>
      <c r="J454" s="264">
        <v>25</v>
      </c>
      <c r="K454" s="192">
        <f t="shared" si="75"/>
        <v>1722</v>
      </c>
      <c r="L454" s="119">
        <f t="shared" si="66"/>
        <v>4260</v>
      </c>
      <c r="M454" s="119">
        <f t="shared" si="67"/>
        <v>720</v>
      </c>
      <c r="N454" s="289">
        <f t="shared" si="76"/>
        <v>1824</v>
      </c>
      <c r="O454" s="119">
        <f t="shared" si="68"/>
        <v>4254</v>
      </c>
      <c r="P454" s="156"/>
      <c r="Q454" s="108">
        <f t="shared" si="74"/>
        <v>12780</v>
      </c>
      <c r="R454" s="197">
        <v>7032.68</v>
      </c>
      <c r="S454" s="108">
        <f t="shared" si="73"/>
        <v>9234</v>
      </c>
      <c r="T454" s="155">
        <f t="shared" si="69"/>
        <v>52967.32</v>
      </c>
      <c r="U454" s="265" t="s">
        <v>678</v>
      </c>
      <c r="V454" s="158" t="s">
        <v>848</v>
      </c>
      <c r="W454" s="174">
        <v>115685703</v>
      </c>
      <c r="X454" s="159">
        <v>3</v>
      </c>
    </row>
    <row r="455" spans="1:24" s="160" customFormat="1" ht="24">
      <c r="A455" s="262">
        <v>449</v>
      </c>
      <c r="B455" s="126" t="s">
        <v>1001</v>
      </c>
      <c r="C455" s="111" t="s">
        <v>89</v>
      </c>
      <c r="D455" s="109" t="s">
        <v>689</v>
      </c>
      <c r="E455" s="153" t="s">
        <v>677</v>
      </c>
      <c r="F455" s="263">
        <v>44359</v>
      </c>
      <c r="G455" s="263">
        <v>44542</v>
      </c>
      <c r="H455" s="155">
        <v>20000</v>
      </c>
      <c r="I455" s="195">
        <v>0</v>
      </c>
      <c r="J455" s="264">
        <v>25</v>
      </c>
      <c r="K455" s="192">
        <f t="shared" si="75"/>
        <v>574</v>
      </c>
      <c r="L455" s="119">
        <f t="shared" ref="L455:L518" si="77">H455*0.071</f>
        <v>1419.9999999999998</v>
      </c>
      <c r="M455" s="119">
        <f t="shared" ref="M455:M518" si="78">H455*0.012</f>
        <v>240</v>
      </c>
      <c r="N455" s="289">
        <f t="shared" si="76"/>
        <v>608</v>
      </c>
      <c r="O455" s="119">
        <f t="shared" ref="O455:O518" si="79">H455*0.0709</f>
        <v>1418</v>
      </c>
      <c r="P455" s="156"/>
      <c r="Q455" s="108">
        <f t="shared" si="74"/>
        <v>4260</v>
      </c>
      <c r="R455" s="197">
        <v>1182</v>
      </c>
      <c r="S455" s="108">
        <f t="shared" si="73"/>
        <v>3078</v>
      </c>
      <c r="T455" s="155">
        <f t="shared" ref="T455:T518" si="80">H455-R455</f>
        <v>18818</v>
      </c>
      <c r="U455" s="265" t="s">
        <v>678</v>
      </c>
      <c r="V455" s="158" t="s">
        <v>848</v>
      </c>
      <c r="W455" s="174">
        <v>4600183067</v>
      </c>
      <c r="X455" s="159">
        <v>3</v>
      </c>
    </row>
    <row r="456" spans="1:24" s="160" customFormat="1" ht="24">
      <c r="A456" s="262">
        <v>450</v>
      </c>
      <c r="B456" s="126" t="s">
        <v>1151</v>
      </c>
      <c r="C456" s="109" t="s">
        <v>89</v>
      </c>
      <c r="D456" s="109" t="s">
        <v>689</v>
      </c>
      <c r="E456" s="153" t="s">
        <v>677</v>
      </c>
      <c r="F456" s="154">
        <v>44470</v>
      </c>
      <c r="G456" s="154">
        <v>44652</v>
      </c>
      <c r="H456" s="155">
        <v>20000</v>
      </c>
      <c r="I456" s="195">
        <v>0</v>
      </c>
      <c r="J456" s="264">
        <v>25</v>
      </c>
      <c r="K456" s="192">
        <v>574</v>
      </c>
      <c r="L456" s="119">
        <f t="shared" si="77"/>
        <v>1419.9999999999998</v>
      </c>
      <c r="M456" s="119">
        <f t="shared" si="78"/>
        <v>240</v>
      </c>
      <c r="N456" s="289">
        <v>608</v>
      </c>
      <c r="O456" s="119">
        <f t="shared" si="79"/>
        <v>1418</v>
      </c>
      <c r="P456" s="156"/>
      <c r="Q456" s="108">
        <f t="shared" si="74"/>
        <v>4260</v>
      </c>
      <c r="R456" s="197">
        <v>1182</v>
      </c>
      <c r="S456" s="108">
        <f t="shared" si="73"/>
        <v>3078</v>
      </c>
      <c r="T456" s="155">
        <f t="shared" si="80"/>
        <v>18818</v>
      </c>
      <c r="U456" s="265" t="s">
        <v>678</v>
      </c>
      <c r="V456" s="158" t="s">
        <v>848</v>
      </c>
      <c r="W456" s="174">
        <v>11000060241</v>
      </c>
      <c r="X456" s="159">
        <v>3</v>
      </c>
    </row>
    <row r="457" spans="1:24" s="160" customFormat="1" ht="26.25" customHeight="1">
      <c r="A457" s="262">
        <v>451</v>
      </c>
      <c r="B457" s="126" t="s">
        <v>532</v>
      </c>
      <c r="C457" s="109" t="s">
        <v>434</v>
      </c>
      <c r="D457" s="109" t="s">
        <v>689</v>
      </c>
      <c r="E457" s="153" t="s">
        <v>677</v>
      </c>
      <c r="F457" s="263">
        <v>44470</v>
      </c>
      <c r="G457" s="263" t="s">
        <v>1174</v>
      </c>
      <c r="H457" s="155">
        <v>130000</v>
      </c>
      <c r="I457" s="195">
        <v>19162.12</v>
      </c>
      <c r="J457" s="264">
        <v>25</v>
      </c>
      <c r="K457" s="192">
        <f>H457*0.0287</f>
        <v>3731</v>
      </c>
      <c r="L457" s="119">
        <f t="shared" si="77"/>
        <v>9230</v>
      </c>
      <c r="M457" s="119">
        <f t="shared" si="78"/>
        <v>1560</v>
      </c>
      <c r="N457" s="289">
        <f>H457*0.0304</f>
        <v>3952</v>
      </c>
      <c r="O457" s="119">
        <f t="shared" si="79"/>
        <v>9217</v>
      </c>
      <c r="P457" s="156"/>
      <c r="Q457" s="108">
        <f t="shared" si="74"/>
        <v>27690</v>
      </c>
      <c r="R457" s="197">
        <v>26845.119999999999</v>
      </c>
      <c r="S457" s="108">
        <f t="shared" si="73"/>
        <v>20007</v>
      </c>
      <c r="T457" s="155">
        <f t="shared" si="80"/>
        <v>103154.88</v>
      </c>
      <c r="U457" s="265" t="s">
        <v>678</v>
      </c>
      <c r="V457" s="158" t="s">
        <v>848</v>
      </c>
      <c r="W457" s="174">
        <v>2900126620</v>
      </c>
      <c r="X457" s="159">
        <v>3</v>
      </c>
    </row>
    <row r="458" spans="1:24" s="160" customFormat="1" ht="27.75" customHeight="1">
      <c r="A458" s="262">
        <v>452</v>
      </c>
      <c r="B458" s="126" t="s">
        <v>775</v>
      </c>
      <c r="C458" s="111" t="s">
        <v>73</v>
      </c>
      <c r="D458" s="109" t="s">
        <v>690</v>
      </c>
      <c r="E458" s="153" t="s">
        <v>677</v>
      </c>
      <c r="F458" s="263">
        <v>44388</v>
      </c>
      <c r="G458" s="263">
        <v>44572</v>
      </c>
      <c r="H458" s="155">
        <v>60000</v>
      </c>
      <c r="I458" s="195">
        <v>0</v>
      </c>
      <c r="J458" s="264">
        <v>25</v>
      </c>
      <c r="K458" s="192">
        <f>H458*0.0287</f>
        <v>1722</v>
      </c>
      <c r="L458" s="119">
        <f t="shared" si="77"/>
        <v>4260</v>
      </c>
      <c r="M458" s="119">
        <f t="shared" si="78"/>
        <v>720</v>
      </c>
      <c r="N458" s="289">
        <f>H458*0.0304</f>
        <v>1824</v>
      </c>
      <c r="O458" s="119">
        <f t="shared" si="79"/>
        <v>4254</v>
      </c>
      <c r="P458" s="156"/>
      <c r="Q458" s="108">
        <f t="shared" si="74"/>
        <v>12780</v>
      </c>
      <c r="R458" s="197">
        <v>7032.68</v>
      </c>
      <c r="S458" s="108">
        <f t="shared" si="73"/>
        <v>9234</v>
      </c>
      <c r="T458" s="155">
        <f t="shared" si="80"/>
        <v>52967.32</v>
      </c>
      <c r="U458" s="265" t="s">
        <v>678</v>
      </c>
      <c r="V458" s="158" t="s">
        <v>849</v>
      </c>
      <c r="W458" s="174">
        <v>40214614956</v>
      </c>
      <c r="X458" s="159">
        <v>3</v>
      </c>
    </row>
    <row r="459" spans="1:24" s="160" customFormat="1" ht="24">
      <c r="A459" s="262">
        <v>453</v>
      </c>
      <c r="B459" s="126" t="s">
        <v>885</v>
      </c>
      <c r="C459" s="111" t="s">
        <v>309</v>
      </c>
      <c r="D459" s="109" t="s">
        <v>682</v>
      </c>
      <c r="E459" s="153" t="s">
        <v>677</v>
      </c>
      <c r="F459" s="154">
        <v>44440</v>
      </c>
      <c r="G459" s="154">
        <v>44621</v>
      </c>
      <c r="H459" s="155">
        <v>25000</v>
      </c>
      <c r="I459" s="195">
        <v>0</v>
      </c>
      <c r="J459" s="264">
        <v>25</v>
      </c>
      <c r="K459" s="192">
        <f>H459*0.0287</f>
        <v>717.5</v>
      </c>
      <c r="L459" s="119">
        <f t="shared" si="77"/>
        <v>1774.9999999999998</v>
      </c>
      <c r="M459" s="119">
        <f t="shared" si="78"/>
        <v>300</v>
      </c>
      <c r="N459" s="289">
        <f>H459*0.0304</f>
        <v>760</v>
      </c>
      <c r="O459" s="119">
        <f t="shared" si="79"/>
        <v>1772.5000000000002</v>
      </c>
      <c r="P459" s="156"/>
      <c r="Q459" s="108">
        <f t="shared" si="74"/>
        <v>5325</v>
      </c>
      <c r="R459" s="197">
        <v>1477.5</v>
      </c>
      <c r="S459" s="108">
        <f t="shared" si="73"/>
        <v>3847.5</v>
      </c>
      <c r="T459" s="155">
        <f t="shared" si="80"/>
        <v>23522.5</v>
      </c>
      <c r="U459" s="265" t="s">
        <v>678</v>
      </c>
      <c r="V459" s="158" t="s">
        <v>849</v>
      </c>
      <c r="W459" s="174">
        <v>112738760</v>
      </c>
      <c r="X459" s="159">
        <v>3</v>
      </c>
    </row>
    <row r="460" spans="1:24" s="160" customFormat="1" ht="24">
      <c r="A460" s="262">
        <v>454</v>
      </c>
      <c r="B460" s="126" t="s">
        <v>1152</v>
      </c>
      <c r="C460" s="111" t="s">
        <v>96</v>
      </c>
      <c r="D460" s="109" t="s">
        <v>676</v>
      </c>
      <c r="E460" s="153" t="s">
        <v>677</v>
      </c>
      <c r="F460" s="263">
        <v>44409</v>
      </c>
      <c r="G460" s="263">
        <v>44593</v>
      </c>
      <c r="H460" s="155">
        <v>18000</v>
      </c>
      <c r="I460" s="195">
        <v>0</v>
      </c>
      <c r="J460" s="264">
        <v>25</v>
      </c>
      <c r="K460" s="192">
        <v>516.6</v>
      </c>
      <c r="L460" s="119">
        <f t="shared" si="77"/>
        <v>1277.9999999999998</v>
      </c>
      <c r="M460" s="119">
        <f t="shared" si="78"/>
        <v>216</v>
      </c>
      <c r="N460" s="289">
        <v>547.20000000000005</v>
      </c>
      <c r="O460" s="119">
        <f t="shared" si="79"/>
        <v>1276.2</v>
      </c>
      <c r="P460" s="156"/>
      <c r="Q460" s="108">
        <f t="shared" si="74"/>
        <v>3834</v>
      </c>
      <c r="R460" s="197">
        <v>1063.8</v>
      </c>
      <c r="S460" s="108">
        <f t="shared" si="73"/>
        <v>2770.2</v>
      </c>
      <c r="T460" s="155">
        <f t="shared" si="80"/>
        <v>16936.2</v>
      </c>
      <c r="U460" s="265" t="s">
        <v>678</v>
      </c>
      <c r="V460" s="158" t="s">
        <v>849</v>
      </c>
      <c r="W460" s="174">
        <v>2300637556</v>
      </c>
      <c r="X460" s="159">
        <v>3</v>
      </c>
    </row>
    <row r="461" spans="1:24" s="160" customFormat="1" ht="24">
      <c r="A461" s="262">
        <v>455</v>
      </c>
      <c r="B461" s="126" t="s">
        <v>1020</v>
      </c>
      <c r="C461" s="111" t="s">
        <v>434</v>
      </c>
      <c r="D461" s="109" t="s">
        <v>689</v>
      </c>
      <c r="E461" s="153" t="s">
        <v>677</v>
      </c>
      <c r="F461" s="154">
        <v>44317</v>
      </c>
      <c r="G461" s="154">
        <v>44501</v>
      </c>
      <c r="H461" s="155">
        <v>60000</v>
      </c>
      <c r="I461" s="195">
        <v>3486.68</v>
      </c>
      <c r="J461" s="264">
        <v>25</v>
      </c>
      <c r="K461" s="192">
        <f t="shared" ref="K461:K481" si="81">H461*0.0287</f>
        <v>1722</v>
      </c>
      <c r="L461" s="119">
        <f t="shared" si="77"/>
        <v>4260</v>
      </c>
      <c r="M461" s="119">
        <f t="shared" si="78"/>
        <v>720</v>
      </c>
      <c r="N461" s="289">
        <f t="shared" ref="N461:N481" si="82">H461*0.0304</f>
        <v>1824</v>
      </c>
      <c r="O461" s="119">
        <f t="shared" si="79"/>
        <v>4254</v>
      </c>
      <c r="P461" s="156"/>
      <c r="Q461" s="108">
        <f t="shared" si="74"/>
        <v>12780</v>
      </c>
      <c r="R461" s="197">
        <v>7032.68</v>
      </c>
      <c r="S461" s="108">
        <f t="shared" si="73"/>
        <v>9234</v>
      </c>
      <c r="T461" s="155">
        <f t="shared" si="80"/>
        <v>52967.32</v>
      </c>
      <c r="U461" s="265" t="s">
        <v>678</v>
      </c>
      <c r="V461" s="158" t="s">
        <v>848</v>
      </c>
      <c r="W461" s="174">
        <v>3100591951</v>
      </c>
      <c r="X461" s="159">
        <v>3</v>
      </c>
    </row>
    <row r="462" spans="1:24" s="160" customFormat="1" ht="24">
      <c r="A462" s="262">
        <v>456</v>
      </c>
      <c r="B462" s="161" t="s">
        <v>1110</v>
      </c>
      <c r="C462" s="265" t="s">
        <v>89</v>
      </c>
      <c r="D462" s="109" t="s">
        <v>689</v>
      </c>
      <c r="E462" s="153" t="s">
        <v>677</v>
      </c>
      <c r="F462" s="154">
        <v>44440</v>
      </c>
      <c r="G462" s="154">
        <v>44621</v>
      </c>
      <c r="H462" s="155">
        <v>20000</v>
      </c>
      <c r="I462" s="195">
        <v>0</v>
      </c>
      <c r="J462" s="264">
        <v>25</v>
      </c>
      <c r="K462" s="192">
        <f t="shared" si="81"/>
        <v>574</v>
      </c>
      <c r="L462" s="119">
        <f t="shared" si="77"/>
        <v>1419.9999999999998</v>
      </c>
      <c r="M462" s="119">
        <f t="shared" si="78"/>
        <v>240</v>
      </c>
      <c r="N462" s="289">
        <f t="shared" si="82"/>
        <v>608</v>
      </c>
      <c r="O462" s="119">
        <f t="shared" si="79"/>
        <v>1418</v>
      </c>
      <c r="P462" s="156"/>
      <c r="Q462" s="108">
        <f t="shared" si="74"/>
        <v>4260</v>
      </c>
      <c r="R462" s="197">
        <v>1182</v>
      </c>
      <c r="S462" s="108">
        <f t="shared" si="73"/>
        <v>3078</v>
      </c>
      <c r="T462" s="155">
        <f t="shared" si="80"/>
        <v>18818</v>
      </c>
      <c r="U462" s="265" t="s">
        <v>678</v>
      </c>
      <c r="V462" s="158" t="s">
        <v>848</v>
      </c>
      <c r="W462" s="174">
        <v>9600215074</v>
      </c>
      <c r="X462" s="159">
        <v>3</v>
      </c>
    </row>
    <row r="463" spans="1:24" s="160" customFormat="1" ht="24">
      <c r="A463" s="262">
        <v>457</v>
      </c>
      <c r="B463" s="126" t="s">
        <v>139</v>
      </c>
      <c r="C463" s="111" t="s">
        <v>140</v>
      </c>
      <c r="D463" s="109" t="s">
        <v>694</v>
      </c>
      <c r="E463" s="153" t="s">
        <v>677</v>
      </c>
      <c r="F463" s="154">
        <v>44440</v>
      </c>
      <c r="G463" s="154">
        <v>44621</v>
      </c>
      <c r="H463" s="155">
        <v>45000</v>
      </c>
      <c r="I463" s="195">
        <v>1148.33</v>
      </c>
      <c r="J463" s="264">
        <v>25</v>
      </c>
      <c r="K463" s="192">
        <f t="shared" si="81"/>
        <v>1291.5</v>
      </c>
      <c r="L463" s="119">
        <f t="shared" si="77"/>
        <v>3194.9999999999995</v>
      </c>
      <c r="M463" s="119">
        <f t="shared" si="78"/>
        <v>540</v>
      </c>
      <c r="N463" s="289">
        <f t="shared" si="82"/>
        <v>1368</v>
      </c>
      <c r="O463" s="119">
        <f t="shared" si="79"/>
        <v>3190.5</v>
      </c>
      <c r="P463" s="156"/>
      <c r="Q463" s="108">
        <f t="shared" si="74"/>
        <v>9585</v>
      </c>
      <c r="R463" s="197">
        <v>3807.83</v>
      </c>
      <c r="S463" s="108">
        <f t="shared" si="73"/>
        <v>6925.5</v>
      </c>
      <c r="T463" s="155">
        <f t="shared" si="80"/>
        <v>41192.17</v>
      </c>
      <c r="U463" s="265" t="s">
        <v>678</v>
      </c>
      <c r="V463" s="158" t="s">
        <v>849</v>
      </c>
      <c r="W463" s="174">
        <v>7100416713</v>
      </c>
      <c r="X463" s="159">
        <v>3</v>
      </c>
    </row>
    <row r="464" spans="1:24" s="160" customFormat="1" ht="24">
      <c r="A464" s="262">
        <v>458</v>
      </c>
      <c r="B464" s="126" t="s">
        <v>972</v>
      </c>
      <c r="C464" s="111" t="s">
        <v>89</v>
      </c>
      <c r="D464" s="109" t="s">
        <v>689</v>
      </c>
      <c r="E464" s="153" t="s">
        <v>677</v>
      </c>
      <c r="F464" s="263">
        <v>44409</v>
      </c>
      <c r="G464" s="263">
        <v>44593</v>
      </c>
      <c r="H464" s="155">
        <v>20000</v>
      </c>
      <c r="I464" s="195">
        <v>0</v>
      </c>
      <c r="J464" s="264">
        <v>25</v>
      </c>
      <c r="K464" s="192">
        <f t="shared" si="81"/>
        <v>574</v>
      </c>
      <c r="L464" s="119">
        <f t="shared" si="77"/>
        <v>1419.9999999999998</v>
      </c>
      <c r="M464" s="119">
        <f t="shared" si="78"/>
        <v>240</v>
      </c>
      <c r="N464" s="289">
        <f t="shared" si="82"/>
        <v>608</v>
      </c>
      <c r="O464" s="119">
        <f t="shared" si="79"/>
        <v>1418</v>
      </c>
      <c r="P464" s="156"/>
      <c r="Q464" s="108">
        <f t="shared" si="74"/>
        <v>4260</v>
      </c>
      <c r="R464" s="197">
        <v>1182</v>
      </c>
      <c r="S464" s="108">
        <f t="shared" si="73"/>
        <v>3078</v>
      </c>
      <c r="T464" s="155">
        <f t="shared" si="80"/>
        <v>18818</v>
      </c>
      <c r="U464" s="265" t="s">
        <v>678</v>
      </c>
      <c r="V464" s="158" t="s">
        <v>848</v>
      </c>
      <c r="W464" s="174">
        <v>3102115429</v>
      </c>
      <c r="X464" s="159">
        <v>3</v>
      </c>
    </row>
    <row r="465" spans="1:24" s="160" customFormat="1" ht="36">
      <c r="A465" s="262">
        <v>459</v>
      </c>
      <c r="B465" s="126" t="s">
        <v>955</v>
      </c>
      <c r="C465" s="111" t="s">
        <v>434</v>
      </c>
      <c r="D465" s="109" t="s">
        <v>701</v>
      </c>
      <c r="E465" s="153" t="s">
        <v>677</v>
      </c>
      <c r="F465" s="154">
        <v>44317</v>
      </c>
      <c r="G465" s="154">
        <v>44501</v>
      </c>
      <c r="H465" s="155">
        <v>60000</v>
      </c>
      <c r="I465" s="195">
        <v>3486.68</v>
      </c>
      <c r="J465" s="264">
        <v>25</v>
      </c>
      <c r="K465" s="192">
        <f t="shared" si="81"/>
        <v>1722</v>
      </c>
      <c r="L465" s="119">
        <f t="shared" si="77"/>
        <v>4260</v>
      </c>
      <c r="M465" s="119">
        <f t="shared" si="78"/>
        <v>720</v>
      </c>
      <c r="N465" s="289">
        <f t="shared" si="82"/>
        <v>1824</v>
      </c>
      <c r="O465" s="119">
        <f t="shared" si="79"/>
        <v>4254</v>
      </c>
      <c r="P465" s="156"/>
      <c r="Q465" s="108">
        <f t="shared" si="74"/>
        <v>12780</v>
      </c>
      <c r="R465" s="197">
        <v>7032.68</v>
      </c>
      <c r="S465" s="108">
        <f t="shared" si="73"/>
        <v>9234</v>
      </c>
      <c r="T465" s="155">
        <f t="shared" si="80"/>
        <v>52967.32</v>
      </c>
      <c r="U465" s="265" t="s">
        <v>678</v>
      </c>
      <c r="V465" s="158" t="s">
        <v>848</v>
      </c>
      <c r="W465" s="174">
        <v>7100238117</v>
      </c>
      <c r="X465" s="159">
        <v>3</v>
      </c>
    </row>
    <row r="466" spans="1:24" s="160" customFormat="1" ht="24">
      <c r="A466" s="262">
        <v>460</v>
      </c>
      <c r="B466" s="126" t="s">
        <v>1085</v>
      </c>
      <c r="C466" s="111" t="s">
        <v>434</v>
      </c>
      <c r="D466" s="109" t="s">
        <v>689</v>
      </c>
      <c r="E466" s="153" t="s">
        <v>677</v>
      </c>
      <c r="F466" s="263">
        <v>44287</v>
      </c>
      <c r="G466" s="263">
        <v>44501</v>
      </c>
      <c r="H466" s="155">
        <v>60000</v>
      </c>
      <c r="I466" s="195">
        <v>3486.68</v>
      </c>
      <c r="J466" s="264">
        <v>25</v>
      </c>
      <c r="K466" s="192">
        <f t="shared" si="81"/>
        <v>1722</v>
      </c>
      <c r="L466" s="119">
        <f t="shared" si="77"/>
        <v>4260</v>
      </c>
      <c r="M466" s="119">
        <f t="shared" si="78"/>
        <v>720</v>
      </c>
      <c r="N466" s="289">
        <f t="shared" si="82"/>
        <v>1824</v>
      </c>
      <c r="O466" s="119">
        <f t="shared" si="79"/>
        <v>4254</v>
      </c>
      <c r="P466" s="156"/>
      <c r="Q466" s="108">
        <f t="shared" si="74"/>
        <v>12780</v>
      </c>
      <c r="R466" s="197">
        <v>7032.68</v>
      </c>
      <c r="S466" s="108">
        <f t="shared" si="73"/>
        <v>9234</v>
      </c>
      <c r="T466" s="155">
        <f t="shared" si="80"/>
        <v>52967.32</v>
      </c>
      <c r="U466" s="265" t="s">
        <v>678</v>
      </c>
      <c r="V466" s="158" t="s">
        <v>848</v>
      </c>
      <c r="W466" s="174">
        <v>2700333814</v>
      </c>
      <c r="X466" s="159">
        <v>3</v>
      </c>
    </row>
    <row r="467" spans="1:24" s="160" customFormat="1" ht="24">
      <c r="A467" s="262">
        <v>461</v>
      </c>
      <c r="B467" s="126" t="s">
        <v>815</v>
      </c>
      <c r="C467" s="111" t="s">
        <v>89</v>
      </c>
      <c r="D467" s="109" t="s">
        <v>689</v>
      </c>
      <c r="E467" s="153" t="s">
        <v>677</v>
      </c>
      <c r="F467" s="154">
        <v>44378</v>
      </c>
      <c r="G467" s="154">
        <v>44562</v>
      </c>
      <c r="H467" s="155">
        <v>20000</v>
      </c>
      <c r="I467" s="195">
        <v>0</v>
      </c>
      <c r="J467" s="264">
        <v>25</v>
      </c>
      <c r="K467" s="192">
        <f t="shared" si="81"/>
        <v>574</v>
      </c>
      <c r="L467" s="119">
        <f t="shared" si="77"/>
        <v>1419.9999999999998</v>
      </c>
      <c r="M467" s="119">
        <f t="shared" si="78"/>
        <v>240</v>
      </c>
      <c r="N467" s="289">
        <f t="shared" si="82"/>
        <v>608</v>
      </c>
      <c r="O467" s="119">
        <f t="shared" si="79"/>
        <v>1418</v>
      </c>
      <c r="P467" s="156"/>
      <c r="Q467" s="108">
        <f t="shared" si="74"/>
        <v>4260</v>
      </c>
      <c r="R467" s="197">
        <v>1182</v>
      </c>
      <c r="S467" s="108">
        <f t="shared" si="73"/>
        <v>3078</v>
      </c>
      <c r="T467" s="155">
        <f t="shared" si="80"/>
        <v>18818</v>
      </c>
      <c r="U467" s="265" t="s">
        <v>678</v>
      </c>
      <c r="V467" s="158" t="s">
        <v>848</v>
      </c>
      <c r="W467" s="174">
        <v>9600241195</v>
      </c>
      <c r="X467" s="159">
        <v>3</v>
      </c>
    </row>
    <row r="468" spans="1:24" s="160" customFormat="1" ht="24">
      <c r="A468" s="262">
        <v>462</v>
      </c>
      <c r="B468" s="126" t="s">
        <v>1153</v>
      </c>
      <c r="C468" s="111" t="s">
        <v>89</v>
      </c>
      <c r="D468" s="109" t="s">
        <v>689</v>
      </c>
      <c r="E468" s="153" t="s">
        <v>677</v>
      </c>
      <c r="F468" s="154">
        <v>44470</v>
      </c>
      <c r="G468" s="154">
        <v>44652</v>
      </c>
      <c r="H468" s="155">
        <v>20000</v>
      </c>
      <c r="I468" s="195">
        <v>0</v>
      </c>
      <c r="J468" s="264">
        <v>25</v>
      </c>
      <c r="K468" s="192">
        <f t="shared" si="81"/>
        <v>574</v>
      </c>
      <c r="L468" s="119">
        <f t="shared" si="77"/>
        <v>1419.9999999999998</v>
      </c>
      <c r="M468" s="119">
        <f t="shared" si="78"/>
        <v>240</v>
      </c>
      <c r="N468" s="289">
        <f t="shared" si="82"/>
        <v>608</v>
      </c>
      <c r="O468" s="119">
        <f t="shared" si="79"/>
        <v>1418</v>
      </c>
      <c r="P468" s="156"/>
      <c r="Q468" s="108">
        <f t="shared" si="74"/>
        <v>4260</v>
      </c>
      <c r="R468" s="197">
        <v>1182</v>
      </c>
      <c r="S468" s="108">
        <f t="shared" si="73"/>
        <v>3078</v>
      </c>
      <c r="T468" s="155">
        <f t="shared" si="80"/>
        <v>18818</v>
      </c>
      <c r="U468" s="265" t="s">
        <v>678</v>
      </c>
      <c r="V468" s="158" t="s">
        <v>848</v>
      </c>
      <c r="W468" s="174">
        <v>40220496190</v>
      </c>
      <c r="X468" s="159">
        <v>3</v>
      </c>
    </row>
    <row r="469" spans="1:24" s="160" customFormat="1" ht="24">
      <c r="A469" s="262">
        <v>463</v>
      </c>
      <c r="B469" s="126" t="s">
        <v>552</v>
      </c>
      <c r="C469" s="111" t="s">
        <v>89</v>
      </c>
      <c r="D469" s="109" t="s">
        <v>689</v>
      </c>
      <c r="E469" s="153" t="s">
        <v>677</v>
      </c>
      <c r="F469" s="154">
        <v>44470</v>
      </c>
      <c r="G469" s="154" t="s">
        <v>1174</v>
      </c>
      <c r="H469" s="155">
        <v>20000</v>
      </c>
      <c r="I469" s="195">
        <v>0</v>
      </c>
      <c r="J469" s="264">
        <v>25</v>
      </c>
      <c r="K469" s="192">
        <f t="shared" si="81"/>
        <v>574</v>
      </c>
      <c r="L469" s="119">
        <f t="shared" si="77"/>
        <v>1419.9999999999998</v>
      </c>
      <c r="M469" s="119">
        <f t="shared" si="78"/>
        <v>240</v>
      </c>
      <c r="N469" s="289">
        <f t="shared" si="82"/>
        <v>608</v>
      </c>
      <c r="O469" s="119">
        <f t="shared" si="79"/>
        <v>1418</v>
      </c>
      <c r="P469" s="156"/>
      <c r="Q469" s="108">
        <f t="shared" si="74"/>
        <v>4260</v>
      </c>
      <c r="R469" s="197">
        <v>1182</v>
      </c>
      <c r="S469" s="108">
        <f t="shared" si="73"/>
        <v>3078</v>
      </c>
      <c r="T469" s="155">
        <f t="shared" si="80"/>
        <v>18818</v>
      </c>
      <c r="U469" s="265" t="s">
        <v>678</v>
      </c>
      <c r="V469" s="158" t="s">
        <v>848</v>
      </c>
      <c r="W469" s="174">
        <v>3800096541</v>
      </c>
      <c r="X469" s="159">
        <v>3</v>
      </c>
    </row>
    <row r="470" spans="1:24" s="160" customFormat="1" ht="24">
      <c r="A470" s="262">
        <v>464</v>
      </c>
      <c r="B470" s="126" t="s">
        <v>550</v>
      </c>
      <c r="C470" s="111" t="s">
        <v>89</v>
      </c>
      <c r="D470" s="109" t="s">
        <v>1123</v>
      </c>
      <c r="E470" s="153" t="s">
        <v>677</v>
      </c>
      <c r="F470" s="263">
        <v>44470</v>
      </c>
      <c r="G470" s="263" t="s">
        <v>1174</v>
      </c>
      <c r="H470" s="155">
        <v>20000</v>
      </c>
      <c r="I470" s="195">
        <v>0</v>
      </c>
      <c r="J470" s="264">
        <v>25</v>
      </c>
      <c r="K470" s="192">
        <f t="shared" si="81"/>
        <v>574</v>
      </c>
      <c r="L470" s="119">
        <f t="shared" si="77"/>
        <v>1419.9999999999998</v>
      </c>
      <c r="M470" s="119">
        <f t="shared" si="78"/>
        <v>240</v>
      </c>
      <c r="N470" s="289">
        <f t="shared" si="82"/>
        <v>608</v>
      </c>
      <c r="O470" s="119">
        <f t="shared" si="79"/>
        <v>1418</v>
      </c>
      <c r="P470" s="156"/>
      <c r="Q470" s="108">
        <f t="shared" si="74"/>
        <v>4260</v>
      </c>
      <c r="R470" s="197">
        <v>1182</v>
      </c>
      <c r="S470" s="108">
        <f t="shared" si="73"/>
        <v>3078</v>
      </c>
      <c r="T470" s="155">
        <f t="shared" si="80"/>
        <v>18818</v>
      </c>
      <c r="U470" s="265" t="s">
        <v>678</v>
      </c>
      <c r="V470" s="158" t="s">
        <v>848</v>
      </c>
      <c r="W470" s="174">
        <v>3700572682</v>
      </c>
      <c r="X470" s="159">
        <v>3</v>
      </c>
    </row>
    <row r="471" spans="1:24" s="160" customFormat="1" ht="24">
      <c r="A471" s="262">
        <v>465</v>
      </c>
      <c r="B471" s="126" t="s">
        <v>652</v>
      </c>
      <c r="C471" s="111" t="s">
        <v>89</v>
      </c>
      <c r="D471" s="109" t="s">
        <v>1123</v>
      </c>
      <c r="E471" s="153" t="s">
        <v>677</v>
      </c>
      <c r="F471" s="154">
        <v>44317</v>
      </c>
      <c r="G471" s="154">
        <v>44501</v>
      </c>
      <c r="H471" s="155">
        <v>20000</v>
      </c>
      <c r="I471" s="195">
        <v>0</v>
      </c>
      <c r="J471" s="264">
        <v>25</v>
      </c>
      <c r="K471" s="192">
        <f t="shared" si="81"/>
        <v>574</v>
      </c>
      <c r="L471" s="119">
        <f t="shared" si="77"/>
        <v>1419.9999999999998</v>
      </c>
      <c r="M471" s="119">
        <f t="shared" si="78"/>
        <v>240</v>
      </c>
      <c r="N471" s="289">
        <f t="shared" si="82"/>
        <v>608</v>
      </c>
      <c r="O471" s="119">
        <f t="shared" si="79"/>
        <v>1418</v>
      </c>
      <c r="P471" s="156"/>
      <c r="Q471" s="108">
        <f t="shared" si="74"/>
        <v>4260</v>
      </c>
      <c r="R471" s="197">
        <v>1182</v>
      </c>
      <c r="S471" s="108">
        <f t="shared" si="73"/>
        <v>3078</v>
      </c>
      <c r="T471" s="155">
        <f t="shared" si="80"/>
        <v>18818</v>
      </c>
      <c r="U471" s="265" t="s">
        <v>678</v>
      </c>
      <c r="V471" s="158" t="s">
        <v>848</v>
      </c>
      <c r="W471" s="174">
        <v>40239491620</v>
      </c>
      <c r="X471" s="159">
        <v>3</v>
      </c>
    </row>
    <row r="472" spans="1:24" s="160" customFormat="1" ht="24">
      <c r="A472" s="262">
        <v>466</v>
      </c>
      <c r="B472" s="126" t="s">
        <v>764</v>
      </c>
      <c r="C472" s="111" t="s">
        <v>89</v>
      </c>
      <c r="D472" s="109" t="s">
        <v>689</v>
      </c>
      <c r="E472" s="153" t="s">
        <v>677</v>
      </c>
      <c r="F472" s="154">
        <v>44470</v>
      </c>
      <c r="G472" s="154" t="s">
        <v>1174</v>
      </c>
      <c r="H472" s="155">
        <v>20000</v>
      </c>
      <c r="I472" s="195">
        <v>0</v>
      </c>
      <c r="J472" s="264">
        <v>25</v>
      </c>
      <c r="K472" s="192">
        <f t="shared" si="81"/>
        <v>574</v>
      </c>
      <c r="L472" s="119">
        <f t="shared" si="77"/>
        <v>1419.9999999999998</v>
      </c>
      <c r="M472" s="119">
        <f t="shared" si="78"/>
        <v>240</v>
      </c>
      <c r="N472" s="289">
        <f t="shared" si="82"/>
        <v>608</v>
      </c>
      <c r="O472" s="119">
        <f t="shared" si="79"/>
        <v>1418</v>
      </c>
      <c r="P472" s="156"/>
      <c r="Q472" s="108">
        <f t="shared" si="74"/>
        <v>4260</v>
      </c>
      <c r="R472" s="197">
        <v>1182</v>
      </c>
      <c r="S472" s="108">
        <f t="shared" si="73"/>
        <v>3078</v>
      </c>
      <c r="T472" s="155">
        <f t="shared" si="80"/>
        <v>18818</v>
      </c>
      <c r="U472" s="265" t="s">
        <v>678</v>
      </c>
      <c r="V472" s="158" t="s">
        <v>848</v>
      </c>
      <c r="W472" s="174">
        <v>3102049693</v>
      </c>
      <c r="X472" s="159">
        <v>3</v>
      </c>
    </row>
    <row r="473" spans="1:24" s="160" customFormat="1" ht="24">
      <c r="A473" s="262">
        <v>467</v>
      </c>
      <c r="B473" s="126" t="s">
        <v>511</v>
      </c>
      <c r="C473" s="111" t="s">
        <v>89</v>
      </c>
      <c r="D473" s="109" t="s">
        <v>689</v>
      </c>
      <c r="E473" s="153" t="s">
        <v>677</v>
      </c>
      <c r="F473" s="154">
        <v>44470</v>
      </c>
      <c r="G473" s="154" t="s">
        <v>1174</v>
      </c>
      <c r="H473" s="155">
        <v>20000</v>
      </c>
      <c r="I473" s="195">
        <v>0</v>
      </c>
      <c r="J473" s="264">
        <v>25</v>
      </c>
      <c r="K473" s="192">
        <f t="shared" si="81"/>
        <v>574</v>
      </c>
      <c r="L473" s="119">
        <f t="shared" si="77"/>
        <v>1419.9999999999998</v>
      </c>
      <c r="M473" s="119">
        <f t="shared" si="78"/>
        <v>240</v>
      </c>
      <c r="N473" s="289">
        <f t="shared" si="82"/>
        <v>608</v>
      </c>
      <c r="O473" s="119">
        <f t="shared" si="79"/>
        <v>1418</v>
      </c>
      <c r="P473" s="156"/>
      <c r="Q473" s="108">
        <f t="shared" si="74"/>
        <v>4260</v>
      </c>
      <c r="R473" s="197">
        <v>1182</v>
      </c>
      <c r="S473" s="108">
        <f t="shared" si="73"/>
        <v>3078</v>
      </c>
      <c r="T473" s="155">
        <f t="shared" si="80"/>
        <v>18818</v>
      </c>
      <c r="U473" s="265" t="s">
        <v>678</v>
      </c>
      <c r="V473" s="158" t="s">
        <v>848</v>
      </c>
      <c r="W473" s="174">
        <v>1300049531</v>
      </c>
      <c r="X473" s="159">
        <v>3</v>
      </c>
    </row>
    <row r="474" spans="1:24" s="160" customFormat="1" ht="24">
      <c r="A474" s="262">
        <v>468</v>
      </c>
      <c r="B474" s="126" t="s">
        <v>1019</v>
      </c>
      <c r="C474" s="111" t="s">
        <v>62</v>
      </c>
      <c r="D474" s="109" t="s">
        <v>689</v>
      </c>
      <c r="E474" s="153" t="s">
        <v>677</v>
      </c>
      <c r="F474" s="154">
        <v>44348</v>
      </c>
      <c r="G474" s="154">
        <v>44531</v>
      </c>
      <c r="H474" s="155">
        <v>30000</v>
      </c>
      <c r="I474" s="195">
        <v>0</v>
      </c>
      <c r="J474" s="264">
        <v>25</v>
      </c>
      <c r="K474" s="192">
        <f t="shared" si="81"/>
        <v>861</v>
      </c>
      <c r="L474" s="119">
        <f t="shared" si="77"/>
        <v>2130</v>
      </c>
      <c r="M474" s="119">
        <f t="shared" si="78"/>
        <v>360</v>
      </c>
      <c r="N474" s="289">
        <f t="shared" si="82"/>
        <v>912</v>
      </c>
      <c r="O474" s="119">
        <f t="shared" si="79"/>
        <v>2127</v>
      </c>
      <c r="P474" s="156"/>
      <c r="Q474" s="108">
        <f t="shared" si="74"/>
        <v>6390</v>
      </c>
      <c r="R474" s="197">
        <v>1773</v>
      </c>
      <c r="S474" s="108">
        <f t="shared" si="73"/>
        <v>4617</v>
      </c>
      <c r="T474" s="155">
        <f t="shared" si="80"/>
        <v>28227</v>
      </c>
      <c r="U474" s="265" t="s">
        <v>678</v>
      </c>
      <c r="V474" s="158" t="s">
        <v>848</v>
      </c>
      <c r="W474" s="174">
        <v>1200732202</v>
      </c>
      <c r="X474" s="159">
        <v>3</v>
      </c>
    </row>
    <row r="475" spans="1:24" s="160" customFormat="1" ht="24">
      <c r="A475" s="262">
        <v>469</v>
      </c>
      <c r="B475" s="126" t="s">
        <v>994</v>
      </c>
      <c r="C475" s="111" t="s">
        <v>89</v>
      </c>
      <c r="D475" s="109" t="s">
        <v>689</v>
      </c>
      <c r="E475" s="153" t="s">
        <v>677</v>
      </c>
      <c r="F475" s="263">
        <v>44368</v>
      </c>
      <c r="G475" s="263">
        <v>44551</v>
      </c>
      <c r="H475" s="155">
        <v>20000</v>
      </c>
      <c r="I475" s="195">
        <v>0</v>
      </c>
      <c r="J475" s="264">
        <v>25</v>
      </c>
      <c r="K475" s="192">
        <f t="shared" si="81"/>
        <v>574</v>
      </c>
      <c r="L475" s="119">
        <f t="shared" si="77"/>
        <v>1419.9999999999998</v>
      </c>
      <c r="M475" s="119">
        <f t="shared" si="78"/>
        <v>240</v>
      </c>
      <c r="N475" s="289">
        <f t="shared" si="82"/>
        <v>608</v>
      </c>
      <c r="O475" s="119">
        <f t="shared" si="79"/>
        <v>1418</v>
      </c>
      <c r="P475" s="156"/>
      <c r="Q475" s="108">
        <f t="shared" si="74"/>
        <v>4260</v>
      </c>
      <c r="R475" s="197">
        <v>1182</v>
      </c>
      <c r="S475" s="108">
        <f t="shared" si="73"/>
        <v>3078</v>
      </c>
      <c r="T475" s="155">
        <f t="shared" si="80"/>
        <v>18818</v>
      </c>
      <c r="U475" s="265" t="s">
        <v>678</v>
      </c>
      <c r="V475" s="158" t="s">
        <v>848</v>
      </c>
      <c r="W475" s="174">
        <v>1800355925</v>
      </c>
      <c r="X475" s="159">
        <v>3</v>
      </c>
    </row>
    <row r="476" spans="1:24" s="160" customFormat="1" ht="18.75" customHeight="1">
      <c r="A476" s="262">
        <v>470</v>
      </c>
      <c r="B476" s="161" t="s">
        <v>1108</v>
      </c>
      <c r="C476" s="265" t="s">
        <v>89</v>
      </c>
      <c r="D476" s="109" t="s">
        <v>689</v>
      </c>
      <c r="E476" s="153" t="s">
        <v>677</v>
      </c>
      <c r="F476" s="263">
        <v>44440</v>
      </c>
      <c r="G476" s="263">
        <v>44621</v>
      </c>
      <c r="H476" s="155">
        <v>20000</v>
      </c>
      <c r="I476" s="195">
        <v>0</v>
      </c>
      <c r="J476" s="264">
        <v>25</v>
      </c>
      <c r="K476" s="192">
        <f t="shared" si="81"/>
        <v>574</v>
      </c>
      <c r="L476" s="119">
        <f t="shared" si="77"/>
        <v>1419.9999999999998</v>
      </c>
      <c r="M476" s="119">
        <f t="shared" si="78"/>
        <v>240</v>
      </c>
      <c r="N476" s="289">
        <f t="shared" si="82"/>
        <v>608</v>
      </c>
      <c r="O476" s="119">
        <f t="shared" si="79"/>
        <v>1418</v>
      </c>
      <c r="P476" s="156"/>
      <c r="Q476" s="108">
        <f t="shared" si="74"/>
        <v>4260</v>
      </c>
      <c r="R476" s="197">
        <v>1182</v>
      </c>
      <c r="S476" s="108">
        <f t="shared" si="73"/>
        <v>3078</v>
      </c>
      <c r="T476" s="155">
        <f t="shared" si="80"/>
        <v>18818</v>
      </c>
      <c r="U476" s="265" t="s">
        <v>678</v>
      </c>
      <c r="V476" s="158" t="s">
        <v>848</v>
      </c>
      <c r="W476" s="174">
        <v>6900021012</v>
      </c>
      <c r="X476" s="159">
        <v>3</v>
      </c>
    </row>
    <row r="477" spans="1:24" s="160" customFormat="1" ht="24">
      <c r="A477" s="262">
        <v>471</v>
      </c>
      <c r="B477" s="126" t="s">
        <v>982</v>
      </c>
      <c r="C477" s="111" t="s">
        <v>89</v>
      </c>
      <c r="D477" s="109" t="s">
        <v>689</v>
      </c>
      <c r="E477" s="153" t="s">
        <v>677</v>
      </c>
      <c r="F477" s="154">
        <v>44317</v>
      </c>
      <c r="G477" s="154">
        <v>44501</v>
      </c>
      <c r="H477" s="155">
        <v>20000</v>
      </c>
      <c r="I477" s="195">
        <v>0</v>
      </c>
      <c r="J477" s="264">
        <v>25</v>
      </c>
      <c r="K477" s="192">
        <f t="shared" si="81"/>
        <v>574</v>
      </c>
      <c r="L477" s="119">
        <f t="shared" si="77"/>
        <v>1419.9999999999998</v>
      </c>
      <c r="M477" s="119">
        <f t="shared" si="78"/>
        <v>240</v>
      </c>
      <c r="N477" s="289">
        <f t="shared" si="82"/>
        <v>608</v>
      </c>
      <c r="O477" s="119">
        <f t="shared" si="79"/>
        <v>1418</v>
      </c>
      <c r="P477" s="156"/>
      <c r="Q477" s="108">
        <f t="shared" si="74"/>
        <v>4260</v>
      </c>
      <c r="R477" s="197">
        <v>1182</v>
      </c>
      <c r="S477" s="108">
        <f t="shared" si="73"/>
        <v>3078</v>
      </c>
      <c r="T477" s="155">
        <f t="shared" si="80"/>
        <v>18818</v>
      </c>
      <c r="U477" s="265" t="s">
        <v>678</v>
      </c>
      <c r="V477" s="158" t="s">
        <v>848</v>
      </c>
      <c r="W477" s="174">
        <v>4701637888</v>
      </c>
      <c r="X477" s="159">
        <v>3</v>
      </c>
    </row>
    <row r="478" spans="1:24" s="160" customFormat="1" ht="24">
      <c r="A478" s="262">
        <v>472</v>
      </c>
      <c r="B478" s="126" t="s">
        <v>1154</v>
      </c>
      <c r="C478" s="111" t="s">
        <v>89</v>
      </c>
      <c r="D478" s="109" t="s">
        <v>689</v>
      </c>
      <c r="E478" s="153" t="s">
        <v>677</v>
      </c>
      <c r="F478" s="154">
        <v>44378</v>
      </c>
      <c r="G478" s="154">
        <v>44621</v>
      </c>
      <c r="H478" s="155">
        <v>120000</v>
      </c>
      <c r="I478" s="195">
        <v>0</v>
      </c>
      <c r="J478" s="264">
        <v>25</v>
      </c>
      <c r="K478" s="192">
        <f t="shared" si="81"/>
        <v>3444</v>
      </c>
      <c r="L478" s="119">
        <f t="shared" si="77"/>
        <v>8520</v>
      </c>
      <c r="M478" s="119">
        <f t="shared" si="78"/>
        <v>1440</v>
      </c>
      <c r="N478" s="289">
        <f t="shared" si="82"/>
        <v>3648</v>
      </c>
      <c r="O478" s="119">
        <f t="shared" si="79"/>
        <v>8508</v>
      </c>
      <c r="P478" s="156"/>
      <c r="Q478" s="108">
        <f t="shared" si="74"/>
        <v>25560</v>
      </c>
      <c r="R478" s="197">
        <v>23901.87</v>
      </c>
      <c r="S478" s="108">
        <f t="shared" si="73"/>
        <v>18468</v>
      </c>
      <c r="T478" s="155">
        <f t="shared" si="80"/>
        <v>96098.13</v>
      </c>
      <c r="U478" s="265" t="s">
        <v>678</v>
      </c>
      <c r="V478" s="158" t="s">
        <v>848</v>
      </c>
      <c r="W478" s="174">
        <v>100575620</v>
      </c>
      <c r="X478" s="159">
        <v>3</v>
      </c>
    </row>
    <row r="479" spans="1:24" s="160" customFormat="1" ht="24">
      <c r="A479" s="262">
        <v>473</v>
      </c>
      <c r="B479" s="126" t="s">
        <v>1079</v>
      </c>
      <c r="C479" s="111" t="s">
        <v>89</v>
      </c>
      <c r="D479" s="109" t="s">
        <v>689</v>
      </c>
      <c r="E479" s="153" t="s">
        <v>677</v>
      </c>
      <c r="F479" s="154">
        <v>44378</v>
      </c>
      <c r="G479" s="154">
        <v>44562</v>
      </c>
      <c r="H479" s="155">
        <v>12000</v>
      </c>
      <c r="I479" s="195">
        <v>0</v>
      </c>
      <c r="J479" s="264">
        <v>25</v>
      </c>
      <c r="K479" s="192">
        <f t="shared" si="81"/>
        <v>344.4</v>
      </c>
      <c r="L479" s="119">
        <f t="shared" si="77"/>
        <v>851.99999999999989</v>
      </c>
      <c r="M479" s="119">
        <f t="shared" si="78"/>
        <v>144</v>
      </c>
      <c r="N479" s="289">
        <f t="shared" si="82"/>
        <v>364.8</v>
      </c>
      <c r="O479" s="119">
        <f t="shared" si="79"/>
        <v>850.80000000000007</v>
      </c>
      <c r="P479" s="156"/>
      <c r="Q479" s="108">
        <f t="shared" si="74"/>
        <v>2556</v>
      </c>
      <c r="R479" s="197">
        <v>709.2</v>
      </c>
      <c r="S479" s="108">
        <f t="shared" si="73"/>
        <v>1846.8</v>
      </c>
      <c r="T479" s="155">
        <f t="shared" si="80"/>
        <v>11290.8</v>
      </c>
      <c r="U479" s="265" t="s">
        <v>678</v>
      </c>
      <c r="V479" s="158" t="s">
        <v>848</v>
      </c>
      <c r="W479" s="174">
        <v>4600008769</v>
      </c>
      <c r="X479" s="159">
        <v>3</v>
      </c>
    </row>
    <row r="480" spans="1:24" s="160" customFormat="1" ht="24">
      <c r="A480" s="262">
        <v>474</v>
      </c>
      <c r="B480" s="126" t="s">
        <v>495</v>
      </c>
      <c r="C480" s="111" t="s">
        <v>89</v>
      </c>
      <c r="D480" s="109" t="s">
        <v>689</v>
      </c>
      <c r="E480" s="153" t="s">
        <v>677</v>
      </c>
      <c r="F480" s="154">
        <v>44317</v>
      </c>
      <c r="G480" s="154">
        <v>44501</v>
      </c>
      <c r="H480" s="155">
        <v>20000</v>
      </c>
      <c r="I480" s="195">
        <v>0</v>
      </c>
      <c r="J480" s="264">
        <v>25</v>
      </c>
      <c r="K480" s="192">
        <f t="shared" si="81"/>
        <v>574</v>
      </c>
      <c r="L480" s="119">
        <f t="shared" si="77"/>
        <v>1419.9999999999998</v>
      </c>
      <c r="M480" s="119">
        <f t="shared" si="78"/>
        <v>240</v>
      </c>
      <c r="N480" s="289">
        <f t="shared" si="82"/>
        <v>608</v>
      </c>
      <c r="O480" s="119">
        <f t="shared" si="79"/>
        <v>1418</v>
      </c>
      <c r="P480" s="156"/>
      <c r="Q480" s="108">
        <f t="shared" si="74"/>
        <v>4260</v>
      </c>
      <c r="R480" s="197">
        <v>1182</v>
      </c>
      <c r="S480" s="108">
        <f t="shared" si="73"/>
        <v>3078</v>
      </c>
      <c r="T480" s="155">
        <f t="shared" si="80"/>
        <v>18818</v>
      </c>
      <c r="U480" s="265" t="s">
        <v>678</v>
      </c>
      <c r="V480" s="158" t="s">
        <v>848</v>
      </c>
      <c r="W480" s="174">
        <v>111894887</v>
      </c>
      <c r="X480" s="159">
        <v>3</v>
      </c>
    </row>
    <row r="481" spans="1:24" s="160" customFormat="1" ht="24" customHeight="1">
      <c r="A481" s="262">
        <v>475</v>
      </c>
      <c r="B481" s="126" t="s">
        <v>497</v>
      </c>
      <c r="C481" s="111" t="s">
        <v>89</v>
      </c>
      <c r="D481" s="109" t="s">
        <v>689</v>
      </c>
      <c r="E481" s="153" t="s">
        <v>677</v>
      </c>
      <c r="F481" s="154">
        <v>44317</v>
      </c>
      <c r="G481" s="263">
        <v>44501</v>
      </c>
      <c r="H481" s="155">
        <v>20000</v>
      </c>
      <c r="I481" s="195">
        <v>0</v>
      </c>
      <c r="J481" s="264">
        <v>25</v>
      </c>
      <c r="K481" s="192">
        <f t="shared" si="81"/>
        <v>574</v>
      </c>
      <c r="L481" s="119">
        <f t="shared" si="77"/>
        <v>1419.9999999999998</v>
      </c>
      <c r="M481" s="119">
        <f t="shared" si="78"/>
        <v>240</v>
      </c>
      <c r="N481" s="289">
        <f t="shared" si="82"/>
        <v>608</v>
      </c>
      <c r="O481" s="119">
        <f t="shared" si="79"/>
        <v>1418</v>
      </c>
      <c r="P481" s="156"/>
      <c r="Q481" s="108">
        <f t="shared" si="74"/>
        <v>4260</v>
      </c>
      <c r="R481" s="197">
        <v>1182</v>
      </c>
      <c r="S481" s="108">
        <f t="shared" si="73"/>
        <v>3078</v>
      </c>
      <c r="T481" s="155">
        <f t="shared" si="80"/>
        <v>18818</v>
      </c>
      <c r="U481" s="265" t="s">
        <v>678</v>
      </c>
      <c r="V481" s="158" t="s">
        <v>848</v>
      </c>
      <c r="W481" s="273">
        <v>112247101</v>
      </c>
      <c r="X481" s="159">
        <v>3</v>
      </c>
    </row>
    <row r="482" spans="1:24" s="160" customFormat="1" ht="24">
      <c r="A482" s="262">
        <v>476</v>
      </c>
      <c r="B482" s="126" t="s">
        <v>1156</v>
      </c>
      <c r="C482" s="111" t="s">
        <v>89</v>
      </c>
      <c r="D482" s="109" t="s">
        <v>689</v>
      </c>
      <c r="E482" s="153" t="s">
        <v>677</v>
      </c>
      <c r="F482" s="154">
        <v>44470</v>
      </c>
      <c r="G482" s="154">
        <v>44652</v>
      </c>
      <c r="H482" s="155">
        <v>20000</v>
      </c>
      <c r="I482" s="195">
        <v>0</v>
      </c>
      <c r="J482" s="264">
        <v>25</v>
      </c>
      <c r="K482" s="192">
        <v>574</v>
      </c>
      <c r="L482" s="119">
        <f t="shared" si="77"/>
        <v>1419.9999999999998</v>
      </c>
      <c r="M482" s="119">
        <f t="shared" si="78"/>
        <v>240</v>
      </c>
      <c r="N482" s="289">
        <v>608</v>
      </c>
      <c r="O482" s="119">
        <f t="shared" si="79"/>
        <v>1418</v>
      </c>
      <c r="P482" s="156"/>
      <c r="Q482" s="108">
        <f t="shared" si="74"/>
        <v>4260</v>
      </c>
      <c r="R482" s="197">
        <v>1182</v>
      </c>
      <c r="S482" s="108">
        <f t="shared" si="73"/>
        <v>3078</v>
      </c>
      <c r="T482" s="155">
        <f t="shared" si="80"/>
        <v>18818</v>
      </c>
      <c r="U482" s="265" t="s">
        <v>678</v>
      </c>
      <c r="V482" s="158" t="s">
        <v>848</v>
      </c>
      <c r="W482" s="174">
        <v>5100234805</v>
      </c>
      <c r="X482" s="159">
        <v>3</v>
      </c>
    </row>
    <row r="483" spans="1:24" s="160" customFormat="1" ht="24">
      <c r="A483" s="262">
        <v>477</v>
      </c>
      <c r="B483" s="126" t="s">
        <v>814</v>
      </c>
      <c r="C483" s="111" t="s">
        <v>89</v>
      </c>
      <c r="D483" s="109" t="s">
        <v>689</v>
      </c>
      <c r="E483" s="153" t="s">
        <v>677</v>
      </c>
      <c r="F483" s="154">
        <v>44348</v>
      </c>
      <c r="G483" s="154">
        <v>44531</v>
      </c>
      <c r="H483" s="155">
        <v>20000</v>
      </c>
      <c r="I483" s="195">
        <v>0</v>
      </c>
      <c r="J483" s="264">
        <v>25</v>
      </c>
      <c r="K483" s="192">
        <f t="shared" ref="K483:K495" si="83">H483*0.0287</f>
        <v>574</v>
      </c>
      <c r="L483" s="119">
        <f t="shared" si="77"/>
        <v>1419.9999999999998</v>
      </c>
      <c r="M483" s="119">
        <f t="shared" si="78"/>
        <v>240</v>
      </c>
      <c r="N483" s="289">
        <f t="shared" ref="N483:N495" si="84">H483*0.0304</f>
        <v>608</v>
      </c>
      <c r="O483" s="119">
        <f t="shared" si="79"/>
        <v>1418</v>
      </c>
      <c r="P483" s="156"/>
      <c r="Q483" s="108">
        <f t="shared" si="74"/>
        <v>4260</v>
      </c>
      <c r="R483" s="197">
        <v>1182</v>
      </c>
      <c r="S483" s="108">
        <f t="shared" si="73"/>
        <v>3078</v>
      </c>
      <c r="T483" s="155">
        <f t="shared" si="80"/>
        <v>18818</v>
      </c>
      <c r="U483" s="265" t="s">
        <v>678</v>
      </c>
      <c r="V483" s="158" t="s">
        <v>848</v>
      </c>
      <c r="W483" s="174">
        <v>10100044071</v>
      </c>
      <c r="X483" s="159">
        <v>3</v>
      </c>
    </row>
    <row r="484" spans="1:24" s="160" customFormat="1" ht="24">
      <c r="A484" s="262">
        <v>478</v>
      </c>
      <c r="B484" s="126" t="s">
        <v>622</v>
      </c>
      <c r="C484" s="111" t="s">
        <v>89</v>
      </c>
      <c r="D484" s="109" t="s">
        <v>689</v>
      </c>
      <c r="E484" s="153" t="s">
        <v>677</v>
      </c>
      <c r="F484" s="154">
        <v>44470</v>
      </c>
      <c r="G484" s="154" t="s">
        <v>1174</v>
      </c>
      <c r="H484" s="155">
        <v>20000</v>
      </c>
      <c r="I484" s="195">
        <v>0</v>
      </c>
      <c r="J484" s="264">
        <v>25</v>
      </c>
      <c r="K484" s="192">
        <f t="shared" si="83"/>
        <v>574</v>
      </c>
      <c r="L484" s="119">
        <f t="shared" si="77"/>
        <v>1419.9999999999998</v>
      </c>
      <c r="M484" s="119">
        <f t="shared" si="78"/>
        <v>240</v>
      </c>
      <c r="N484" s="289">
        <f t="shared" si="84"/>
        <v>608</v>
      </c>
      <c r="O484" s="119">
        <f t="shared" si="79"/>
        <v>1418</v>
      </c>
      <c r="P484" s="156"/>
      <c r="Q484" s="108">
        <f t="shared" si="74"/>
        <v>4260</v>
      </c>
      <c r="R484" s="197">
        <v>2402</v>
      </c>
      <c r="S484" s="108">
        <f t="shared" si="73"/>
        <v>3078</v>
      </c>
      <c r="T484" s="155">
        <f t="shared" si="80"/>
        <v>17598</v>
      </c>
      <c r="U484" s="265" t="s">
        <v>678</v>
      </c>
      <c r="V484" s="158" t="s">
        <v>848</v>
      </c>
      <c r="W484" s="174">
        <v>13600091147</v>
      </c>
      <c r="X484" s="159">
        <v>3</v>
      </c>
    </row>
    <row r="485" spans="1:24" s="160" customFormat="1" ht="36">
      <c r="A485" s="262">
        <v>479</v>
      </c>
      <c r="B485" s="126" t="s">
        <v>1076</v>
      </c>
      <c r="C485" s="111" t="s">
        <v>1089</v>
      </c>
      <c r="D485" s="109" t="s">
        <v>701</v>
      </c>
      <c r="E485" s="153" t="s">
        <v>677</v>
      </c>
      <c r="F485" s="154">
        <v>44287</v>
      </c>
      <c r="G485" s="154">
        <v>44501</v>
      </c>
      <c r="H485" s="155">
        <v>40000</v>
      </c>
      <c r="I485" s="195">
        <v>442.65</v>
      </c>
      <c r="J485" s="264">
        <v>25</v>
      </c>
      <c r="K485" s="192">
        <f t="shared" si="83"/>
        <v>1148</v>
      </c>
      <c r="L485" s="119">
        <f t="shared" si="77"/>
        <v>2839.9999999999995</v>
      </c>
      <c r="M485" s="119">
        <f t="shared" si="78"/>
        <v>480</v>
      </c>
      <c r="N485" s="289">
        <f t="shared" si="84"/>
        <v>1216</v>
      </c>
      <c r="O485" s="119">
        <f t="shared" si="79"/>
        <v>2836</v>
      </c>
      <c r="P485" s="156"/>
      <c r="Q485" s="108">
        <f t="shared" si="74"/>
        <v>8520</v>
      </c>
      <c r="R485" s="197">
        <v>2806.65</v>
      </c>
      <c r="S485" s="108">
        <f t="shared" si="73"/>
        <v>6156</v>
      </c>
      <c r="T485" s="155">
        <f t="shared" si="80"/>
        <v>37193.35</v>
      </c>
      <c r="U485" s="265" t="s">
        <v>678</v>
      </c>
      <c r="V485" s="158" t="s">
        <v>848</v>
      </c>
      <c r="W485" s="174">
        <v>113140321</v>
      </c>
      <c r="X485" s="159">
        <v>3</v>
      </c>
    </row>
    <row r="486" spans="1:24" s="160" customFormat="1" ht="24">
      <c r="A486" s="262">
        <v>480</v>
      </c>
      <c r="B486" s="126" t="s">
        <v>884</v>
      </c>
      <c r="C486" s="111" t="s">
        <v>309</v>
      </c>
      <c r="D486" s="109" t="s">
        <v>682</v>
      </c>
      <c r="E486" s="153" t="s">
        <v>677</v>
      </c>
      <c r="F486" s="154">
        <v>44440</v>
      </c>
      <c r="G486" s="154">
        <v>44621</v>
      </c>
      <c r="H486" s="155">
        <v>25000</v>
      </c>
      <c r="I486" s="195">
        <v>0</v>
      </c>
      <c r="J486" s="264">
        <v>25</v>
      </c>
      <c r="K486" s="192">
        <f t="shared" si="83"/>
        <v>717.5</v>
      </c>
      <c r="L486" s="119">
        <f t="shared" si="77"/>
        <v>1774.9999999999998</v>
      </c>
      <c r="M486" s="119">
        <f t="shared" si="78"/>
        <v>300</v>
      </c>
      <c r="N486" s="289">
        <f t="shared" si="84"/>
        <v>760</v>
      </c>
      <c r="O486" s="119">
        <f t="shared" si="79"/>
        <v>1772.5000000000002</v>
      </c>
      <c r="P486" s="156"/>
      <c r="Q486" s="108">
        <f t="shared" si="74"/>
        <v>5325</v>
      </c>
      <c r="R486" s="197">
        <v>1477.5</v>
      </c>
      <c r="S486" s="108">
        <f t="shared" si="73"/>
        <v>3847.5</v>
      </c>
      <c r="T486" s="155">
        <f t="shared" si="80"/>
        <v>23522.5</v>
      </c>
      <c r="U486" s="265" t="s">
        <v>678</v>
      </c>
      <c r="V486" s="158" t="s">
        <v>848</v>
      </c>
      <c r="W486" s="174">
        <v>40220263111</v>
      </c>
      <c r="X486" s="159">
        <v>3</v>
      </c>
    </row>
    <row r="487" spans="1:24" s="160" customFormat="1" ht="24">
      <c r="A487" s="262">
        <v>481</v>
      </c>
      <c r="B487" s="126" t="s">
        <v>481</v>
      </c>
      <c r="C487" s="111" t="s">
        <v>89</v>
      </c>
      <c r="D487" s="109" t="s">
        <v>689</v>
      </c>
      <c r="E487" s="153" t="s">
        <v>677</v>
      </c>
      <c r="F487" s="154">
        <v>44317</v>
      </c>
      <c r="G487" s="154">
        <v>44501</v>
      </c>
      <c r="H487" s="155">
        <v>20000</v>
      </c>
      <c r="I487" s="195">
        <v>0</v>
      </c>
      <c r="J487" s="264">
        <v>25</v>
      </c>
      <c r="K487" s="192">
        <f t="shared" si="83"/>
        <v>574</v>
      </c>
      <c r="L487" s="119">
        <f t="shared" si="77"/>
        <v>1419.9999999999998</v>
      </c>
      <c r="M487" s="119">
        <f t="shared" si="78"/>
        <v>240</v>
      </c>
      <c r="N487" s="289">
        <f t="shared" si="84"/>
        <v>608</v>
      </c>
      <c r="O487" s="119">
        <f t="shared" si="79"/>
        <v>1418</v>
      </c>
      <c r="P487" s="156"/>
      <c r="Q487" s="108">
        <f t="shared" si="74"/>
        <v>4260</v>
      </c>
      <c r="R487" s="197">
        <v>1182</v>
      </c>
      <c r="S487" s="108">
        <f t="shared" ref="S487:S550" si="85">L487+M487+O487</f>
        <v>3078</v>
      </c>
      <c r="T487" s="155">
        <f t="shared" si="80"/>
        <v>18818</v>
      </c>
      <c r="U487" s="265" t="s">
        <v>678</v>
      </c>
      <c r="V487" s="158" t="s">
        <v>848</v>
      </c>
      <c r="W487" s="174">
        <v>106276736</v>
      </c>
      <c r="X487" s="159">
        <v>3</v>
      </c>
    </row>
    <row r="488" spans="1:24" s="160" customFormat="1" ht="24">
      <c r="A488" s="262">
        <v>482</v>
      </c>
      <c r="B488" s="161" t="s">
        <v>1104</v>
      </c>
      <c r="C488" s="157" t="s">
        <v>89</v>
      </c>
      <c r="D488" s="109" t="s">
        <v>1123</v>
      </c>
      <c r="E488" s="153" t="s">
        <v>677</v>
      </c>
      <c r="F488" s="154">
        <v>44440</v>
      </c>
      <c r="G488" s="154">
        <v>44621</v>
      </c>
      <c r="H488" s="155">
        <v>20000</v>
      </c>
      <c r="I488" s="195">
        <v>0</v>
      </c>
      <c r="J488" s="264">
        <v>25</v>
      </c>
      <c r="K488" s="192">
        <f t="shared" si="83"/>
        <v>574</v>
      </c>
      <c r="L488" s="119">
        <f t="shared" si="77"/>
        <v>1419.9999999999998</v>
      </c>
      <c r="M488" s="119">
        <f t="shared" si="78"/>
        <v>240</v>
      </c>
      <c r="N488" s="289">
        <f t="shared" si="84"/>
        <v>608</v>
      </c>
      <c r="O488" s="119">
        <f t="shared" si="79"/>
        <v>1418</v>
      </c>
      <c r="P488" s="156"/>
      <c r="Q488" s="108">
        <f t="shared" si="74"/>
        <v>4260</v>
      </c>
      <c r="R488" s="197">
        <v>1182</v>
      </c>
      <c r="S488" s="108">
        <f t="shared" si="85"/>
        <v>3078</v>
      </c>
      <c r="T488" s="155">
        <f t="shared" si="80"/>
        <v>18818</v>
      </c>
      <c r="U488" s="265" t="s">
        <v>678</v>
      </c>
      <c r="V488" s="158" t="s">
        <v>848</v>
      </c>
      <c r="W488" s="174">
        <v>3200216814</v>
      </c>
      <c r="X488" s="159">
        <v>3</v>
      </c>
    </row>
    <row r="489" spans="1:24" s="160" customFormat="1" ht="24">
      <c r="A489" s="262">
        <v>483</v>
      </c>
      <c r="B489" s="126" t="s">
        <v>638</v>
      </c>
      <c r="C489" s="111" t="s">
        <v>89</v>
      </c>
      <c r="D489" s="109" t="s">
        <v>689</v>
      </c>
      <c r="E489" s="153" t="s">
        <v>677</v>
      </c>
      <c r="F489" s="154">
        <v>44317</v>
      </c>
      <c r="G489" s="154">
        <v>44501</v>
      </c>
      <c r="H489" s="155">
        <v>20000</v>
      </c>
      <c r="I489" s="195">
        <v>0</v>
      </c>
      <c r="J489" s="264">
        <v>25</v>
      </c>
      <c r="K489" s="192">
        <f t="shared" si="83"/>
        <v>574</v>
      </c>
      <c r="L489" s="119">
        <f t="shared" si="77"/>
        <v>1419.9999999999998</v>
      </c>
      <c r="M489" s="119">
        <f t="shared" si="78"/>
        <v>240</v>
      </c>
      <c r="N489" s="289">
        <f t="shared" si="84"/>
        <v>608</v>
      </c>
      <c r="O489" s="119">
        <f t="shared" si="79"/>
        <v>1418</v>
      </c>
      <c r="P489" s="156"/>
      <c r="Q489" s="108">
        <f t="shared" si="74"/>
        <v>4260</v>
      </c>
      <c r="R489" s="197">
        <v>1182</v>
      </c>
      <c r="S489" s="108">
        <f t="shared" si="85"/>
        <v>3078</v>
      </c>
      <c r="T489" s="155">
        <f t="shared" si="80"/>
        <v>18818</v>
      </c>
      <c r="U489" s="265" t="s">
        <v>678</v>
      </c>
      <c r="V489" s="158" t="s">
        <v>848</v>
      </c>
      <c r="W489" s="174">
        <v>40221196849</v>
      </c>
      <c r="X489" s="159">
        <v>3</v>
      </c>
    </row>
    <row r="490" spans="1:24" s="160" customFormat="1" ht="36">
      <c r="A490" s="262">
        <v>484</v>
      </c>
      <c r="B490" s="126" t="s">
        <v>950</v>
      </c>
      <c r="C490" s="111" t="s">
        <v>434</v>
      </c>
      <c r="D490" s="109" t="s">
        <v>701</v>
      </c>
      <c r="E490" s="153" t="s">
        <v>677</v>
      </c>
      <c r="F490" s="263">
        <v>44440</v>
      </c>
      <c r="G490" s="263">
        <v>44621</v>
      </c>
      <c r="H490" s="155">
        <v>51000</v>
      </c>
      <c r="I490" s="195">
        <v>1995.14</v>
      </c>
      <c r="J490" s="264">
        <v>25</v>
      </c>
      <c r="K490" s="192">
        <f t="shared" si="83"/>
        <v>1463.7</v>
      </c>
      <c r="L490" s="119">
        <f t="shared" si="77"/>
        <v>3620.9999999999995</v>
      </c>
      <c r="M490" s="119">
        <f t="shared" si="78"/>
        <v>612</v>
      </c>
      <c r="N490" s="289">
        <f t="shared" si="84"/>
        <v>1550.4</v>
      </c>
      <c r="O490" s="119">
        <f t="shared" si="79"/>
        <v>3615.9</v>
      </c>
      <c r="P490" s="156"/>
      <c r="Q490" s="108">
        <f t="shared" si="74"/>
        <v>10863</v>
      </c>
      <c r="R490" s="197">
        <v>5009.24</v>
      </c>
      <c r="S490" s="108">
        <f t="shared" si="85"/>
        <v>7848.9</v>
      </c>
      <c r="T490" s="155">
        <f t="shared" si="80"/>
        <v>45990.76</v>
      </c>
      <c r="U490" s="265" t="s">
        <v>678</v>
      </c>
      <c r="V490" s="158" t="s">
        <v>848</v>
      </c>
      <c r="W490" s="174">
        <v>3101613713</v>
      </c>
      <c r="X490" s="159">
        <v>3</v>
      </c>
    </row>
    <row r="491" spans="1:24" s="160" customFormat="1" ht="24">
      <c r="A491" s="262">
        <v>485</v>
      </c>
      <c r="B491" s="126" t="s">
        <v>472</v>
      </c>
      <c r="C491" s="111" t="s">
        <v>473</v>
      </c>
      <c r="D491" s="109" t="s">
        <v>1126</v>
      </c>
      <c r="E491" s="153" t="s">
        <v>677</v>
      </c>
      <c r="F491" s="154">
        <v>44470</v>
      </c>
      <c r="G491" s="154">
        <v>44835</v>
      </c>
      <c r="H491" s="155">
        <v>26250</v>
      </c>
      <c r="I491" s="195">
        <v>0</v>
      </c>
      <c r="J491" s="264">
        <v>25</v>
      </c>
      <c r="K491" s="192">
        <f t="shared" si="83"/>
        <v>753.375</v>
      </c>
      <c r="L491" s="119">
        <f t="shared" si="77"/>
        <v>1863.7499999999998</v>
      </c>
      <c r="M491" s="119">
        <f t="shared" si="78"/>
        <v>315</v>
      </c>
      <c r="N491" s="289">
        <f t="shared" si="84"/>
        <v>798</v>
      </c>
      <c r="O491" s="119">
        <f t="shared" si="79"/>
        <v>1861.1250000000002</v>
      </c>
      <c r="P491" s="156"/>
      <c r="Q491" s="108">
        <f t="shared" si="74"/>
        <v>5591.25</v>
      </c>
      <c r="R491" s="197">
        <v>1551.38</v>
      </c>
      <c r="S491" s="108">
        <f t="shared" si="85"/>
        <v>4039.875</v>
      </c>
      <c r="T491" s="155">
        <f t="shared" si="80"/>
        <v>24698.62</v>
      </c>
      <c r="U491" s="265" t="s">
        <v>678</v>
      </c>
      <c r="V491" s="158" t="s">
        <v>848</v>
      </c>
      <c r="W491" s="174">
        <v>117018499</v>
      </c>
      <c r="X491" s="159">
        <v>3</v>
      </c>
    </row>
    <row r="492" spans="1:24" s="160" customFormat="1" ht="24">
      <c r="A492" s="262">
        <v>486</v>
      </c>
      <c r="B492" s="126" t="s">
        <v>433</v>
      </c>
      <c r="C492" s="111" t="s">
        <v>434</v>
      </c>
      <c r="D492" s="109" t="s">
        <v>689</v>
      </c>
      <c r="E492" s="153" t="s">
        <v>677</v>
      </c>
      <c r="F492" s="154">
        <v>44470</v>
      </c>
      <c r="G492" s="154" t="s">
        <v>1174</v>
      </c>
      <c r="H492" s="155">
        <v>90000</v>
      </c>
      <c r="I492" s="195">
        <v>9753.1200000000008</v>
      </c>
      <c r="J492" s="264">
        <v>25</v>
      </c>
      <c r="K492" s="192">
        <f t="shared" si="83"/>
        <v>2583</v>
      </c>
      <c r="L492" s="119">
        <f t="shared" si="77"/>
        <v>6389.9999999999991</v>
      </c>
      <c r="M492" s="119">
        <f t="shared" si="78"/>
        <v>1080</v>
      </c>
      <c r="N492" s="289">
        <f t="shared" si="84"/>
        <v>2736</v>
      </c>
      <c r="O492" s="119">
        <f t="shared" si="79"/>
        <v>6381</v>
      </c>
      <c r="P492" s="156"/>
      <c r="Q492" s="108">
        <f t="shared" si="74"/>
        <v>19170</v>
      </c>
      <c r="R492" s="197">
        <v>15964.71</v>
      </c>
      <c r="S492" s="108">
        <f t="shared" si="85"/>
        <v>13851</v>
      </c>
      <c r="T492" s="155">
        <f t="shared" si="80"/>
        <v>74035.290000000008</v>
      </c>
      <c r="U492" s="265" t="s">
        <v>678</v>
      </c>
      <c r="V492" s="158" t="s">
        <v>848</v>
      </c>
      <c r="W492" s="174">
        <v>2500310228</v>
      </c>
      <c r="X492" s="159">
        <v>3</v>
      </c>
    </row>
    <row r="493" spans="1:24" s="160" customFormat="1" ht="24">
      <c r="A493" s="262">
        <v>487</v>
      </c>
      <c r="B493" s="126" t="s">
        <v>1014</v>
      </c>
      <c r="C493" s="111" t="s">
        <v>62</v>
      </c>
      <c r="D493" s="109" t="s">
        <v>689</v>
      </c>
      <c r="E493" s="153" t="s">
        <v>677</v>
      </c>
      <c r="F493" s="154">
        <v>44348</v>
      </c>
      <c r="G493" s="154">
        <v>44531</v>
      </c>
      <c r="H493" s="155">
        <v>30000</v>
      </c>
      <c r="I493" s="195">
        <v>0</v>
      </c>
      <c r="J493" s="264">
        <v>25</v>
      </c>
      <c r="K493" s="192">
        <f t="shared" si="83"/>
        <v>861</v>
      </c>
      <c r="L493" s="119">
        <f t="shared" si="77"/>
        <v>2130</v>
      </c>
      <c r="M493" s="119">
        <f t="shared" si="78"/>
        <v>360</v>
      </c>
      <c r="N493" s="289">
        <f t="shared" si="84"/>
        <v>912</v>
      </c>
      <c r="O493" s="119">
        <f t="shared" si="79"/>
        <v>2127</v>
      </c>
      <c r="P493" s="156"/>
      <c r="Q493" s="108">
        <f t="shared" si="74"/>
        <v>6390</v>
      </c>
      <c r="R493" s="197">
        <v>1773</v>
      </c>
      <c r="S493" s="108">
        <f t="shared" si="85"/>
        <v>4617</v>
      </c>
      <c r="T493" s="155">
        <f t="shared" si="80"/>
        <v>28227</v>
      </c>
      <c r="U493" s="265" t="s">
        <v>678</v>
      </c>
      <c r="V493" s="158" t="s">
        <v>848</v>
      </c>
      <c r="W493" s="174">
        <v>1200266227</v>
      </c>
      <c r="X493" s="159">
        <v>3</v>
      </c>
    </row>
    <row r="494" spans="1:24" s="160" customFormat="1" ht="24" customHeight="1">
      <c r="A494" s="262">
        <v>488</v>
      </c>
      <c r="B494" s="126" t="s">
        <v>889</v>
      </c>
      <c r="C494" s="111" t="s">
        <v>309</v>
      </c>
      <c r="D494" s="109" t="s">
        <v>682</v>
      </c>
      <c r="E494" s="153" t="s">
        <v>677</v>
      </c>
      <c r="F494" s="154">
        <v>44440</v>
      </c>
      <c r="G494" s="154">
        <v>44621</v>
      </c>
      <c r="H494" s="155">
        <v>30000</v>
      </c>
      <c r="I494" s="195">
        <v>0</v>
      </c>
      <c r="J494" s="264">
        <v>25</v>
      </c>
      <c r="K494" s="192">
        <f t="shared" si="83"/>
        <v>861</v>
      </c>
      <c r="L494" s="119">
        <f t="shared" si="77"/>
        <v>2130</v>
      </c>
      <c r="M494" s="119">
        <f t="shared" si="78"/>
        <v>360</v>
      </c>
      <c r="N494" s="289">
        <f t="shared" si="84"/>
        <v>912</v>
      </c>
      <c r="O494" s="119">
        <f t="shared" si="79"/>
        <v>2127</v>
      </c>
      <c r="P494" s="156"/>
      <c r="Q494" s="108">
        <f t="shared" ref="Q494:Q557" si="86">SUM(K494:P494)</f>
        <v>6390</v>
      </c>
      <c r="R494" s="197">
        <v>1773</v>
      </c>
      <c r="S494" s="108">
        <f t="shared" si="85"/>
        <v>4617</v>
      </c>
      <c r="T494" s="155">
        <f t="shared" si="80"/>
        <v>28227</v>
      </c>
      <c r="U494" s="265" t="s">
        <v>678</v>
      </c>
      <c r="V494" s="158" t="s">
        <v>848</v>
      </c>
      <c r="W494" s="174">
        <v>40220820803</v>
      </c>
      <c r="X494" s="159">
        <v>3</v>
      </c>
    </row>
    <row r="495" spans="1:24" s="160" customFormat="1" ht="24">
      <c r="A495" s="262">
        <v>489</v>
      </c>
      <c r="B495" s="126" t="s">
        <v>1009</v>
      </c>
      <c r="C495" s="111" t="s">
        <v>89</v>
      </c>
      <c r="D495" s="109" t="s">
        <v>689</v>
      </c>
      <c r="E495" s="153" t="s">
        <v>677</v>
      </c>
      <c r="F495" s="263">
        <v>44317</v>
      </c>
      <c r="G495" s="263">
        <v>44501</v>
      </c>
      <c r="H495" s="155">
        <v>20000</v>
      </c>
      <c r="I495" s="195">
        <v>0</v>
      </c>
      <c r="J495" s="264">
        <v>25</v>
      </c>
      <c r="K495" s="192">
        <f t="shared" si="83"/>
        <v>574</v>
      </c>
      <c r="L495" s="119">
        <f t="shared" si="77"/>
        <v>1419.9999999999998</v>
      </c>
      <c r="M495" s="119">
        <f t="shared" si="78"/>
        <v>240</v>
      </c>
      <c r="N495" s="289">
        <f t="shared" si="84"/>
        <v>608</v>
      </c>
      <c r="O495" s="119">
        <f t="shared" si="79"/>
        <v>1418</v>
      </c>
      <c r="P495" s="156"/>
      <c r="Q495" s="108">
        <f t="shared" si="86"/>
        <v>4260</v>
      </c>
      <c r="R495" s="197">
        <v>1182</v>
      </c>
      <c r="S495" s="108">
        <f t="shared" si="85"/>
        <v>3078</v>
      </c>
      <c r="T495" s="155">
        <f t="shared" si="80"/>
        <v>18818</v>
      </c>
      <c r="U495" s="265" t="s">
        <v>678</v>
      </c>
      <c r="V495" s="158" t="s">
        <v>848</v>
      </c>
      <c r="W495" s="174">
        <v>4700305859</v>
      </c>
      <c r="X495" s="159">
        <v>3</v>
      </c>
    </row>
    <row r="496" spans="1:24" s="160" customFormat="1" ht="24">
      <c r="A496" s="262">
        <v>490</v>
      </c>
      <c r="B496" s="126" t="s">
        <v>1157</v>
      </c>
      <c r="C496" s="111" t="s">
        <v>140</v>
      </c>
      <c r="D496" s="109" t="s">
        <v>694</v>
      </c>
      <c r="E496" s="153" t="s">
        <v>677</v>
      </c>
      <c r="F496" s="154">
        <v>44470</v>
      </c>
      <c r="G496" s="154">
        <v>44652</v>
      </c>
      <c r="H496" s="155">
        <v>45000</v>
      </c>
      <c r="I496" s="195">
        <v>1148.33</v>
      </c>
      <c r="J496" s="264">
        <v>25</v>
      </c>
      <c r="K496" s="192">
        <v>1291.5</v>
      </c>
      <c r="L496" s="119">
        <f t="shared" si="77"/>
        <v>3194.9999999999995</v>
      </c>
      <c r="M496" s="119">
        <f t="shared" si="78"/>
        <v>540</v>
      </c>
      <c r="N496" s="289">
        <v>1368</v>
      </c>
      <c r="O496" s="119">
        <f t="shared" si="79"/>
        <v>3190.5</v>
      </c>
      <c r="P496" s="156"/>
      <c r="Q496" s="108">
        <f t="shared" si="86"/>
        <v>9585</v>
      </c>
      <c r="R496" s="197">
        <v>3807.83</v>
      </c>
      <c r="S496" s="108">
        <f t="shared" si="85"/>
        <v>6925.5</v>
      </c>
      <c r="T496" s="155">
        <f t="shared" si="80"/>
        <v>41192.17</v>
      </c>
      <c r="U496" s="265" t="s">
        <v>678</v>
      </c>
      <c r="V496" s="158" t="s">
        <v>848</v>
      </c>
      <c r="W496" s="174">
        <v>40221020643</v>
      </c>
      <c r="X496" s="159">
        <v>3</v>
      </c>
    </row>
    <row r="497" spans="1:24" s="160" customFormat="1" ht="24">
      <c r="A497" s="262">
        <v>491</v>
      </c>
      <c r="B497" s="126" t="s">
        <v>929</v>
      </c>
      <c r="C497" s="111" t="s">
        <v>89</v>
      </c>
      <c r="D497" s="109" t="s">
        <v>1123</v>
      </c>
      <c r="E497" s="153" t="s">
        <v>677</v>
      </c>
      <c r="F497" s="154">
        <v>44318</v>
      </c>
      <c r="G497" s="154">
        <v>44502</v>
      </c>
      <c r="H497" s="155">
        <v>20000</v>
      </c>
      <c r="I497" s="195">
        <v>0</v>
      </c>
      <c r="J497" s="264">
        <v>25</v>
      </c>
      <c r="K497" s="192">
        <f t="shared" ref="K497:K509" si="87">H497*0.0287</f>
        <v>574</v>
      </c>
      <c r="L497" s="119">
        <f t="shared" si="77"/>
        <v>1419.9999999999998</v>
      </c>
      <c r="M497" s="119">
        <f t="shared" si="78"/>
        <v>240</v>
      </c>
      <c r="N497" s="289">
        <f t="shared" ref="N497:N515" si="88">H497*0.0304</f>
        <v>608</v>
      </c>
      <c r="O497" s="119">
        <f t="shared" si="79"/>
        <v>1418</v>
      </c>
      <c r="P497" s="156"/>
      <c r="Q497" s="108">
        <f t="shared" si="86"/>
        <v>4260</v>
      </c>
      <c r="R497" s="197">
        <v>1182</v>
      </c>
      <c r="S497" s="108">
        <f t="shared" si="85"/>
        <v>3078</v>
      </c>
      <c r="T497" s="155">
        <f t="shared" si="80"/>
        <v>18818</v>
      </c>
      <c r="U497" s="265" t="s">
        <v>678</v>
      </c>
      <c r="V497" s="158" t="s">
        <v>848</v>
      </c>
      <c r="W497" s="174">
        <v>3200261299</v>
      </c>
      <c r="X497" s="159">
        <v>3</v>
      </c>
    </row>
    <row r="498" spans="1:24" s="160" customFormat="1" ht="24">
      <c r="A498" s="262">
        <v>492</v>
      </c>
      <c r="B498" s="126" t="s">
        <v>874</v>
      </c>
      <c r="C498" s="111" t="s">
        <v>309</v>
      </c>
      <c r="D498" s="109" t="s">
        <v>682</v>
      </c>
      <c r="E498" s="153" t="s">
        <v>677</v>
      </c>
      <c r="F498" s="154">
        <v>44440</v>
      </c>
      <c r="G498" s="154">
        <v>44621</v>
      </c>
      <c r="H498" s="155">
        <v>25000</v>
      </c>
      <c r="I498" s="195">
        <v>0</v>
      </c>
      <c r="J498" s="264">
        <v>25</v>
      </c>
      <c r="K498" s="192">
        <f t="shared" si="87"/>
        <v>717.5</v>
      </c>
      <c r="L498" s="119">
        <f t="shared" si="77"/>
        <v>1774.9999999999998</v>
      </c>
      <c r="M498" s="119">
        <f t="shared" si="78"/>
        <v>300</v>
      </c>
      <c r="N498" s="289">
        <f t="shared" si="88"/>
        <v>760</v>
      </c>
      <c r="O498" s="119">
        <f t="shared" si="79"/>
        <v>1772.5000000000002</v>
      </c>
      <c r="P498" s="156"/>
      <c r="Q498" s="108">
        <f t="shared" si="86"/>
        <v>5325</v>
      </c>
      <c r="R498" s="197">
        <v>1477.5</v>
      </c>
      <c r="S498" s="108">
        <f t="shared" si="85"/>
        <v>3847.5</v>
      </c>
      <c r="T498" s="155">
        <f t="shared" si="80"/>
        <v>23522.5</v>
      </c>
      <c r="U498" s="265" t="s">
        <v>678</v>
      </c>
      <c r="V498" s="158" t="s">
        <v>849</v>
      </c>
      <c r="W498" s="174">
        <v>40233899257</v>
      </c>
      <c r="X498" s="159">
        <v>3</v>
      </c>
    </row>
    <row r="499" spans="1:24" s="160" customFormat="1" ht="24">
      <c r="A499" s="262">
        <v>493</v>
      </c>
      <c r="B499" s="126" t="s">
        <v>878</v>
      </c>
      <c r="C499" s="111" t="s">
        <v>309</v>
      </c>
      <c r="D499" s="109" t="s">
        <v>682</v>
      </c>
      <c r="E499" s="153" t="s">
        <v>677</v>
      </c>
      <c r="F499" s="154">
        <v>44440</v>
      </c>
      <c r="G499" s="154">
        <v>44621</v>
      </c>
      <c r="H499" s="155">
        <v>25000</v>
      </c>
      <c r="I499" s="195">
        <v>0</v>
      </c>
      <c r="J499" s="264">
        <v>25</v>
      </c>
      <c r="K499" s="192">
        <f t="shared" si="87"/>
        <v>717.5</v>
      </c>
      <c r="L499" s="119">
        <f t="shared" si="77"/>
        <v>1774.9999999999998</v>
      </c>
      <c r="M499" s="119">
        <f t="shared" si="78"/>
        <v>300</v>
      </c>
      <c r="N499" s="289">
        <f t="shared" si="88"/>
        <v>760</v>
      </c>
      <c r="O499" s="119">
        <f t="shared" si="79"/>
        <v>1772.5000000000002</v>
      </c>
      <c r="P499" s="156"/>
      <c r="Q499" s="108">
        <f t="shared" si="86"/>
        <v>5325</v>
      </c>
      <c r="R499" s="197">
        <v>1477.5</v>
      </c>
      <c r="S499" s="108">
        <f t="shared" si="85"/>
        <v>3847.5</v>
      </c>
      <c r="T499" s="155">
        <f t="shared" si="80"/>
        <v>23522.5</v>
      </c>
      <c r="U499" s="265" t="s">
        <v>678</v>
      </c>
      <c r="V499" s="158" t="s">
        <v>848</v>
      </c>
      <c r="W499" s="174">
        <v>22301366518</v>
      </c>
      <c r="X499" s="159">
        <v>3</v>
      </c>
    </row>
    <row r="500" spans="1:24" s="160" customFormat="1" ht="24">
      <c r="A500" s="262">
        <v>494</v>
      </c>
      <c r="B500" s="126" t="s">
        <v>536</v>
      </c>
      <c r="C500" s="111" t="s">
        <v>62</v>
      </c>
      <c r="D500" s="109" t="s">
        <v>689</v>
      </c>
      <c r="E500" s="153" t="s">
        <v>677</v>
      </c>
      <c r="F500" s="154">
        <v>44440</v>
      </c>
      <c r="G500" s="154">
        <v>44621</v>
      </c>
      <c r="H500" s="155">
        <v>30000</v>
      </c>
      <c r="I500" s="195">
        <v>0</v>
      </c>
      <c r="J500" s="264">
        <v>25</v>
      </c>
      <c r="K500" s="192">
        <f t="shared" si="87"/>
        <v>861</v>
      </c>
      <c r="L500" s="119">
        <f t="shared" si="77"/>
        <v>2130</v>
      </c>
      <c r="M500" s="119">
        <f t="shared" si="78"/>
        <v>360</v>
      </c>
      <c r="N500" s="289">
        <f t="shared" si="88"/>
        <v>912</v>
      </c>
      <c r="O500" s="119">
        <f t="shared" si="79"/>
        <v>2127</v>
      </c>
      <c r="P500" s="156"/>
      <c r="Q500" s="108">
        <f t="shared" si="86"/>
        <v>6390</v>
      </c>
      <c r="R500" s="197">
        <v>1773</v>
      </c>
      <c r="S500" s="108">
        <f t="shared" si="85"/>
        <v>4617</v>
      </c>
      <c r="T500" s="155">
        <f t="shared" si="80"/>
        <v>28227</v>
      </c>
      <c r="U500" s="265" t="s">
        <v>678</v>
      </c>
      <c r="V500" s="158" t="s">
        <v>848</v>
      </c>
      <c r="W500" s="174">
        <v>3100460199</v>
      </c>
      <c r="X500" s="159">
        <v>3</v>
      </c>
    </row>
    <row r="501" spans="1:24" s="160" customFormat="1" ht="24">
      <c r="A501" s="262">
        <v>495</v>
      </c>
      <c r="B501" s="126" t="s">
        <v>636</v>
      </c>
      <c r="C501" s="111" t="s">
        <v>89</v>
      </c>
      <c r="D501" s="109" t="s">
        <v>689</v>
      </c>
      <c r="E501" s="153" t="s">
        <v>677</v>
      </c>
      <c r="F501" s="263">
        <v>44317</v>
      </c>
      <c r="G501" s="263">
        <v>44501</v>
      </c>
      <c r="H501" s="155">
        <v>20000</v>
      </c>
      <c r="I501" s="195">
        <v>0</v>
      </c>
      <c r="J501" s="264">
        <v>25</v>
      </c>
      <c r="K501" s="192">
        <f t="shared" si="87"/>
        <v>574</v>
      </c>
      <c r="L501" s="119">
        <f t="shared" si="77"/>
        <v>1419.9999999999998</v>
      </c>
      <c r="M501" s="119">
        <f t="shared" si="78"/>
        <v>240</v>
      </c>
      <c r="N501" s="289">
        <f t="shared" si="88"/>
        <v>608</v>
      </c>
      <c r="O501" s="119">
        <f t="shared" si="79"/>
        <v>1418</v>
      </c>
      <c r="P501" s="156"/>
      <c r="Q501" s="108">
        <f t="shared" si="86"/>
        <v>4260</v>
      </c>
      <c r="R501" s="197">
        <v>1182</v>
      </c>
      <c r="S501" s="108">
        <f t="shared" si="85"/>
        <v>3078</v>
      </c>
      <c r="T501" s="155">
        <f t="shared" si="80"/>
        <v>18818</v>
      </c>
      <c r="U501" s="265" t="s">
        <v>678</v>
      </c>
      <c r="V501" s="158" t="s">
        <v>848</v>
      </c>
      <c r="W501" s="174">
        <v>40220438168</v>
      </c>
      <c r="X501" s="159">
        <v>3</v>
      </c>
    </row>
    <row r="502" spans="1:24" s="160" customFormat="1" ht="24">
      <c r="A502" s="262">
        <v>496</v>
      </c>
      <c r="B502" s="126" t="s">
        <v>1030</v>
      </c>
      <c r="C502" s="111" t="s">
        <v>1059</v>
      </c>
      <c r="D502" s="109" t="s">
        <v>1126</v>
      </c>
      <c r="E502" s="153" t="s">
        <v>677</v>
      </c>
      <c r="F502" s="154">
        <v>44434</v>
      </c>
      <c r="G502" s="154">
        <v>44618</v>
      </c>
      <c r="H502" s="155">
        <v>50000</v>
      </c>
      <c r="I502" s="195">
        <v>1854</v>
      </c>
      <c r="J502" s="264">
        <v>25</v>
      </c>
      <c r="K502" s="192">
        <f t="shared" si="87"/>
        <v>1435</v>
      </c>
      <c r="L502" s="119">
        <f t="shared" si="77"/>
        <v>3549.9999999999995</v>
      </c>
      <c r="M502" s="119">
        <f t="shared" si="78"/>
        <v>600</v>
      </c>
      <c r="N502" s="289">
        <f t="shared" si="88"/>
        <v>1520</v>
      </c>
      <c r="O502" s="119">
        <f t="shared" si="79"/>
        <v>3545.0000000000005</v>
      </c>
      <c r="P502" s="156"/>
      <c r="Q502" s="108">
        <f t="shared" si="86"/>
        <v>10650</v>
      </c>
      <c r="R502" s="197">
        <v>4809</v>
      </c>
      <c r="S502" s="108">
        <f t="shared" si="85"/>
        <v>7695</v>
      </c>
      <c r="T502" s="155">
        <f t="shared" si="80"/>
        <v>45191</v>
      </c>
      <c r="U502" s="265" t="s">
        <v>678</v>
      </c>
      <c r="V502" s="158" t="s">
        <v>849</v>
      </c>
      <c r="W502" s="174">
        <v>40225047543</v>
      </c>
      <c r="X502" s="159">
        <v>3</v>
      </c>
    </row>
    <row r="503" spans="1:24" s="160" customFormat="1" ht="24">
      <c r="A503" s="262">
        <v>497</v>
      </c>
      <c r="B503" s="126" t="s">
        <v>882</v>
      </c>
      <c r="C503" s="111" t="s">
        <v>309</v>
      </c>
      <c r="D503" s="109" t="s">
        <v>682</v>
      </c>
      <c r="E503" s="153" t="s">
        <v>677</v>
      </c>
      <c r="F503" s="154">
        <v>44440</v>
      </c>
      <c r="G503" s="154">
        <v>44621</v>
      </c>
      <c r="H503" s="155">
        <v>25000</v>
      </c>
      <c r="I503" s="195">
        <v>0</v>
      </c>
      <c r="J503" s="264">
        <v>25</v>
      </c>
      <c r="K503" s="192">
        <f t="shared" si="87"/>
        <v>717.5</v>
      </c>
      <c r="L503" s="119">
        <f t="shared" si="77"/>
        <v>1774.9999999999998</v>
      </c>
      <c r="M503" s="119">
        <f t="shared" si="78"/>
        <v>300</v>
      </c>
      <c r="N503" s="289">
        <f t="shared" si="88"/>
        <v>760</v>
      </c>
      <c r="O503" s="119">
        <f t="shared" si="79"/>
        <v>1772.5000000000002</v>
      </c>
      <c r="P503" s="156"/>
      <c r="Q503" s="108">
        <f t="shared" si="86"/>
        <v>5325</v>
      </c>
      <c r="R503" s="197">
        <v>1477.5</v>
      </c>
      <c r="S503" s="108">
        <f t="shared" si="85"/>
        <v>3847.5</v>
      </c>
      <c r="T503" s="155">
        <f t="shared" si="80"/>
        <v>23522.5</v>
      </c>
      <c r="U503" s="265" t="s">
        <v>678</v>
      </c>
      <c r="V503" s="158" t="s">
        <v>849</v>
      </c>
      <c r="W503" s="174">
        <v>7100601272</v>
      </c>
      <c r="X503" s="159">
        <v>3</v>
      </c>
    </row>
    <row r="504" spans="1:24" s="160" customFormat="1" ht="24">
      <c r="A504" s="262">
        <v>498</v>
      </c>
      <c r="B504" s="126" t="s">
        <v>922</v>
      </c>
      <c r="C504" s="111" t="s">
        <v>526</v>
      </c>
      <c r="D504" s="109" t="s">
        <v>1123</v>
      </c>
      <c r="E504" s="153" t="s">
        <v>677</v>
      </c>
      <c r="F504" s="263">
        <v>44348</v>
      </c>
      <c r="G504" s="263">
        <v>44531</v>
      </c>
      <c r="H504" s="155">
        <v>20000</v>
      </c>
      <c r="I504" s="195">
        <v>0</v>
      </c>
      <c r="J504" s="264">
        <v>25</v>
      </c>
      <c r="K504" s="192">
        <f t="shared" si="87"/>
        <v>574</v>
      </c>
      <c r="L504" s="119">
        <f t="shared" si="77"/>
        <v>1419.9999999999998</v>
      </c>
      <c r="M504" s="119">
        <f t="shared" si="78"/>
        <v>240</v>
      </c>
      <c r="N504" s="289">
        <f t="shared" si="88"/>
        <v>608</v>
      </c>
      <c r="O504" s="119">
        <f t="shared" si="79"/>
        <v>1418</v>
      </c>
      <c r="P504" s="156"/>
      <c r="Q504" s="108">
        <f t="shared" si="86"/>
        <v>4260</v>
      </c>
      <c r="R504" s="197">
        <v>1182</v>
      </c>
      <c r="S504" s="108">
        <f t="shared" si="85"/>
        <v>3078</v>
      </c>
      <c r="T504" s="155">
        <f t="shared" si="80"/>
        <v>18818</v>
      </c>
      <c r="U504" s="265" t="s">
        <v>678</v>
      </c>
      <c r="V504" s="158" t="s">
        <v>849</v>
      </c>
      <c r="W504" s="174">
        <v>1201141429</v>
      </c>
      <c r="X504" s="159">
        <v>3</v>
      </c>
    </row>
    <row r="505" spans="1:24" s="160" customFormat="1" ht="24">
      <c r="A505" s="262">
        <v>499</v>
      </c>
      <c r="B505" s="126" t="s">
        <v>941</v>
      </c>
      <c r="C505" s="111" t="s">
        <v>89</v>
      </c>
      <c r="D505" s="109" t="s">
        <v>1123</v>
      </c>
      <c r="E505" s="153" t="s">
        <v>677</v>
      </c>
      <c r="F505" s="154">
        <v>44470</v>
      </c>
      <c r="G505" s="154" t="s">
        <v>1174</v>
      </c>
      <c r="H505" s="155">
        <v>20000</v>
      </c>
      <c r="I505" s="195">
        <v>0</v>
      </c>
      <c r="J505" s="264">
        <v>25</v>
      </c>
      <c r="K505" s="192">
        <f t="shared" si="87"/>
        <v>574</v>
      </c>
      <c r="L505" s="119">
        <f t="shared" si="77"/>
        <v>1419.9999999999998</v>
      </c>
      <c r="M505" s="119">
        <f t="shared" si="78"/>
        <v>240</v>
      </c>
      <c r="N505" s="289">
        <f t="shared" si="88"/>
        <v>608</v>
      </c>
      <c r="O505" s="119">
        <f t="shared" si="79"/>
        <v>1418</v>
      </c>
      <c r="P505" s="156"/>
      <c r="Q505" s="108">
        <f t="shared" si="86"/>
        <v>4260</v>
      </c>
      <c r="R505" s="197">
        <v>1182</v>
      </c>
      <c r="S505" s="108">
        <f t="shared" si="85"/>
        <v>3078</v>
      </c>
      <c r="T505" s="155">
        <f t="shared" si="80"/>
        <v>18818</v>
      </c>
      <c r="U505" s="265" t="s">
        <v>678</v>
      </c>
      <c r="V505" s="158" t="s">
        <v>848</v>
      </c>
      <c r="W505" s="174">
        <v>40215734647</v>
      </c>
      <c r="X505" s="159">
        <v>3</v>
      </c>
    </row>
    <row r="506" spans="1:24" s="160" customFormat="1" ht="24">
      <c r="A506" s="262">
        <v>500</v>
      </c>
      <c r="B506" s="126" t="s">
        <v>829</v>
      </c>
      <c r="C506" s="111" t="s">
        <v>89</v>
      </c>
      <c r="D506" s="109" t="s">
        <v>689</v>
      </c>
      <c r="E506" s="153" t="s">
        <v>677</v>
      </c>
      <c r="F506" s="154">
        <v>44402</v>
      </c>
      <c r="G506" s="154">
        <v>44586</v>
      </c>
      <c r="H506" s="155">
        <v>20000</v>
      </c>
      <c r="I506" s="195">
        <v>0</v>
      </c>
      <c r="J506" s="264">
        <v>25</v>
      </c>
      <c r="K506" s="192">
        <f t="shared" si="87"/>
        <v>574</v>
      </c>
      <c r="L506" s="119">
        <f t="shared" si="77"/>
        <v>1419.9999999999998</v>
      </c>
      <c r="M506" s="119">
        <f t="shared" si="78"/>
        <v>240</v>
      </c>
      <c r="N506" s="289">
        <f t="shared" si="88"/>
        <v>608</v>
      </c>
      <c r="O506" s="119">
        <f t="shared" si="79"/>
        <v>1418</v>
      </c>
      <c r="P506" s="156"/>
      <c r="Q506" s="108">
        <f t="shared" si="86"/>
        <v>4260</v>
      </c>
      <c r="R506" s="197">
        <v>2372.12</v>
      </c>
      <c r="S506" s="108">
        <f t="shared" si="85"/>
        <v>3078</v>
      </c>
      <c r="T506" s="155">
        <f t="shared" si="80"/>
        <v>17627.88</v>
      </c>
      <c r="U506" s="265" t="s">
        <v>678</v>
      </c>
      <c r="V506" s="158" t="s">
        <v>848</v>
      </c>
      <c r="W506" s="174">
        <v>1200365524</v>
      </c>
      <c r="X506" s="159">
        <v>3</v>
      </c>
    </row>
    <row r="507" spans="1:24" s="160" customFormat="1" ht="24">
      <c r="A507" s="262">
        <v>501</v>
      </c>
      <c r="B507" s="126" t="s">
        <v>973</v>
      </c>
      <c r="C507" s="111" t="s">
        <v>526</v>
      </c>
      <c r="D507" s="109" t="s">
        <v>689</v>
      </c>
      <c r="E507" s="153" t="s">
        <v>677</v>
      </c>
      <c r="F507" s="154">
        <v>44409</v>
      </c>
      <c r="G507" s="154">
        <v>44593</v>
      </c>
      <c r="H507" s="155">
        <v>20000</v>
      </c>
      <c r="I507" s="195">
        <v>0</v>
      </c>
      <c r="J507" s="264">
        <v>25</v>
      </c>
      <c r="K507" s="192">
        <f t="shared" si="87"/>
        <v>574</v>
      </c>
      <c r="L507" s="119">
        <f t="shared" si="77"/>
        <v>1419.9999999999998</v>
      </c>
      <c r="M507" s="119">
        <f t="shared" si="78"/>
        <v>240</v>
      </c>
      <c r="N507" s="289">
        <f t="shared" si="88"/>
        <v>608</v>
      </c>
      <c r="O507" s="119">
        <f t="shared" si="79"/>
        <v>1418</v>
      </c>
      <c r="P507" s="156"/>
      <c r="Q507" s="108">
        <f t="shared" si="86"/>
        <v>4260</v>
      </c>
      <c r="R507" s="197">
        <v>1182</v>
      </c>
      <c r="S507" s="108">
        <f t="shared" si="85"/>
        <v>3078</v>
      </c>
      <c r="T507" s="155">
        <f t="shared" si="80"/>
        <v>18818</v>
      </c>
      <c r="U507" s="265" t="s">
        <v>678</v>
      </c>
      <c r="V507" s="158" t="s">
        <v>848</v>
      </c>
      <c r="W507" s="174">
        <v>40225091988</v>
      </c>
      <c r="X507" s="159">
        <v>3</v>
      </c>
    </row>
    <row r="508" spans="1:24" s="160" customFormat="1" ht="24">
      <c r="A508" s="262">
        <v>502</v>
      </c>
      <c r="B508" s="126" t="s">
        <v>1000</v>
      </c>
      <c r="C508" s="111" t="s">
        <v>89</v>
      </c>
      <c r="D508" s="109" t="s">
        <v>689</v>
      </c>
      <c r="E508" s="153" t="s">
        <v>677</v>
      </c>
      <c r="F508" s="154">
        <v>44365</v>
      </c>
      <c r="G508" s="154">
        <v>44548</v>
      </c>
      <c r="H508" s="155">
        <v>20000</v>
      </c>
      <c r="I508" s="195">
        <v>0</v>
      </c>
      <c r="J508" s="264">
        <v>25</v>
      </c>
      <c r="K508" s="192">
        <f t="shared" si="87"/>
        <v>574</v>
      </c>
      <c r="L508" s="119">
        <f t="shared" si="77"/>
        <v>1419.9999999999998</v>
      </c>
      <c r="M508" s="119">
        <f t="shared" si="78"/>
        <v>240</v>
      </c>
      <c r="N508" s="289">
        <f t="shared" si="88"/>
        <v>608</v>
      </c>
      <c r="O508" s="119">
        <f t="shared" si="79"/>
        <v>1418</v>
      </c>
      <c r="P508" s="156"/>
      <c r="Q508" s="108">
        <f t="shared" si="86"/>
        <v>4260</v>
      </c>
      <c r="R508" s="197">
        <v>1182</v>
      </c>
      <c r="S508" s="108">
        <f t="shared" si="85"/>
        <v>3078</v>
      </c>
      <c r="T508" s="155">
        <f t="shared" si="80"/>
        <v>18818</v>
      </c>
      <c r="U508" s="265" t="s">
        <v>678</v>
      </c>
      <c r="V508" s="158" t="s">
        <v>848</v>
      </c>
      <c r="W508" s="174">
        <v>1700205253</v>
      </c>
      <c r="X508" s="159">
        <v>3</v>
      </c>
    </row>
    <row r="509" spans="1:24" s="160" customFormat="1" ht="24">
      <c r="A509" s="262">
        <v>503</v>
      </c>
      <c r="B509" s="161" t="s">
        <v>1094</v>
      </c>
      <c r="C509" s="265" t="s">
        <v>62</v>
      </c>
      <c r="D509" s="109" t="s">
        <v>1124</v>
      </c>
      <c r="E509" s="153" t="s">
        <v>677</v>
      </c>
      <c r="F509" s="154">
        <v>44440</v>
      </c>
      <c r="G509" s="154">
        <v>44621</v>
      </c>
      <c r="H509" s="155">
        <v>19800</v>
      </c>
      <c r="I509" s="195">
        <v>0</v>
      </c>
      <c r="J509" s="264">
        <v>25</v>
      </c>
      <c r="K509" s="192">
        <f t="shared" si="87"/>
        <v>568.26</v>
      </c>
      <c r="L509" s="119">
        <f t="shared" si="77"/>
        <v>1405.8</v>
      </c>
      <c r="M509" s="119">
        <f t="shared" si="78"/>
        <v>237.6</v>
      </c>
      <c r="N509" s="289">
        <f t="shared" si="88"/>
        <v>601.91999999999996</v>
      </c>
      <c r="O509" s="119">
        <f t="shared" si="79"/>
        <v>1403.8200000000002</v>
      </c>
      <c r="P509" s="156"/>
      <c r="Q509" s="108">
        <f t="shared" si="86"/>
        <v>4217.3999999999996</v>
      </c>
      <c r="R509" s="197">
        <v>1170.18</v>
      </c>
      <c r="S509" s="108">
        <f t="shared" si="85"/>
        <v>3047.2200000000003</v>
      </c>
      <c r="T509" s="155">
        <f t="shared" si="80"/>
        <v>18629.82</v>
      </c>
      <c r="U509" s="265" t="s">
        <v>678</v>
      </c>
      <c r="V509" s="158" t="s">
        <v>849</v>
      </c>
      <c r="W509" s="174">
        <v>6600045360</v>
      </c>
      <c r="X509" s="159">
        <v>3</v>
      </c>
    </row>
    <row r="510" spans="1:24" s="160" customFormat="1" ht="24">
      <c r="A510" s="262">
        <v>504</v>
      </c>
      <c r="B510" s="126" t="s">
        <v>1158</v>
      </c>
      <c r="C510" s="77" t="s">
        <v>1058</v>
      </c>
      <c r="D510" s="109" t="s">
        <v>702</v>
      </c>
      <c r="E510" s="153" t="s">
        <v>677</v>
      </c>
      <c r="F510" s="154">
        <v>44470</v>
      </c>
      <c r="G510" s="154">
        <v>44652</v>
      </c>
      <c r="H510" s="155">
        <v>50000</v>
      </c>
      <c r="I510" s="195">
        <v>1854</v>
      </c>
      <c r="J510" s="264">
        <v>25</v>
      </c>
      <c r="K510" s="192">
        <v>1435</v>
      </c>
      <c r="L510" s="119">
        <f t="shared" si="77"/>
        <v>3549.9999999999995</v>
      </c>
      <c r="M510" s="119">
        <f t="shared" si="78"/>
        <v>600</v>
      </c>
      <c r="N510" s="289">
        <f t="shared" si="88"/>
        <v>1520</v>
      </c>
      <c r="O510" s="119">
        <f t="shared" si="79"/>
        <v>3545.0000000000005</v>
      </c>
      <c r="P510" s="156"/>
      <c r="Q510" s="108">
        <f t="shared" si="86"/>
        <v>10650</v>
      </c>
      <c r="R510" s="197">
        <v>4809</v>
      </c>
      <c r="S510" s="108">
        <f t="shared" si="85"/>
        <v>7695</v>
      </c>
      <c r="T510" s="155">
        <f t="shared" si="80"/>
        <v>45191</v>
      </c>
      <c r="U510" s="265" t="s">
        <v>678</v>
      </c>
      <c r="V510" s="158" t="s">
        <v>849</v>
      </c>
      <c r="W510" s="174">
        <v>40242420020</v>
      </c>
      <c r="X510" s="159">
        <v>3</v>
      </c>
    </row>
    <row r="511" spans="1:24" s="160" customFormat="1" ht="22.5" customHeight="1">
      <c r="A511" s="262">
        <v>505</v>
      </c>
      <c r="B511" s="126" t="s">
        <v>998</v>
      </c>
      <c r="C511" s="290" t="s">
        <v>89</v>
      </c>
      <c r="D511" s="109" t="s">
        <v>689</v>
      </c>
      <c r="E511" s="153" t="s">
        <v>677</v>
      </c>
      <c r="F511" s="263">
        <v>44470</v>
      </c>
      <c r="G511" s="263" t="s">
        <v>1174</v>
      </c>
      <c r="H511" s="155">
        <v>20000</v>
      </c>
      <c r="I511" s="195">
        <v>0</v>
      </c>
      <c r="J511" s="264">
        <v>25</v>
      </c>
      <c r="K511" s="192">
        <f>H511*0.0287</f>
        <v>574</v>
      </c>
      <c r="L511" s="119">
        <f t="shared" si="77"/>
        <v>1419.9999999999998</v>
      </c>
      <c r="M511" s="119">
        <f t="shared" si="78"/>
        <v>240</v>
      </c>
      <c r="N511" s="289">
        <f t="shared" si="88"/>
        <v>608</v>
      </c>
      <c r="O511" s="119">
        <f t="shared" si="79"/>
        <v>1418</v>
      </c>
      <c r="P511" s="156"/>
      <c r="Q511" s="108">
        <f t="shared" si="86"/>
        <v>4260</v>
      </c>
      <c r="R511" s="197">
        <v>1182</v>
      </c>
      <c r="S511" s="108">
        <f t="shared" si="85"/>
        <v>3078</v>
      </c>
      <c r="T511" s="155">
        <f t="shared" si="80"/>
        <v>18818</v>
      </c>
      <c r="U511" s="265" t="s">
        <v>678</v>
      </c>
      <c r="V511" s="158" t="s">
        <v>849</v>
      </c>
      <c r="W511" s="174">
        <v>40226914238</v>
      </c>
      <c r="X511" s="159">
        <v>3</v>
      </c>
    </row>
    <row r="512" spans="1:24" s="160" customFormat="1" ht="24">
      <c r="A512" s="262">
        <v>506</v>
      </c>
      <c r="B512" s="126" t="s">
        <v>919</v>
      </c>
      <c r="C512" s="111" t="s">
        <v>277</v>
      </c>
      <c r="D512" s="109" t="s">
        <v>1124</v>
      </c>
      <c r="E512" s="153" t="s">
        <v>677</v>
      </c>
      <c r="F512" s="263">
        <v>44348</v>
      </c>
      <c r="G512" s="263">
        <v>44531</v>
      </c>
      <c r="H512" s="155">
        <v>12500</v>
      </c>
      <c r="I512" s="195">
        <v>0</v>
      </c>
      <c r="J512" s="264">
        <v>25</v>
      </c>
      <c r="K512" s="192">
        <f>H512*0.0287</f>
        <v>358.75</v>
      </c>
      <c r="L512" s="119">
        <f t="shared" si="77"/>
        <v>887.49999999999989</v>
      </c>
      <c r="M512" s="119">
        <f t="shared" si="78"/>
        <v>150</v>
      </c>
      <c r="N512" s="289">
        <f t="shared" si="88"/>
        <v>380</v>
      </c>
      <c r="O512" s="119">
        <f t="shared" si="79"/>
        <v>886.25000000000011</v>
      </c>
      <c r="P512" s="156"/>
      <c r="Q512" s="108">
        <f t="shared" si="86"/>
        <v>2662.5</v>
      </c>
      <c r="R512" s="197">
        <v>738.75</v>
      </c>
      <c r="S512" s="108">
        <f t="shared" si="85"/>
        <v>1923.75</v>
      </c>
      <c r="T512" s="155">
        <f t="shared" si="80"/>
        <v>11761.25</v>
      </c>
      <c r="U512" s="265" t="s">
        <v>678</v>
      </c>
      <c r="V512" s="158" t="s">
        <v>849</v>
      </c>
      <c r="W512" s="174">
        <v>13400048438</v>
      </c>
      <c r="X512" s="159">
        <v>3</v>
      </c>
    </row>
    <row r="513" spans="1:24" s="160" customFormat="1" ht="24">
      <c r="A513" s="262">
        <v>507</v>
      </c>
      <c r="B513" s="126" t="s">
        <v>818</v>
      </c>
      <c r="C513" s="111" t="s">
        <v>89</v>
      </c>
      <c r="D513" s="109" t="s">
        <v>689</v>
      </c>
      <c r="E513" s="153" t="s">
        <v>677</v>
      </c>
      <c r="F513" s="154">
        <v>44317</v>
      </c>
      <c r="G513" s="154">
        <v>44501</v>
      </c>
      <c r="H513" s="155">
        <v>20000</v>
      </c>
      <c r="I513" s="195">
        <v>0</v>
      </c>
      <c r="J513" s="264">
        <v>25</v>
      </c>
      <c r="K513" s="192">
        <f>H513*0.0287</f>
        <v>574</v>
      </c>
      <c r="L513" s="119">
        <f t="shared" si="77"/>
        <v>1419.9999999999998</v>
      </c>
      <c r="M513" s="119">
        <f t="shared" si="78"/>
        <v>240</v>
      </c>
      <c r="N513" s="289">
        <f t="shared" si="88"/>
        <v>608</v>
      </c>
      <c r="O513" s="119">
        <f t="shared" si="79"/>
        <v>1418</v>
      </c>
      <c r="P513" s="156"/>
      <c r="Q513" s="108">
        <f t="shared" si="86"/>
        <v>4260</v>
      </c>
      <c r="R513" s="197">
        <v>1182</v>
      </c>
      <c r="S513" s="108">
        <f t="shared" si="85"/>
        <v>3078</v>
      </c>
      <c r="T513" s="155">
        <f t="shared" si="80"/>
        <v>18818</v>
      </c>
      <c r="U513" s="265" t="s">
        <v>678</v>
      </c>
      <c r="V513" s="158" t="s">
        <v>848</v>
      </c>
      <c r="W513" s="174">
        <v>117399196</v>
      </c>
      <c r="X513" s="159">
        <v>3</v>
      </c>
    </row>
    <row r="514" spans="1:24" s="160" customFormat="1" ht="12">
      <c r="A514" s="262">
        <v>508</v>
      </c>
      <c r="B514" s="126" t="s">
        <v>273</v>
      </c>
      <c r="C514" s="111" t="s">
        <v>274</v>
      </c>
      <c r="D514" s="109" t="s">
        <v>706</v>
      </c>
      <c r="E514" s="153" t="s">
        <v>677</v>
      </c>
      <c r="F514" s="154">
        <v>43922</v>
      </c>
      <c r="G514" s="154">
        <v>44501</v>
      </c>
      <c r="H514" s="155">
        <v>46000</v>
      </c>
      <c r="I514" s="195">
        <v>1110.94</v>
      </c>
      <c r="J514" s="264">
        <v>25</v>
      </c>
      <c r="K514" s="192">
        <f>H514*0.0287</f>
        <v>1320.2</v>
      </c>
      <c r="L514" s="119">
        <f t="shared" si="77"/>
        <v>3265.9999999999995</v>
      </c>
      <c r="M514" s="119">
        <f t="shared" si="78"/>
        <v>552</v>
      </c>
      <c r="N514" s="289">
        <f t="shared" si="88"/>
        <v>1398.4</v>
      </c>
      <c r="O514" s="119">
        <f t="shared" si="79"/>
        <v>3261.4</v>
      </c>
      <c r="P514" s="156"/>
      <c r="Q514" s="108">
        <f t="shared" si="86"/>
        <v>9798</v>
      </c>
      <c r="R514" s="197">
        <v>5019.66</v>
      </c>
      <c r="S514" s="108">
        <f t="shared" si="85"/>
        <v>7079.4</v>
      </c>
      <c r="T514" s="155">
        <f t="shared" si="80"/>
        <v>40980.339999999997</v>
      </c>
      <c r="U514" s="265" t="s">
        <v>678</v>
      </c>
      <c r="V514" s="158" t="s">
        <v>849</v>
      </c>
      <c r="W514" s="174">
        <v>40212456038</v>
      </c>
      <c r="X514" s="159">
        <v>3</v>
      </c>
    </row>
    <row r="515" spans="1:24" s="160" customFormat="1" ht="24">
      <c r="A515" s="262">
        <v>509</v>
      </c>
      <c r="B515" s="126" t="s">
        <v>630</v>
      </c>
      <c r="C515" s="111" t="s">
        <v>526</v>
      </c>
      <c r="D515" s="109" t="s">
        <v>1123</v>
      </c>
      <c r="E515" s="153" t="s">
        <v>677</v>
      </c>
      <c r="F515" s="154">
        <v>44317</v>
      </c>
      <c r="G515" s="154">
        <v>44501</v>
      </c>
      <c r="H515" s="155">
        <v>20000</v>
      </c>
      <c r="I515" s="195">
        <v>0</v>
      </c>
      <c r="J515" s="264">
        <v>25</v>
      </c>
      <c r="K515" s="192">
        <f>H515*0.0287</f>
        <v>574</v>
      </c>
      <c r="L515" s="119">
        <f t="shared" si="77"/>
        <v>1419.9999999999998</v>
      </c>
      <c r="M515" s="119">
        <f t="shared" si="78"/>
        <v>240</v>
      </c>
      <c r="N515" s="289">
        <f t="shared" si="88"/>
        <v>608</v>
      </c>
      <c r="O515" s="119">
        <f t="shared" si="79"/>
        <v>1418</v>
      </c>
      <c r="P515" s="156"/>
      <c r="Q515" s="108">
        <f t="shared" si="86"/>
        <v>4260</v>
      </c>
      <c r="R515" s="197">
        <v>1182</v>
      </c>
      <c r="S515" s="108">
        <f t="shared" si="85"/>
        <v>3078</v>
      </c>
      <c r="T515" s="155">
        <f t="shared" si="80"/>
        <v>18818</v>
      </c>
      <c r="U515" s="265" t="s">
        <v>678</v>
      </c>
      <c r="V515" s="158" t="s">
        <v>848</v>
      </c>
      <c r="W515" s="174">
        <v>22400630137</v>
      </c>
      <c r="X515" s="159">
        <v>3</v>
      </c>
    </row>
    <row r="516" spans="1:24" s="160" customFormat="1" ht="24">
      <c r="A516" s="262">
        <v>510</v>
      </c>
      <c r="B516" s="126" t="s">
        <v>1160</v>
      </c>
      <c r="C516" s="111" t="s">
        <v>89</v>
      </c>
      <c r="D516" s="109" t="s">
        <v>689</v>
      </c>
      <c r="E516" s="153" t="s">
        <v>677</v>
      </c>
      <c r="F516" s="154">
        <v>44470</v>
      </c>
      <c r="G516" s="154">
        <v>44652</v>
      </c>
      <c r="H516" s="155">
        <v>20000</v>
      </c>
      <c r="I516" s="195">
        <v>0</v>
      </c>
      <c r="J516" s="264">
        <v>25</v>
      </c>
      <c r="K516" s="192">
        <v>574</v>
      </c>
      <c r="L516" s="119">
        <f t="shared" si="77"/>
        <v>1419.9999999999998</v>
      </c>
      <c r="M516" s="119">
        <f t="shared" si="78"/>
        <v>240</v>
      </c>
      <c r="N516" s="289">
        <v>608</v>
      </c>
      <c r="O516" s="119">
        <f t="shared" si="79"/>
        <v>1418</v>
      </c>
      <c r="P516" s="156"/>
      <c r="Q516" s="108">
        <f t="shared" si="86"/>
        <v>4260</v>
      </c>
      <c r="R516" s="197">
        <v>1182</v>
      </c>
      <c r="S516" s="108">
        <f t="shared" si="85"/>
        <v>3078</v>
      </c>
      <c r="T516" s="155">
        <f t="shared" si="80"/>
        <v>18818</v>
      </c>
      <c r="U516" s="265" t="s">
        <v>678</v>
      </c>
      <c r="V516" s="158" t="s">
        <v>848</v>
      </c>
      <c r="W516" s="174">
        <v>102171675</v>
      </c>
      <c r="X516" s="159">
        <v>3</v>
      </c>
    </row>
    <row r="517" spans="1:24" s="160" customFormat="1" ht="24">
      <c r="A517" s="262">
        <v>511</v>
      </c>
      <c r="B517" s="126" t="s">
        <v>807</v>
      </c>
      <c r="C517" s="111" t="s">
        <v>89</v>
      </c>
      <c r="D517" s="109" t="s">
        <v>1123</v>
      </c>
      <c r="E517" s="153" t="s">
        <v>677</v>
      </c>
      <c r="F517" s="154">
        <v>44348</v>
      </c>
      <c r="G517" s="154">
        <v>44531</v>
      </c>
      <c r="H517" s="155">
        <v>20000</v>
      </c>
      <c r="I517" s="195">
        <v>0</v>
      </c>
      <c r="J517" s="264">
        <v>25</v>
      </c>
      <c r="K517" s="192">
        <f t="shared" ref="K517:K526" si="89">H517*0.0287</f>
        <v>574</v>
      </c>
      <c r="L517" s="119">
        <f t="shared" si="77"/>
        <v>1419.9999999999998</v>
      </c>
      <c r="M517" s="119">
        <f t="shared" si="78"/>
        <v>240</v>
      </c>
      <c r="N517" s="289">
        <f t="shared" ref="N517:N526" si="90">H517*0.0304</f>
        <v>608</v>
      </c>
      <c r="O517" s="119">
        <f t="shared" si="79"/>
        <v>1418</v>
      </c>
      <c r="P517" s="156"/>
      <c r="Q517" s="108">
        <f t="shared" si="86"/>
        <v>4260</v>
      </c>
      <c r="R517" s="197">
        <v>1182</v>
      </c>
      <c r="S517" s="108">
        <f t="shared" si="85"/>
        <v>3078</v>
      </c>
      <c r="T517" s="155">
        <f t="shared" si="80"/>
        <v>18818</v>
      </c>
      <c r="U517" s="265" t="s">
        <v>678</v>
      </c>
      <c r="V517" s="158" t="s">
        <v>848</v>
      </c>
      <c r="W517" s="174">
        <v>1200480844</v>
      </c>
      <c r="X517" s="159">
        <v>3</v>
      </c>
    </row>
    <row r="518" spans="1:24" s="160" customFormat="1" ht="21.75" customHeight="1">
      <c r="A518" s="262">
        <v>512</v>
      </c>
      <c r="B518" s="126" t="s">
        <v>990</v>
      </c>
      <c r="C518" s="111" t="s">
        <v>89</v>
      </c>
      <c r="D518" s="109" t="s">
        <v>689</v>
      </c>
      <c r="E518" s="153" t="s">
        <v>677</v>
      </c>
      <c r="F518" s="154">
        <v>44468</v>
      </c>
      <c r="G518" s="263">
        <v>44649</v>
      </c>
      <c r="H518" s="155">
        <v>20000</v>
      </c>
      <c r="I518" s="195">
        <v>0</v>
      </c>
      <c r="J518" s="264">
        <v>25</v>
      </c>
      <c r="K518" s="192">
        <f t="shared" si="89"/>
        <v>574</v>
      </c>
      <c r="L518" s="119">
        <f t="shared" si="77"/>
        <v>1419.9999999999998</v>
      </c>
      <c r="M518" s="119">
        <f t="shared" si="78"/>
        <v>240</v>
      </c>
      <c r="N518" s="289">
        <f t="shared" si="90"/>
        <v>608</v>
      </c>
      <c r="O518" s="119">
        <f t="shared" si="79"/>
        <v>1418</v>
      </c>
      <c r="P518" s="156"/>
      <c r="Q518" s="108">
        <f t="shared" si="86"/>
        <v>4260</v>
      </c>
      <c r="R518" s="197">
        <v>1182</v>
      </c>
      <c r="S518" s="108">
        <f t="shared" si="85"/>
        <v>3078</v>
      </c>
      <c r="T518" s="155">
        <f t="shared" si="80"/>
        <v>18818</v>
      </c>
      <c r="U518" s="265" t="s">
        <v>678</v>
      </c>
      <c r="V518" s="158" t="s">
        <v>848</v>
      </c>
      <c r="W518" s="174">
        <v>5400829965</v>
      </c>
      <c r="X518" s="159">
        <v>3</v>
      </c>
    </row>
    <row r="519" spans="1:24" s="160" customFormat="1" ht="24" customHeight="1">
      <c r="A519" s="262">
        <v>513</v>
      </c>
      <c r="B519" s="126" t="s">
        <v>1075</v>
      </c>
      <c r="C519" s="111" t="s">
        <v>434</v>
      </c>
      <c r="D519" s="109" t="s">
        <v>1123</v>
      </c>
      <c r="E519" s="153" t="s">
        <v>677</v>
      </c>
      <c r="F519" s="263">
        <v>44440</v>
      </c>
      <c r="G519" s="263">
        <v>44621</v>
      </c>
      <c r="H519" s="155">
        <v>60000</v>
      </c>
      <c r="I519" s="195">
        <v>3486.68</v>
      </c>
      <c r="J519" s="264">
        <v>25</v>
      </c>
      <c r="K519" s="192">
        <f t="shared" si="89"/>
        <v>1722</v>
      </c>
      <c r="L519" s="119">
        <f t="shared" ref="L519:L565" si="91">H519*0.071</f>
        <v>4260</v>
      </c>
      <c r="M519" s="119">
        <f t="shared" ref="M519:M565" si="92">H519*0.012</f>
        <v>720</v>
      </c>
      <c r="N519" s="289">
        <f t="shared" si="90"/>
        <v>1824</v>
      </c>
      <c r="O519" s="119">
        <f t="shared" ref="O519:O565" si="93">H519*0.0709</f>
        <v>4254</v>
      </c>
      <c r="P519" s="156"/>
      <c r="Q519" s="108">
        <f t="shared" si="86"/>
        <v>12780</v>
      </c>
      <c r="R519" s="197">
        <v>7032.68</v>
      </c>
      <c r="S519" s="108">
        <f t="shared" si="85"/>
        <v>9234</v>
      </c>
      <c r="T519" s="155">
        <f t="shared" ref="T519:T565" si="94">H519-R519</f>
        <v>52967.32</v>
      </c>
      <c r="U519" s="265" t="s">
        <v>678</v>
      </c>
      <c r="V519" s="158" t="s">
        <v>848</v>
      </c>
      <c r="W519" s="273">
        <v>3400079269</v>
      </c>
      <c r="X519" s="159">
        <v>3</v>
      </c>
    </row>
    <row r="520" spans="1:24" s="160" customFormat="1" ht="24">
      <c r="A520" s="262">
        <v>514</v>
      </c>
      <c r="B520" s="126" t="s">
        <v>942</v>
      </c>
      <c r="C520" s="111" t="s">
        <v>89</v>
      </c>
      <c r="D520" s="109" t="s">
        <v>1123</v>
      </c>
      <c r="E520" s="153" t="s">
        <v>677</v>
      </c>
      <c r="F520" s="154">
        <v>44365</v>
      </c>
      <c r="G520" s="154">
        <v>44548</v>
      </c>
      <c r="H520" s="155">
        <v>20000</v>
      </c>
      <c r="I520" s="195">
        <v>0</v>
      </c>
      <c r="J520" s="264">
        <v>25</v>
      </c>
      <c r="K520" s="192">
        <f t="shared" si="89"/>
        <v>574</v>
      </c>
      <c r="L520" s="119">
        <f t="shared" si="91"/>
        <v>1419.9999999999998</v>
      </c>
      <c r="M520" s="119">
        <f t="shared" si="92"/>
        <v>240</v>
      </c>
      <c r="N520" s="289">
        <f t="shared" si="90"/>
        <v>608</v>
      </c>
      <c r="O520" s="119">
        <f t="shared" si="93"/>
        <v>1418</v>
      </c>
      <c r="P520" s="156"/>
      <c r="Q520" s="108">
        <f t="shared" si="86"/>
        <v>4260</v>
      </c>
      <c r="R520" s="197">
        <v>1182</v>
      </c>
      <c r="S520" s="108">
        <f t="shared" si="85"/>
        <v>3078</v>
      </c>
      <c r="T520" s="155">
        <f t="shared" si="94"/>
        <v>18818</v>
      </c>
      <c r="U520" s="265" t="s">
        <v>678</v>
      </c>
      <c r="V520" s="158" t="s">
        <v>848</v>
      </c>
      <c r="W520" s="174">
        <v>9300195279</v>
      </c>
      <c r="X520" s="159">
        <v>3</v>
      </c>
    </row>
    <row r="521" spans="1:24" s="160" customFormat="1" ht="24">
      <c r="A521" s="262">
        <v>515</v>
      </c>
      <c r="B521" s="126" t="s">
        <v>648</v>
      </c>
      <c r="C521" s="111" t="s">
        <v>89</v>
      </c>
      <c r="D521" s="109" t="s">
        <v>689</v>
      </c>
      <c r="E521" s="153" t="s">
        <v>677</v>
      </c>
      <c r="F521" s="154">
        <v>44317</v>
      </c>
      <c r="G521" s="154">
        <v>44501</v>
      </c>
      <c r="H521" s="155">
        <v>20000</v>
      </c>
      <c r="I521" s="195">
        <v>0</v>
      </c>
      <c r="J521" s="264">
        <v>25</v>
      </c>
      <c r="K521" s="192">
        <f t="shared" si="89"/>
        <v>574</v>
      </c>
      <c r="L521" s="119">
        <f t="shared" si="91"/>
        <v>1419.9999999999998</v>
      </c>
      <c r="M521" s="119">
        <f t="shared" si="92"/>
        <v>240</v>
      </c>
      <c r="N521" s="289">
        <f t="shared" si="90"/>
        <v>608</v>
      </c>
      <c r="O521" s="119">
        <f t="shared" si="93"/>
        <v>1418</v>
      </c>
      <c r="P521" s="156"/>
      <c r="Q521" s="108">
        <f t="shared" si="86"/>
        <v>4260</v>
      </c>
      <c r="R521" s="197">
        <v>1182</v>
      </c>
      <c r="S521" s="108">
        <f t="shared" si="85"/>
        <v>3078</v>
      </c>
      <c r="T521" s="155">
        <f t="shared" si="94"/>
        <v>18818</v>
      </c>
      <c r="U521" s="265" t="s">
        <v>678</v>
      </c>
      <c r="V521" s="158" t="s">
        <v>848</v>
      </c>
      <c r="W521" s="174">
        <v>40226593883</v>
      </c>
      <c r="X521" s="159">
        <v>3</v>
      </c>
    </row>
    <row r="522" spans="1:24" s="160" customFormat="1" ht="12">
      <c r="A522" s="262">
        <v>516</v>
      </c>
      <c r="B522" s="126" t="s">
        <v>360</v>
      </c>
      <c r="C522" s="111" t="s">
        <v>247</v>
      </c>
      <c r="D522" s="109" t="s">
        <v>699</v>
      </c>
      <c r="E522" s="153" t="s">
        <v>677</v>
      </c>
      <c r="F522" s="154">
        <v>44378</v>
      </c>
      <c r="G522" s="154">
        <v>44743</v>
      </c>
      <c r="H522" s="155">
        <v>25000</v>
      </c>
      <c r="I522" s="195">
        <v>0</v>
      </c>
      <c r="J522" s="264">
        <v>25</v>
      </c>
      <c r="K522" s="192">
        <f t="shared" si="89"/>
        <v>717.5</v>
      </c>
      <c r="L522" s="119">
        <f t="shared" si="91"/>
        <v>1774.9999999999998</v>
      </c>
      <c r="M522" s="119">
        <f t="shared" si="92"/>
        <v>300</v>
      </c>
      <c r="N522" s="289">
        <f t="shared" si="90"/>
        <v>760</v>
      </c>
      <c r="O522" s="119">
        <f t="shared" si="93"/>
        <v>1772.5000000000002</v>
      </c>
      <c r="P522" s="156"/>
      <c r="Q522" s="108">
        <f t="shared" si="86"/>
        <v>5325</v>
      </c>
      <c r="R522" s="197">
        <v>1477.5</v>
      </c>
      <c r="S522" s="108">
        <f t="shared" si="85"/>
        <v>3847.5</v>
      </c>
      <c r="T522" s="155">
        <f t="shared" si="94"/>
        <v>23522.5</v>
      </c>
      <c r="U522" s="265" t="s">
        <v>678</v>
      </c>
      <c r="V522" s="158" t="s">
        <v>849</v>
      </c>
      <c r="W522" s="174">
        <v>7500108985</v>
      </c>
      <c r="X522" s="159">
        <v>3</v>
      </c>
    </row>
    <row r="523" spans="1:24" s="160" customFormat="1" ht="36">
      <c r="A523" s="262">
        <v>517</v>
      </c>
      <c r="B523" s="126" t="s">
        <v>427</v>
      </c>
      <c r="C523" s="111" t="s">
        <v>309</v>
      </c>
      <c r="D523" s="109" t="s">
        <v>1125</v>
      </c>
      <c r="E523" s="153" t="s">
        <v>677</v>
      </c>
      <c r="F523" s="154">
        <v>44378</v>
      </c>
      <c r="G523" s="154">
        <v>44743</v>
      </c>
      <c r="H523" s="155">
        <v>25000</v>
      </c>
      <c r="I523" s="195">
        <v>0</v>
      </c>
      <c r="J523" s="264">
        <v>25</v>
      </c>
      <c r="K523" s="192">
        <f t="shared" si="89"/>
        <v>717.5</v>
      </c>
      <c r="L523" s="119">
        <f t="shared" si="91"/>
        <v>1774.9999999999998</v>
      </c>
      <c r="M523" s="119">
        <f t="shared" si="92"/>
        <v>300</v>
      </c>
      <c r="N523" s="289">
        <f t="shared" si="90"/>
        <v>760</v>
      </c>
      <c r="O523" s="119">
        <f t="shared" si="93"/>
        <v>1772.5000000000002</v>
      </c>
      <c r="P523" s="156"/>
      <c r="Q523" s="108">
        <f t="shared" si="86"/>
        <v>5325</v>
      </c>
      <c r="R523" s="197">
        <v>1577.5</v>
      </c>
      <c r="S523" s="108">
        <f t="shared" si="85"/>
        <v>3847.5</v>
      </c>
      <c r="T523" s="155">
        <f t="shared" si="94"/>
        <v>23422.5</v>
      </c>
      <c r="U523" s="265" t="s">
        <v>678</v>
      </c>
      <c r="V523" s="158" t="s">
        <v>849</v>
      </c>
      <c r="W523" s="174">
        <v>1000892552</v>
      </c>
      <c r="X523" s="159">
        <v>3</v>
      </c>
    </row>
    <row r="524" spans="1:24" s="160" customFormat="1" ht="24">
      <c r="A524" s="262">
        <v>518</v>
      </c>
      <c r="B524" s="126" t="s">
        <v>971</v>
      </c>
      <c r="C524" s="111" t="s">
        <v>526</v>
      </c>
      <c r="D524" s="109" t="s">
        <v>689</v>
      </c>
      <c r="E524" s="153" t="s">
        <v>677</v>
      </c>
      <c r="F524" s="154">
        <v>44409</v>
      </c>
      <c r="G524" s="154">
        <v>44593</v>
      </c>
      <c r="H524" s="155">
        <v>20000</v>
      </c>
      <c r="I524" s="195">
        <v>0</v>
      </c>
      <c r="J524" s="264">
        <v>25</v>
      </c>
      <c r="K524" s="192">
        <f t="shared" si="89"/>
        <v>574</v>
      </c>
      <c r="L524" s="119">
        <f t="shared" si="91"/>
        <v>1419.9999999999998</v>
      </c>
      <c r="M524" s="119">
        <f t="shared" si="92"/>
        <v>240</v>
      </c>
      <c r="N524" s="289">
        <f t="shared" si="90"/>
        <v>608</v>
      </c>
      <c r="O524" s="119">
        <f t="shared" si="93"/>
        <v>1418</v>
      </c>
      <c r="P524" s="156"/>
      <c r="Q524" s="108">
        <f t="shared" si="86"/>
        <v>4260</v>
      </c>
      <c r="R524" s="197">
        <v>1182</v>
      </c>
      <c r="S524" s="108">
        <f t="shared" si="85"/>
        <v>3078</v>
      </c>
      <c r="T524" s="155">
        <f t="shared" si="94"/>
        <v>18818</v>
      </c>
      <c r="U524" s="265" t="s">
        <v>678</v>
      </c>
      <c r="V524" s="158" t="s">
        <v>849</v>
      </c>
      <c r="W524" s="174">
        <v>40233331921</v>
      </c>
      <c r="X524" s="159">
        <v>3</v>
      </c>
    </row>
    <row r="525" spans="1:24" s="160" customFormat="1" ht="24">
      <c r="A525" s="262">
        <v>519</v>
      </c>
      <c r="B525" s="126" t="s">
        <v>937</v>
      </c>
      <c r="C525" s="111" t="s">
        <v>89</v>
      </c>
      <c r="D525" s="109" t="s">
        <v>1123</v>
      </c>
      <c r="E525" s="153" t="s">
        <v>677</v>
      </c>
      <c r="F525" s="154">
        <v>44317</v>
      </c>
      <c r="G525" s="154">
        <v>44501</v>
      </c>
      <c r="H525" s="155">
        <v>20000</v>
      </c>
      <c r="I525" s="195">
        <v>0</v>
      </c>
      <c r="J525" s="264">
        <v>25</v>
      </c>
      <c r="K525" s="192">
        <f t="shared" si="89"/>
        <v>574</v>
      </c>
      <c r="L525" s="119">
        <f t="shared" si="91"/>
        <v>1419.9999999999998</v>
      </c>
      <c r="M525" s="119">
        <f t="shared" si="92"/>
        <v>240</v>
      </c>
      <c r="N525" s="289">
        <f t="shared" si="90"/>
        <v>608</v>
      </c>
      <c r="O525" s="119">
        <f t="shared" si="93"/>
        <v>1418</v>
      </c>
      <c r="P525" s="156"/>
      <c r="Q525" s="108">
        <f t="shared" si="86"/>
        <v>4260</v>
      </c>
      <c r="R525" s="197">
        <v>1182</v>
      </c>
      <c r="S525" s="108">
        <f t="shared" si="85"/>
        <v>3078</v>
      </c>
      <c r="T525" s="155">
        <f t="shared" si="94"/>
        <v>18818</v>
      </c>
      <c r="U525" s="265" t="s">
        <v>678</v>
      </c>
      <c r="V525" s="158" t="s">
        <v>849</v>
      </c>
      <c r="W525" s="174">
        <v>40238825059</v>
      </c>
      <c r="X525" s="159">
        <v>3</v>
      </c>
    </row>
    <row r="526" spans="1:24" s="160" customFormat="1" ht="24">
      <c r="A526" s="262">
        <v>520</v>
      </c>
      <c r="B526" s="126" t="s">
        <v>693</v>
      </c>
      <c r="C526" s="111" t="s">
        <v>283</v>
      </c>
      <c r="D526" s="109" t="s">
        <v>694</v>
      </c>
      <c r="E526" s="153" t="s">
        <v>677</v>
      </c>
      <c r="F526" s="154">
        <v>44256</v>
      </c>
      <c r="G526" s="154">
        <v>44621</v>
      </c>
      <c r="H526" s="155">
        <v>32000</v>
      </c>
      <c r="I526" s="195">
        <v>0</v>
      </c>
      <c r="J526" s="264">
        <v>25</v>
      </c>
      <c r="K526" s="192">
        <f t="shared" si="89"/>
        <v>918.4</v>
      </c>
      <c r="L526" s="119">
        <f t="shared" si="91"/>
        <v>2272</v>
      </c>
      <c r="M526" s="119">
        <f t="shared" si="92"/>
        <v>384</v>
      </c>
      <c r="N526" s="289">
        <f t="shared" si="90"/>
        <v>972.8</v>
      </c>
      <c r="O526" s="119">
        <f t="shared" si="93"/>
        <v>2268.8000000000002</v>
      </c>
      <c r="P526" s="156"/>
      <c r="Q526" s="108">
        <f t="shared" si="86"/>
        <v>6816</v>
      </c>
      <c r="R526" s="197">
        <v>1891.2</v>
      </c>
      <c r="S526" s="108">
        <f t="shared" si="85"/>
        <v>4924.8</v>
      </c>
      <c r="T526" s="155">
        <f t="shared" si="94"/>
        <v>30108.799999999999</v>
      </c>
      <c r="U526" s="265" t="s">
        <v>678</v>
      </c>
      <c r="V526" s="158" t="s">
        <v>848</v>
      </c>
      <c r="W526" s="174">
        <v>40221548023</v>
      </c>
      <c r="X526" s="159">
        <v>3</v>
      </c>
    </row>
    <row r="527" spans="1:24" s="160" customFormat="1" ht="24">
      <c r="A527" s="262">
        <v>521</v>
      </c>
      <c r="B527" s="126" t="s">
        <v>1162</v>
      </c>
      <c r="C527" s="111" t="s">
        <v>89</v>
      </c>
      <c r="D527" s="109" t="s">
        <v>689</v>
      </c>
      <c r="E527" s="153" t="s">
        <v>677</v>
      </c>
      <c r="F527" s="154">
        <v>44470</v>
      </c>
      <c r="G527" s="154">
        <v>44652</v>
      </c>
      <c r="H527" s="155">
        <v>20000</v>
      </c>
      <c r="I527" s="195">
        <v>0</v>
      </c>
      <c r="J527" s="264">
        <v>25</v>
      </c>
      <c r="K527" s="192">
        <v>574</v>
      </c>
      <c r="L527" s="119">
        <f t="shared" si="91"/>
        <v>1419.9999999999998</v>
      </c>
      <c r="M527" s="119">
        <f t="shared" si="92"/>
        <v>240</v>
      </c>
      <c r="N527" s="289">
        <v>608</v>
      </c>
      <c r="O527" s="119">
        <f t="shared" si="93"/>
        <v>1418</v>
      </c>
      <c r="P527" s="156"/>
      <c r="Q527" s="108">
        <f t="shared" si="86"/>
        <v>4260</v>
      </c>
      <c r="R527" s="197">
        <v>1182</v>
      </c>
      <c r="S527" s="108">
        <f t="shared" si="85"/>
        <v>3078</v>
      </c>
      <c r="T527" s="155">
        <f t="shared" si="94"/>
        <v>18818</v>
      </c>
      <c r="U527" s="265" t="s">
        <v>678</v>
      </c>
      <c r="V527" s="158" t="s">
        <v>849</v>
      </c>
      <c r="W527" s="174">
        <v>7600139575</v>
      </c>
      <c r="X527" s="159">
        <v>3</v>
      </c>
    </row>
    <row r="528" spans="1:24" s="160" customFormat="1" ht="24">
      <c r="A528" s="262">
        <v>522</v>
      </c>
      <c r="B528" s="126" t="s">
        <v>881</v>
      </c>
      <c r="C528" s="111" t="s">
        <v>309</v>
      </c>
      <c r="D528" s="109" t="s">
        <v>682</v>
      </c>
      <c r="E528" s="153" t="s">
        <v>677</v>
      </c>
      <c r="F528" s="154">
        <v>44440</v>
      </c>
      <c r="G528" s="154">
        <v>44621</v>
      </c>
      <c r="H528" s="155">
        <v>30000</v>
      </c>
      <c r="I528" s="195">
        <v>0</v>
      </c>
      <c r="J528" s="264">
        <v>25</v>
      </c>
      <c r="K528" s="192">
        <f t="shared" ref="K528:K554" si="95">H528*0.0287</f>
        <v>861</v>
      </c>
      <c r="L528" s="119">
        <f t="shared" si="91"/>
        <v>2130</v>
      </c>
      <c r="M528" s="119">
        <f t="shared" si="92"/>
        <v>360</v>
      </c>
      <c r="N528" s="289">
        <f t="shared" ref="N528:N554" si="96">H528*0.0304</f>
        <v>912</v>
      </c>
      <c r="O528" s="119">
        <f t="shared" si="93"/>
        <v>2127</v>
      </c>
      <c r="P528" s="156"/>
      <c r="Q528" s="108">
        <f t="shared" si="86"/>
        <v>6390</v>
      </c>
      <c r="R528" s="197">
        <v>1773</v>
      </c>
      <c r="S528" s="108">
        <f t="shared" si="85"/>
        <v>4617</v>
      </c>
      <c r="T528" s="155">
        <f t="shared" si="94"/>
        <v>28227</v>
      </c>
      <c r="U528" s="265" t="s">
        <v>678</v>
      </c>
      <c r="V528" s="158" t="s">
        <v>848</v>
      </c>
      <c r="W528" s="174">
        <v>40222287555</v>
      </c>
      <c r="X528" s="159">
        <v>3</v>
      </c>
    </row>
    <row r="529" spans="1:24" s="160" customFormat="1" ht="24">
      <c r="A529" s="262">
        <v>523</v>
      </c>
      <c r="B529" s="126" t="s">
        <v>984</v>
      </c>
      <c r="C529" s="111" t="s">
        <v>89</v>
      </c>
      <c r="D529" s="109" t="s">
        <v>689</v>
      </c>
      <c r="E529" s="153" t="s">
        <v>677</v>
      </c>
      <c r="F529" s="154">
        <v>44409</v>
      </c>
      <c r="G529" s="154">
        <v>44593</v>
      </c>
      <c r="H529" s="155">
        <v>20000</v>
      </c>
      <c r="I529" s="195">
        <v>0</v>
      </c>
      <c r="J529" s="264">
        <v>25</v>
      </c>
      <c r="K529" s="192">
        <f t="shared" si="95"/>
        <v>574</v>
      </c>
      <c r="L529" s="119">
        <f t="shared" si="91"/>
        <v>1419.9999999999998</v>
      </c>
      <c r="M529" s="119">
        <f t="shared" si="92"/>
        <v>240</v>
      </c>
      <c r="N529" s="289">
        <f t="shared" si="96"/>
        <v>608</v>
      </c>
      <c r="O529" s="119">
        <f t="shared" si="93"/>
        <v>1418</v>
      </c>
      <c r="P529" s="156"/>
      <c r="Q529" s="108">
        <f t="shared" si="86"/>
        <v>4260</v>
      </c>
      <c r="R529" s="197">
        <v>1182</v>
      </c>
      <c r="S529" s="108">
        <f t="shared" si="85"/>
        <v>3078</v>
      </c>
      <c r="T529" s="155">
        <f t="shared" si="94"/>
        <v>18818</v>
      </c>
      <c r="U529" s="265" t="s">
        <v>678</v>
      </c>
      <c r="V529" s="158" t="s">
        <v>848</v>
      </c>
      <c r="W529" s="174">
        <v>1000851459</v>
      </c>
      <c r="X529" s="159">
        <v>3</v>
      </c>
    </row>
    <row r="530" spans="1:24" s="160" customFormat="1" ht="18.75" customHeight="1">
      <c r="A530" s="262">
        <v>524</v>
      </c>
      <c r="B530" s="126" t="s">
        <v>770</v>
      </c>
      <c r="C530" s="111" t="s">
        <v>86</v>
      </c>
      <c r="D530" s="109" t="s">
        <v>706</v>
      </c>
      <c r="E530" s="153" t="s">
        <v>677</v>
      </c>
      <c r="F530" s="263">
        <v>44434</v>
      </c>
      <c r="G530" s="263">
        <v>44618</v>
      </c>
      <c r="H530" s="155">
        <v>45000</v>
      </c>
      <c r="I530" s="195">
        <v>1148.33</v>
      </c>
      <c r="J530" s="264">
        <v>25</v>
      </c>
      <c r="K530" s="192">
        <f t="shared" si="95"/>
        <v>1291.5</v>
      </c>
      <c r="L530" s="119">
        <f t="shared" si="91"/>
        <v>3194.9999999999995</v>
      </c>
      <c r="M530" s="119">
        <f t="shared" si="92"/>
        <v>540</v>
      </c>
      <c r="N530" s="289">
        <f t="shared" si="96"/>
        <v>1368</v>
      </c>
      <c r="O530" s="119">
        <f t="shared" si="93"/>
        <v>3190.5</v>
      </c>
      <c r="P530" s="156"/>
      <c r="Q530" s="108">
        <f t="shared" si="86"/>
        <v>9585</v>
      </c>
      <c r="R530" s="197">
        <v>3907.83</v>
      </c>
      <c r="S530" s="108">
        <f t="shared" si="85"/>
        <v>6925.5</v>
      </c>
      <c r="T530" s="155">
        <f t="shared" si="94"/>
        <v>41092.17</v>
      </c>
      <c r="U530" s="265" t="s">
        <v>678</v>
      </c>
      <c r="V530" s="158" t="s">
        <v>848</v>
      </c>
      <c r="W530" s="273">
        <v>40237087479</v>
      </c>
      <c r="X530" s="159">
        <v>3</v>
      </c>
    </row>
    <row r="531" spans="1:24" s="160" customFormat="1" ht="24">
      <c r="A531" s="262">
        <v>525</v>
      </c>
      <c r="B531" s="126" t="s">
        <v>1015</v>
      </c>
      <c r="C531" s="111" t="s">
        <v>89</v>
      </c>
      <c r="D531" s="109" t="s">
        <v>689</v>
      </c>
      <c r="E531" s="153" t="s">
        <v>677</v>
      </c>
      <c r="F531" s="154">
        <v>44470</v>
      </c>
      <c r="G531" s="154" t="s">
        <v>1174</v>
      </c>
      <c r="H531" s="155">
        <v>20000</v>
      </c>
      <c r="I531" s="195">
        <v>0</v>
      </c>
      <c r="J531" s="264">
        <v>25</v>
      </c>
      <c r="K531" s="192">
        <f t="shared" si="95"/>
        <v>574</v>
      </c>
      <c r="L531" s="119">
        <f t="shared" si="91"/>
        <v>1419.9999999999998</v>
      </c>
      <c r="M531" s="119">
        <f t="shared" si="92"/>
        <v>240</v>
      </c>
      <c r="N531" s="289">
        <f t="shared" si="96"/>
        <v>608</v>
      </c>
      <c r="O531" s="119">
        <f t="shared" si="93"/>
        <v>1418</v>
      </c>
      <c r="P531" s="156"/>
      <c r="Q531" s="108">
        <f t="shared" si="86"/>
        <v>4260</v>
      </c>
      <c r="R531" s="197">
        <v>1182</v>
      </c>
      <c r="S531" s="108">
        <f t="shared" si="85"/>
        <v>3078</v>
      </c>
      <c r="T531" s="155">
        <f t="shared" si="94"/>
        <v>18818</v>
      </c>
      <c r="U531" s="265" t="s">
        <v>678</v>
      </c>
      <c r="V531" s="158" t="s">
        <v>848</v>
      </c>
      <c r="W531" s="174">
        <v>40235142623</v>
      </c>
      <c r="X531" s="159">
        <v>3</v>
      </c>
    </row>
    <row r="532" spans="1:24" s="160" customFormat="1" ht="24">
      <c r="A532" s="262">
        <v>526</v>
      </c>
      <c r="B532" s="126" t="s">
        <v>1074</v>
      </c>
      <c r="C532" s="111" t="s">
        <v>89</v>
      </c>
      <c r="D532" s="109" t="s">
        <v>1123</v>
      </c>
      <c r="E532" s="153" t="s">
        <v>677</v>
      </c>
      <c r="F532" s="154">
        <v>44409</v>
      </c>
      <c r="G532" s="154">
        <v>44593</v>
      </c>
      <c r="H532" s="155">
        <v>20000</v>
      </c>
      <c r="I532" s="195">
        <v>0</v>
      </c>
      <c r="J532" s="264">
        <v>25</v>
      </c>
      <c r="K532" s="192">
        <f t="shared" si="95"/>
        <v>574</v>
      </c>
      <c r="L532" s="119">
        <f t="shared" si="91"/>
        <v>1419.9999999999998</v>
      </c>
      <c r="M532" s="119">
        <f t="shared" si="92"/>
        <v>240</v>
      </c>
      <c r="N532" s="289">
        <f t="shared" si="96"/>
        <v>608</v>
      </c>
      <c r="O532" s="119">
        <f t="shared" si="93"/>
        <v>1418</v>
      </c>
      <c r="P532" s="156"/>
      <c r="Q532" s="108">
        <f t="shared" si="86"/>
        <v>4260</v>
      </c>
      <c r="R532" s="197">
        <v>1182</v>
      </c>
      <c r="S532" s="108">
        <f t="shared" si="85"/>
        <v>3078</v>
      </c>
      <c r="T532" s="155">
        <f t="shared" si="94"/>
        <v>18818</v>
      </c>
      <c r="U532" s="265" t="s">
        <v>678</v>
      </c>
      <c r="V532" s="158" t="s">
        <v>848</v>
      </c>
      <c r="W532" s="174">
        <v>3400141507</v>
      </c>
      <c r="X532" s="159">
        <v>3</v>
      </c>
    </row>
    <row r="533" spans="1:24" s="160" customFormat="1" ht="27.75" customHeight="1">
      <c r="A533" s="262">
        <v>527</v>
      </c>
      <c r="B533" s="126" t="s">
        <v>624</v>
      </c>
      <c r="C533" s="111" t="s">
        <v>89</v>
      </c>
      <c r="D533" s="109" t="s">
        <v>689</v>
      </c>
      <c r="E533" s="153" t="s">
        <v>677</v>
      </c>
      <c r="F533" s="263">
        <v>44317</v>
      </c>
      <c r="G533" s="263">
        <v>44501</v>
      </c>
      <c r="H533" s="155">
        <v>20000</v>
      </c>
      <c r="I533" s="195">
        <v>0</v>
      </c>
      <c r="J533" s="264">
        <v>25</v>
      </c>
      <c r="K533" s="192">
        <f t="shared" si="95"/>
        <v>574</v>
      </c>
      <c r="L533" s="119">
        <f t="shared" si="91"/>
        <v>1419.9999999999998</v>
      </c>
      <c r="M533" s="119">
        <f t="shared" si="92"/>
        <v>240</v>
      </c>
      <c r="N533" s="289">
        <f t="shared" si="96"/>
        <v>608</v>
      </c>
      <c r="O533" s="119">
        <f t="shared" si="93"/>
        <v>1418</v>
      </c>
      <c r="P533" s="156"/>
      <c r="Q533" s="108">
        <f t="shared" si="86"/>
        <v>4260</v>
      </c>
      <c r="R533" s="197">
        <v>1182</v>
      </c>
      <c r="S533" s="108">
        <f t="shared" si="85"/>
        <v>3078</v>
      </c>
      <c r="T533" s="155">
        <f t="shared" si="94"/>
        <v>18818</v>
      </c>
      <c r="U533" s="265" t="s">
        <v>678</v>
      </c>
      <c r="V533" s="158" t="s">
        <v>848</v>
      </c>
      <c r="W533" s="174">
        <v>15100004439</v>
      </c>
      <c r="X533" s="159">
        <v>3</v>
      </c>
    </row>
    <row r="534" spans="1:24" s="160" customFormat="1" ht="24">
      <c r="A534" s="262">
        <v>528</v>
      </c>
      <c r="B534" s="126" t="s">
        <v>1163</v>
      </c>
      <c r="C534" s="111" t="s">
        <v>89</v>
      </c>
      <c r="D534" s="109" t="s">
        <v>689</v>
      </c>
      <c r="E534" s="153" t="s">
        <v>677</v>
      </c>
      <c r="F534" s="154">
        <v>44470</v>
      </c>
      <c r="G534" s="154">
        <v>44652</v>
      </c>
      <c r="H534" s="155">
        <v>20000</v>
      </c>
      <c r="I534" s="195">
        <v>0</v>
      </c>
      <c r="J534" s="264">
        <v>25</v>
      </c>
      <c r="K534" s="192">
        <f t="shared" si="95"/>
        <v>574</v>
      </c>
      <c r="L534" s="119">
        <f t="shared" si="91"/>
        <v>1419.9999999999998</v>
      </c>
      <c r="M534" s="119">
        <f t="shared" si="92"/>
        <v>240</v>
      </c>
      <c r="N534" s="289">
        <f t="shared" si="96"/>
        <v>608</v>
      </c>
      <c r="O534" s="119">
        <f t="shared" si="93"/>
        <v>1418</v>
      </c>
      <c r="P534" s="156"/>
      <c r="Q534" s="108">
        <f t="shared" si="86"/>
        <v>4260</v>
      </c>
      <c r="R534" s="197">
        <v>1182</v>
      </c>
      <c r="S534" s="108">
        <f t="shared" si="85"/>
        <v>3078</v>
      </c>
      <c r="T534" s="155">
        <f t="shared" si="94"/>
        <v>18818</v>
      </c>
      <c r="U534" s="265" t="s">
        <v>678</v>
      </c>
      <c r="V534" s="158" t="s">
        <v>848</v>
      </c>
      <c r="W534" s="174">
        <v>2600173773</v>
      </c>
      <c r="X534" s="159">
        <v>3</v>
      </c>
    </row>
    <row r="535" spans="1:24" s="160" customFormat="1" ht="24">
      <c r="A535" s="262">
        <v>529</v>
      </c>
      <c r="B535" s="126" t="s">
        <v>981</v>
      </c>
      <c r="C535" s="111" t="s">
        <v>89</v>
      </c>
      <c r="D535" s="109" t="s">
        <v>689</v>
      </c>
      <c r="E535" s="153" t="s">
        <v>677</v>
      </c>
      <c r="F535" s="154">
        <v>44470</v>
      </c>
      <c r="G535" s="154" t="s">
        <v>1174</v>
      </c>
      <c r="H535" s="155">
        <v>20000</v>
      </c>
      <c r="I535" s="195">
        <v>0</v>
      </c>
      <c r="J535" s="264">
        <v>25</v>
      </c>
      <c r="K535" s="192">
        <f t="shared" si="95"/>
        <v>574</v>
      </c>
      <c r="L535" s="119">
        <f t="shared" si="91"/>
        <v>1419.9999999999998</v>
      </c>
      <c r="M535" s="119">
        <f t="shared" si="92"/>
        <v>240</v>
      </c>
      <c r="N535" s="289">
        <f t="shared" si="96"/>
        <v>608</v>
      </c>
      <c r="O535" s="119">
        <f t="shared" si="93"/>
        <v>1418</v>
      </c>
      <c r="P535" s="156"/>
      <c r="Q535" s="108">
        <f>SUM(K534:P534)</f>
        <v>4260</v>
      </c>
      <c r="R535" s="197">
        <v>4157.74</v>
      </c>
      <c r="S535" s="108">
        <f t="shared" si="85"/>
        <v>3078</v>
      </c>
      <c r="T535" s="155">
        <f t="shared" si="94"/>
        <v>15842.26</v>
      </c>
      <c r="U535" s="265" t="s">
        <v>678</v>
      </c>
      <c r="V535" s="158" t="s">
        <v>848</v>
      </c>
      <c r="W535" s="174">
        <v>8400144369</v>
      </c>
      <c r="X535" s="159">
        <v>3</v>
      </c>
    </row>
    <row r="536" spans="1:24" s="160" customFormat="1" ht="24">
      <c r="A536" s="262">
        <v>530</v>
      </c>
      <c r="B536" s="126" t="s">
        <v>1069</v>
      </c>
      <c r="C536" s="111" t="s">
        <v>832</v>
      </c>
      <c r="D536" s="109" t="s">
        <v>1126</v>
      </c>
      <c r="E536" s="153" t="s">
        <v>677</v>
      </c>
      <c r="F536" s="154">
        <v>44317</v>
      </c>
      <c r="G536" s="154">
        <v>44531</v>
      </c>
      <c r="H536" s="155">
        <v>33000</v>
      </c>
      <c r="I536" s="195">
        <v>0</v>
      </c>
      <c r="J536" s="264">
        <v>25</v>
      </c>
      <c r="K536" s="192">
        <f t="shared" si="95"/>
        <v>947.1</v>
      </c>
      <c r="L536" s="119">
        <f t="shared" si="91"/>
        <v>2343</v>
      </c>
      <c r="M536" s="119">
        <f t="shared" si="92"/>
        <v>396</v>
      </c>
      <c r="N536" s="289">
        <f t="shared" si="96"/>
        <v>1003.2</v>
      </c>
      <c r="O536" s="119">
        <f t="shared" si="93"/>
        <v>2339.7000000000003</v>
      </c>
      <c r="P536" s="156"/>
      <c r="Q536" s="108">
        <f t="shared" ref="Q536:Q565" si="97">SUM(K536:P536)</f>
        <v>7029</v>
      </c>
      <c r="R536" s="197">
        <v>1950.3</v>
      </c>
      <c r="S536" s="108">
        <f t="shared" si="85"/>
        <v>5078.7000000000007</v>
      </c>
      <c r="T536" s="155">
        <f t="shared" si="94"/>
        <v>31049.7</v>
      </c>
      <c r="U536" s="265" t="s">
        <v>678</v>
      </c>
      <c r="V536" s="158" t="s">
        <v>849</v>
      </c>
      <c r="W536" s="174">
        <v>22500111178</v>
      </c>
      <c r="X536" s="159">
        <v>3</v>
      </c>
    </row>
    <row r="537" spans="1:24" s="160" customFormat="1" ht="24">
      <c r="A537" s="262">
        <v>531</v>
      </c>
      <c r="B537" s="126" t="s">
        <v>1165</v>
      </c>
      <c r="C537" s="109" t="s">
        <v>1172</v>
      </c>
      <c r="D537" s="109" t="s">
        <v>681</v>
      </c>
      <c r="E537" s="153" t="s">
        <v>677</v>
      </c>
      <c r="F537" s="154">
        <v>44470</v>
      </c>
      <c r="G537" s="154">
        <v>44652</v>
      </c>
      <c r="H537" s="155">
        <v>35000</v>
      </c>
      <c r="I537" s="195">
        <v>0</v>
      </c>
      <c r="J537" s="264">
        <v>25</v>
      </c>
      <c r="K537" s="192">
        <f t="shared" si="95"/>
        <v>1004.5</v>
      </c>
      <c r="L537" s="119">
        <f t="shared" si="91"/>
        <v>2485</v>
      </c>
      <c r="M537" s="119">
        <f t="shared" si="92"/>
        <v>420</v>
      </c>
      <c r="N537" s="289">
        <f t="shared" si="96"/>
        <v>1064</v>
      </c>
      <c r="O537" s="119">
        <f t="shared" si="93"/>
        <v>2481.5</v>
      </c>
      <c r="P537" s="156"/>
      <c r="Q537" s="108">
        <f t="shared" si="97"/>
        <v>7455</v>
      </c>
      <c r="R537" s="197">
        <v>2068.5</v>
      </c>
      <c r="S537" s="108">
        <f t="shared" si="85"/>
        <v>5386.5</v>
      </c>
      <c r="T537" s="155">
        <f t="shared" si="94"/>
        <v>32931.5</v>
      </c>
      <c r="U537" s="265" t="s">
        <v>678</v>
      </c>
      <c r="V537" s="158" t="s">
        <v>849</v>
      </c>
      <c r="W537" s="174">
        <v>4100171356</v>
      </c>
      <c r="X537" s="159">
        <v>3</v>
      </c>
    </row>
    <row r="538" spans="1:24" s="160" customFormat="1" ht="24">
      <c r="A538" s="262">
        <v>532</v>
      </c>
      <c r="B538" s="126" t="s">
        <v>853</v>
      </c>
      <c r="C538" s="111" t="s">
        <v>309</v>
      </c>
      <c r="D538" s="109" t="s">
        <v>711</v>
      </c>
      <c r="E538" s="153" t="s">
        <v>677</v>
      </c>
      <c r="F538" s="263">
        <v>44440</v>
      </c>
      <c r="G538" s="263">
        <v>44621</v>
      </c>
      <c r="H538" s="155">
        <v>40000</v>
      </c>
      <c r="I538" s="195">
        <v>442.65</v>
      </c>
      <c r="J538" s="264">
        <v>25</v>
      </c>
      <c r="K538" s="192">
        <f t="shared" si="95"/>
        <v>1148</v>
      </c>
      <c r="L538" s="119">
        <f t="shared" si="91"/>
        <v>2839.9999999999995</v>
      </c>
      <c r="M538" s="119">
        <f t="shared" si="92"/>
        <v>480</v>
      </c>
      <c r="N538" s="289">
        <f t="shared" si="96"/>
        <v>1216</v>
      </c>
      <c r="O538" s="119">
        <f t="shared" si="93"/>
        <v>2836</v>
      </c>
      <c r="P538" s="156"/>
      <c r="Q538" s="108">
        <f t="shared" si="97"/>
        <v>8520</v>
      </c>
      <c r="R538" s="197">
        <v>2806.65</v>
      </c>
      <c r="S538" s="108">
        <f t="shared" si="85"/>
        <v>6156</v>
      </c>
      <c r="T538" s="155">
        <f t="shared" si="94"/>
        <v>37193.35</v>
      </c>
      <c r="U538" s="265" t="s">
        <v>678</v>
      </c>
      <c r="V538" s="158" t="s">
        <v>848</v>
      </c>
      <c r="W538" s="174">
        <v>22300321548</v>
      </c>
      <c r="X538" s="159">
        <v>3</v>
      </c>
    </row>
    <row r="539" spans="1:24" s="160" customFormat="1" ht="24">
      <c r="A539" s="262">
        <v>533</v>
      </c>
      <c r="B539" s="126" t="s">
        <v>905</v>
      </c>
      <c r="C539" s="111" t="s">
        <v>145</v>
      </c>
      <c r="D539" s="109" t="s">
        <v>1124</v>
      </c>
      <c r="E539" s="153" t="s">
        <v>677</v>
      </c>
      <c r="F539" s="154">
        <v>44348</v>
      </c>
      <c r="G539" s="154">
        <v>44531</v>
      </c>
      <c r="H539" s="155">
        <v>13000</v>
      </c>
      <c r="I539" s="195">
        <v>0</v>
      </c>
      <c r="J539" s="264">
        <v>25</v>
      </c>
      <c r="K539" s="192">
        <f t="shared" si="95"/>
        <v>373.1</v>
      </c>
      <c r="L539" s="119">
        <f t="shared" si="91"/>
        <v>922.99999999999989</v>
      </c>
      <c r="M539" s="119">
        <f t="shared" si="92"/>
        <v>156</v>
      </c>
      <c r="N539" s="289">
        <f t="shared" si="96"/>
        <v>395.2</v>
      </c>
      <c r="O539" s="119">
        <f t="shared" si="93"/>
        <v>921.7</v>
      </c>
      <c r="P539" s="156"/>
      <c r="Q539" s="108">
        <f t="shared" si="97"/>
        <v>2769</v>
      </c>
      <c r="R539" s="197">
        <v>768.3</v>
      </c>
      <c r="S539" s="108">
        <f t="shared" si="85"/>
        <v>2000.7</v>
      </c>
      <c r="T539" s="155">
        <f t="shared" si="94"/>
        <v>12231.7</v>
      </c>
      <c r="U539" s="265" t="s">
        <v>678</v>
      </c>
      <c r="V539" s="158" t="s">
        <v>849</v>
      </c>
      <c r="W539" s="174">
        <v>6500331639</v>
      </c>
      <c r="X539" s="159">
        <v>3</v>
      </c>
    </row>
    <row r="540" spans="1:24" s="160" customFormat="1" ht="24">
      <c r="A540" s="262">
        <v>534</v>
      </c>
      <c r="B540" s="126" t="s">
        <v>85</v>
      </c>
      <c r="C540" s="111" t="s">
        <v>86</v>
      </c>
      <c r="D540" s="109" t="s">
        <v>706</v>
      </c>
      <c r="E540" s="153" t="s">
        <v>677</v>
      </c>
      <c r="F540" s="263">
        <v>44470</v>
      </c>
      <c r="G540" s="263" t="s">
        <v>1174</v>
      </c>
      <c r="H540" s="155">
        <v>45000</v>
      </c>
      <c r="I540" s="195">
        <v>1148.33</v>
      </c>
      <c r="J540" s="264">
        <v>25</v>
      </c>
      <c r="K540" s="192">
        <f t="shared" si="95"/>
        <v>1291.5</v>
      </c>
      <c r="L540" s="119">
        <f t="shared" si="91"/>
        <v>3194.9999999999995</v>
      </c>
      <c r="M540" s="119">
        <f t="shared" si="92"/>
        <v>540</v>
      </c>
      <c r="N540" s="289">
        <f t="shared" si="96"/>
        <v>1368</v>
      </c>
      <c r="O540" s="119">
        <f t="shared" si="93"/>
        <v>3190.5</v>
      </c>
      <c r="P540" s="156"/>
      <c r="Q540" s="108">
        <f t="shared" si="97"/>
        <v>9585</v>
      </c>
      <c r="R540" s="197">
        <v>3907.83</v>
      </c>
      <c r="S540" s="108">
        <f t="shared" si="85"/>
        <v>6925.5</v>
      </c>
      <c r="T540" s="155">
        <f t="shared" si="94"/>
        <v>41092.17</v>
      </c>
      <c r="U540" s="265" t="s">
        <v>678</v>
      </c>
      <c r="V540" s="158" t="s">
        <v>849</v>
      </c>
      <c r="W540" s="174">
        <v>119371110</v>
      </c>
      <c r="X540" s="159">
        <v>3</v>
      </c>
    </row>
    <row r="541" spans="1:24" s="160" customFormat="1" ht="24">
      <c r="A541" s="262">
        <v>535</v>
      </c>
      <c r="B541" s="126" t="s">
        <v>992</v>
      </c>
      <c r="C541" s="111" t="s">
        <v>434</v>
      </c>
      <c r="D541" s="109" t="s">
        <v>689</v>
      </c>
      <c r="E541" s="153" t="s">
        <v>677</v>
      </c>
      <c r="F541" s="154">
        <v>44401</v>
      </c>
      <c r="G541" s="154">
        <v>44585</v>
      </c>
      <c r="H541" s="155">
        <v>60000</v>
      </c>
      <c r="I541" s="195">
        <v>3486.68</v>
      </c>
      <c r="J541" s="264">
        <v>25</v>
      </c>
      <c r="K541" s="192">
        <f t="shared" si="95"/>
        <v>1722</v>
      </c>
      <c r="L541" s="119">
        <f t="shared" si="91"/>
        <v>4260</v>
      </c>
      <c r="M541" s="119">
        <f t="shared" si="92"/>
        <v>720</v>
      </c>
      <c r="N541" s="289">
        <f t="shared" si="96"/>
        <v>1824</v>
      </c>
      <c r="O541" s="119">
        <f t="shared" si="93"/>
        <v>4254</v>
      </c>
      <c r="P541" s="156"/>
      <c r="Q541" s="108">
        <f t="shared" si="97"/>
        <v>12780</v>
      </c>
      <c r="R541" s="197">
        <v>7032.68</v>
      </c>
      <c r="S541" s="108">
        <f t="shared" si="85"/>
        <v>9234</v>
      </c>
      <c r="T541" s="155">
        <f t="shared" si="94"/>
        <v>52967.32</v>
      </c>
      <c r="U541" s="265" t="s">
        <v>678</v>
      </c>
      <c r="V541" s="158" t="s">
        <v>848</v>
      </c>
      <c r="W541" s="174">
        <v>3105487320</v>
      </c>
      <c r="X541" s="159">
        <v>3</v>
      </c>
    </row>
    <row r="542" spans="1:24" s="160" customFormat="1" ht="20.25" customHeight="1">
      <c r="A542" s="262">
        <v>536</v>
      </c>
      <c r="B542" s="126" t="s">
        <v>1166</v>
      </c>
      <c r="C542" s="111" t="s">
        <v>526</v>
      </c>
      <c r="D542" s="109" t="s">
        <v>676</v>
      </c>
      <c r="E542" s="153" t="s">
        <v>677</v>
      </c>
      <c r="F542" s="263">
        <v>44470</v>
      </c>
      <c r="G542" s="263">
        <v>44652</v>
      </c>
      <c r="H542" s="155">
        <v>12500</v>
      </c>
      <c r="I542" s="195">
        <v>0</v>
      </c>
      <c r="J542" s="264">
        <v>25</v>
      </c>
      <c r="K542" s="192">
        <f t="shared" si="95"/>
        <v>358.75</v>
      </c>
      <c r="L542" s="119">
        <f t="shared" si="91"/>
        <v>887.49999999999989</v>
      </c>
      <c r="M542" s="119">
        <f t="shared" si="92"/>
        <v>150</v>
      </c>
      <c r="N542" s="289">
        <f t="shared" si="96"/>
        <v>380</v>
      </c>
      <c r="O542" s="119">
        <f t="shared" si="93"/>
        <v>886.25000000000011</v>
      </c>
      <c r="P542" s="156"/>
      <c r="Q542" s="108">
        <f t="shared" si="97"/>
        <v>2662.5</v>
      </c>
      <c r="R542" s="197">
        <v>738.75</v>
      </c>
      <c r="S542" s="108">
        <f t="shared" si="85"/>
        <v>1923.75</v>
      </c>
      <c r="T542" s="155">
        <f t="shared" si="94"/>
        <v>11761.25</v>
      </c>
      <c r="U542" s="265" t="s">
        <v>678</v>
      </c>
      <c r="V542" s="158" t="s">
        <v>849</v>
      </c>
      <c r="W542" s="174">
        <v>6500063208</v>
      </c>
      <c r="X542" s="159">
        <v>3</v>
      </c>
    </row>
    <row r="543" spans="1:24" s="160" customFormat="1" ht="12">
      <c r="A543" s="262">
        <v>537</v>
      </c>
      <c r="B543" s="126" t="s">
        <v>774</v>
      </c>
      <c r="C543" s="111" t="s">
        <v>73</v>
      </c>
      <c r="D543" s="109" t="s">
        <v>690</v>
      </c>
      <c r="E543" s="153" t="s">
        <v>677</v>
      </c>
      <c r="F543" s="263">
        <v>44388</v>
      </c>
      <c r="G543" s="263">
        <v>44572</v>
      </c>
      <c r="H543" s="155">
        <v>60000</v>
      </c>
      <c r="I543" s="195">
        <v>0</v>
      </c>
      <c r="J543" s="264">
        <v>25</v>
      </c>
      <c r="K543" s="192">
        <f t="shared" si="95"/>
        <v>1722</v>
      </c>
      <c r="L543" s="119">
        <f t="shared" si="91"/>
        <v>4260</v>
      </c>
      <c r="M543" s="119">
        <f t="shared" si="92"/>
        <v>720</v>
      </c>
      <c r="N543" s="289">
        <f t="shared" si="96"/>
        <v>1824</v>
      </c>
      <c r="O543" s="119">
        <f t="shared" si="93"/>
        <v>4254</v>
      </c>
      <c r="P543" s="156"/>
      <c r="Q543" s="108">
        <f t="shared" si="97"/>
        <v>12780</v>
      </c>
      <c r="R543" s="197">
        <v>7032.68</v>
      </c>
      <c r="S543" s="108">
        <f t="shared" si="85"/>
        <v>9234</v>
      </c>
      <c r="T543" s="155">
        <f t="shared" si="94"/>
        <v>52967.32</v>
      </c>
      <c r="U543" s="265" t="s">
        <v>678</v>
      </c>
      <c r="V543" s="158" t="s">
        <v>849</v>
      </c>
      <c r="W543" s="174">
        <v>40227158132</v>
      </c>
      <c r="X543" s="159">
        <v>3</v>
      </c>
    </row>
    <row r="544" spans="1:24" s="160" customFormat="1" ht="21" customHeight="1">
      <c r="A544" s="262">
        <v>538</v>
      </c>
      <c r="B544" s="126" t="s">
        <v>911</v>
      </c>
      <c r="C544" s="111" t="s">
        <v>1120</v>
      </c>
      <c r="D544" s="109" t="s">
        <v>1124</v>
      </c>
      <c r="E544" s="153" t="s">
        <v>677</v>
      </c>
      <c r="F544" s="263">
        <v>44348</v>
      </c>
      <c r="G544" s="263">
        <v>44531</v>
      </c>
      <c r="H544" s="155">
        <v>13000</v>
      </c>
      <c r="I544" s="195">
        <v>0</v>
      </c>
      <c r="J544" s="264">
        <v>25</v>
      </c>
      <c r="K544" s="192">
        <f t="shared" si="95"/>
        <v>373.1</v>
      </c>
      <c r="L544" s="119">
        <f t="shared" si="91"/>
        <v>922.99999999999989</v>
      </c>
      <c r="M544" s="119">
        <f t="shared" si="92"/>
        <v>156</v>
      </c>
      <c r="N544" s="289">
        <f t="shared" si="96"/>
        <v>395.2</v>
      </c>
      <c r="O544" s="119">
        <f t="shared" si="93"/>
        <v>921.7</v>
      </c>
      <c r="P544" s="156"/>
      <c r="Q544" s="108">
        <f t="shared" si="97"/>
        <v>2769</v>
      </c>
      <c r="R544" s="197">
        <v>768.3</v>
      </c>
      <c r="S544" s="108">
        <f t="shared" si="85"/>
        <v>2000.7</v>
      </c>
      <c r="T544" s="155">
        <f t="shared" si="94"/>
        <v>12231.7</v>
      </c>
      <c r="U544" s="265" t="s">
        <v>678</v>
      </c>
      <c r="V544" s="158" t="s">
        <v>849</v>
      </c>
      <c r="W544" s="174">
        <v>40223641065</v>
      </c>
      <c r="X544" s="159">
        <v>3</v>
      </c>
    </row>
    <row r="545" spans="1:24" s="160" customFormat="1" ht="12">
      <c r="A545" s="262">
        <v>539</v>
      </c>
      <c r="B545" s="126" t="s">
        <v>896</v>
      </c>
      <c r="C545" s="111" t="s">
        <v>62</v>
      </c>
      <c r="D545" s="109" t="s">
        <v>734</v>
      </c>
      <c r="E545" s="153" t="s">
        <v>677</v>
      </c>
      <c r="F545" s="154">
        <v>44368</v>
      </c>
      <c r="G545" s="154">
        <v>44551</v>
      </c>
      <c r="H545" s="155">
        <v>60000</v>
      </c>
      <c r="I545" s="195">
        <v>3486.68</v>
      </c>
      <c r="J545" s="264">
        <v>25</v>
      </c>
      <c r="K545" s="192">
        <f t="shared" si="95"/>
        <v>1722</v>
      </c>
      <c r="L545" s="119">
        <f t="shared" si="91"/>
        <v>4260</v>
      </c>
      <c r="M545" s="119">
        <f t="shared" si="92"/>
        <v>720</v>
      </c>
      <c r="N545" s="289">
        <f t="shared" si="96"/>
        <v>1824</v>
      </c>
      <c r="O545" s="119">
        <f t="shared" si="93"/>
        <v>4254</v>
      </c>
      <c r="P545" s="156"/>
      <c r="Q545" s="108">
        <f t="shared" si="97"/>
        <v>12780</v>
      </c>
      <c r="R545" s="197">
        <v>7032.68</v>
      </c>
      <c r="S545" s="108">
        <f t="shared" si="85"/>
        <v>9234</v>
      </c>
      <c r="T545" s="155">
        <f t="shared" si="94"/>
        <v>52967.32</v>
      </c>
      <c r="U545" s="265" t="s">
        <v>678</v>
      </c>
      <c r="V545" s="158" t="s">
        <v>848</v>
      </c>
      <c r="W545" s="174">
        <v>102271426</v>
      </c>
      <c r="X545" s="159">
        <v>3</v>
      </c>
    </row>
    <row r="546" spans="1:24" s="160" customFormat="1" ht="24">
      <c r="A546" s="262">
        <v>540</v>
      </c>
      <c r="B546" s="126" t="s">
        <v>42</v>
      </c>
      <c r="C546" s="111" t="s">
        <v>43</v>
      </c>
      <c r="D546" s="109" t="s">
        <v>707</v>
      </c>
      <c r="E546" s="153" t="s">
        <v>677</v>
      </c>
      <c r="F546" s="154">
        <v>44470</v>
      </c>
      <c r="G546" s="154" t="s">
        <v>1174</v>
      </c>
      <c r="H546" s="155">
        <v>35000</v>
      </c>
      <c r="I546" s="195">
        <v>0</v>
      </c>
      <c r="J546" s="264">
        <v>25</v>
      </c>
      <c r="K546" s="192">
        <f t="shared" si="95"/>
        <v>1004.5</v>
      </c>
      <c r="L546" s="119">
        <f t="shared" si="91"/>
        <v>2485</v>
      </c>
      <c r="M546" s="119">
        <f t="shared" si="92"/>
        <v>420</v>
      </c>
      <c r="N546" s="289">
        <f t="shared" si="96"/>
        <v>1064</v>
      </c>
      <c r="O546" s="119">
        <f t="shared" si="93"/>
        <v>2481.5</v>
      </c>
      <c r="P546" s="156"/>
      <c r="Q546" s="108">
        <f t="shared" si="97"/>
        <v>7455</v>
      </c>
      <c r="R546" s="197">
        <v>3258.62</v>
      </c>
      <c r="S546" s="108">
        <f t="shared" si="85"/>
        <v>5386.5</v>
      </c>
      <c r="T546" s="155">
        <f t="shared" si="94"/>
        <v>31741.38</v>
      </c>
      <c r="U546" s="265" t="s">
        <v>678</v>
      </c>
      <c r="V546" s="158" t="s">
        <v>849</v>
      </c>
      <c r="W546" s="174">
        <v>105196802</v>
      </c>
      <c r="X546" s="159">
        <v>2</v>
      </c>
    </row>
    <row r="547" spans="1:24" s="160" customFormat="1" ht="24">
      <c r="A547" s="262">
        <v>541</v>
      </c>
      <c r="B547" s="126" t="s">
        <v>748</v>
      </c>
      <c r="C547" s="111" t="s">
        <v>70</v>
      </c>
      <c r="D547" s="109" t="s">
        <v>747</v>
      </c>
      <c r="E547" s="153" t="s">
        <v>677</v>
      </c>
      <c r="F547" s="263">
        <v>44501</v>
      </c>
      <c r="G547" s="263">
        <v>44866</v>
      </c>
      <c r="H547" s="155">
        <v>30000</v>
      </c>
      <c r="I547" s="195">
        <v>0</v>
      </c>
      <c r="J547" s="264">
        <v>25</v>
      </c>
      <c r="K547" s="192">
        <f t="shared" si="95"/>
        <v>861</v>
      </c>
      <c r="L547" s="119">
        <f t="shared" si="91"/>
        <v>2130</v>
      </c>
      <c r="M547" s="119">
        <f t="shared" si="92"/>
        <v>360</v>
      </c>
      <c r="N547" s="289">
        <f t="shared" si="96"/>
        <v>912</v>
      </c>
      <c r="O547" s="119">
        <f t="shared" si="93"/>
        <v>2127</v>
      </c>
      <c r="P547" s="156"/>
      <c r="Q547" s="108">
        <f t="shared" si="97"/>
        <v>6390</v>
      </c>
      <c r="R547" s="197">
        <v>1773</v>
      </c>
      <c r="S547" s="108">
        <f t="shared" si="85"/>
        <v>4617</v>
      </c>
      <c r="T547" s="155">
        <f t="shared" si="94"/>
        <v>28227</v>
      </c>
      <c r="U547" s="265" t="s">
        <v>678</v>
      </c>
      <c r="V547" s="158" t="s">
        <v>848</v>
      </c>
      <c r="W547" s="174">
        <v>40212608554</v>
      </c>
      <c r="X547" s="159">
        <v>2</v>
      </c>
    </row>
    <row r="548" spans="1:24" s="160" customFormat="1" ht="24">
      <c r="A548" s="262">
        <v>542</v>
      </c>
      <c r="B548" s="126" t="s">
        <v>413</v>
      </c>
      <c r="C548" s="111" t="s">
        <v>70</v>
      </c>
      <c r="D548" s="109" t="s">
        <v>692</v>
      </c>
      <c r="E548" s="153" t="s">
        <v>677</v>
      </c>
      <c r="F548" s="154">
        <v>44287</v>
      </c>
      <c r="G548" s="154">
        <v>44652</v>
      </c>
      <c r="H548" s="155">
        <v>31000</v>
      </c>
      <c r="I548" s="195">
        <v>0</v>
      </c>
      <c r="J548" s="264">
        <v>25</v>
      </c>
      <c r="K548" s="192">
        <f t="shared" si="95"/>
        <v>889.7</v>
      </c>
      <c r="L548" s="119">
        <f t="shared" si="91"/>
        <v>2201</v>
      </c>
      <c r="M548" s="119">
        <f t="shared" si="92"/>
        <v>372</v>
      </c>
      <c r="N548" s="289">
        <f t="shared" si="96"/>
        <v>942.4</v>
      </c>
      <c r="O548" s="119">
        <f t="shared" si="93"/>
        <v>2197.9</v>
      </c>
      <c r="P548" s="156"/>
      <c r="Q548" s="108">
        <f t="shared" si="97"/>
        <v>6603</v>
      </c>
      <c r="R548" s="197">
        <v>1932.1</v>
      </c>
      <c r="S548" s="108">
        <f t="shared" si="85"/>
        <v>4770.8999999999996</v>
      </c>
      <c r="T548" s="155">
        <f t="shared" si="94"/>
        <v>29067.9</v>
      </c>
      <c r="U548" s="265" t="s">
        <v>678</v>
      </c>
      <c r="V548" s="158" t="s">
        <v>849</v>
      </c>
      <c r="W548" s="174">
        <v>113539266</v>
      </c>
      <c r="X548" s="159">
        <v>2</v>
      </c>
    </row>
    <row r="549" spans="1:24" s="160" customFormat="1" ht="12">
      <c r="A549" s="262">
        <v>543</v>
      </c>
      <c r="B549" s="126" t="s">
        <v>895</v>
      </c>
      <c r="C549" s="111" t="s">
        <v>169</v>
      </c>
      <c r="D549" s="109" t="s">
        <v>734</v>
      </c>
      <c r="E549" s="153" t="s">
        <v>677</v>
      </c>
      <c r="F549" s="154">
        <v>44234</v>
      </c>
      <c r="G549" s="154">
        <v>44599</v>
      </c>
      <c r="H549" s="155">
        <v>22000</v>
      </c>
      <c r="I549" s="195">
        <v>0</v>
      </c>
      <c r="J549" s="264">
        <v>25</v>
      </c>
      <c r="K549" s="192">
        <f t="shared" si="95"/>
        <v>631.4</v>
      </c>
      <c r="L549" s="119">
        <f t="shared" si="91"/>
        <v>1561.9999999999998</v>
      </c>
      <c r="M549" s="119">
        <f t="shared" si="92"/>
        <v>264</v>
      </c>
      <c r="N549" s="289">
        <f t="shared" si="96"/>
        <v>668.8</v>
      </c>
      <c r="O549" s="119">
        <f t="shared" si="93"/>
        <v>1559.8000000000002</v>
      </c>
      <c r="P549" s="156"/>
      <c r="Q549" s="108">
        <f t="shared" si="97"/>
        <v>4686</v>
      </c>
      <c r="R549" s="197">
        <v>1300.2</v>
      </c>
      <c r="S549" s="108">
        <f t="shared" si="85"/>
        <v>3385.8</v>
      </c>
      <c r="T549" s="155">
        <f t="shared" si="94"/>
        <v>20699.8</v>
      </c>
      <c r="U549" s="265" t="s">
        <v>678</v>
      </c>
      <c r="V549" s="158" t="s">
        <v>848</v>
      </c>
      <c r="W549" s="174">
        <v>22500258698</v>
      </c>
      <c r="X549" s="159">
        <v>2</v>
      </c>
    </row>
    <row r="550" spans="1:24" s="160" customFormat="1" ht="24">
      <c r="A550" s="262">
        <v>544</v>
      </c>
      <c r="B550" s="126" t="s">
        <v>466</v>
      </c>
      <c r="C550" s="111" t="s">
        <v>70</v>
      </c>
      <c r="D550" s="109" t="s">
        <v>689</v>
      </c>
      <c r="E550" s="153" t="s">
        <v>677</v>
      </c>
      <c r="F550" s="154">
        <v>44378</v>
      </c>
      <c r="G550" s="154">
        <v>44743</v>
      </c>
      <c r="H550" s="155">
        <v>22440</v>
      </c>
      <c r="I550" s="195">
        <v>0</v>
      </c>
      <c r="J550" s="264">
        <v>25</v>
      </c>
      <c r="K550" s="192">
        <f t="shared" si="95"/>
        <v>644.02800000000002</v>
      </c>
      <c r="L550" s="119">
        <f t="shared" si="91"/>
        <v>1593.2399999999998</v>
      </c>
      <c r="M550" s="119">
        <f t="shared" si="92"/>
        <v>269.28000000000003</v>
      </c>
      <c r="N550" s="289">
        <f t="shared" si="96"/>
        <v>682.17600000000004</v>
      </c>
      <c r="O550" s="119">
        <f t="shared" si="93"/>
        <v>1590.9960000000001</v>
      </c>
      <c r="P550" s="156"/>
      <c r="Q550" s="108">
        <f t="shared" si="97"/>
        <v>4779.72</v>
      </c>
      <c r="R550" s="197">
        <v>1326.21</v>
      </c>
      <c r="S550" s="108">
        <f t="shared" si="85"/>
        <v>3453.5159999999996</v>
      </c>
      <c r="T550" s="155">
        <f t="shared" si="94"/>
        <v>21113.79</v>
      </c>
      <c r="U550" s="265" t="s">
        <v>678</v>
      </c>
      <c r="V550" s="158" t="s">
        <v>849</v>
      </c>
      <c r="W550" s="174">
        <v>22900148069</v>
      </c>
      <c r="X550" s="159">
        <v>2</v>
      </c>
    </row>
    <row r="551" spans="1:24" s="160" customFormat="1" ht="24">
      <c r="A551" s="262">
        <v>545</v>
      </c>
      <c r="B551" s="126" t="s">
        <v>209</v>
      </c>
      <c r="C551" s="111" t="s">
        <v>70</v>
      </c>
      <c r="D551" s="109" t="s">
        <v>697</v>
      </c>
      <c r="E551" s="153" t="s">
        <v>677</v>
      </c>
      <c r="F551" s="154">
        <v>44317</v>
      </c>
      <c r="G551" s="154">
        <v>44652</v>
      </c>
      <c r="H551" s="155">
        <v>26250</v>
      </c>
      <c r="I551" s="195">
        <v>0</v>
      </c>
      <c r="J551" s="264">
        <v>25</v>
      </c>
      <c r="K551" s="192">
        <f t="shared" si="95"/>
        <v>753.375</v>
      </c>
      <c r="L551" s="119">
        <f t="shared" si="91"/>
        <v>1863.7499999999998</v>
      </c>
      <c r="M551" s="119">
        <f t="shared" si="92"/>
        <v>315</v>
      </c>
      <c r="N551" s="289">
        <f t="shared" si="96"/>
        <v>798</v>
      </c>
      <c r="O551" s="119">
        <f t="shared" si="93"/>
        <v>1861.1250000000002</v>
      </c>
      <c r="P551" s="156"/>
      <c r="Q551" s="108">
        <f t="shared" si="97"/>
        <v>5591.25</v>
      </c>
      <c r="R551" s="197">
        <v>1551.38</v>
      </c>
      <c r="S551" s="108">
        <f t="shared" ref="S551:S565" si="98">L551+M551+O551</f>
        <v>4039.875</v>
      </c>
      <c r="T551" s="155">
        <f t="shared" si="94"/>
        <v>24698.62</v>
      </c>
      <c r="U551" s="265" t="s">
        <v>678</v>
      </c>
      <c r="V551" s="158" t="s">
        <v>848</v>
      </c>
      <c r="W551" s="174">
        <v>40226269013</v>
      </c>
      <c r="X551" s="159">
        <v>2</v>
      </c>
    </row>
    <row r="552" spans="1:24" s="160" customFormat="1" ht="24">
      <c r="A552" s="262">
        <v>546</v>
      </c>
      <c r="B552" s="126" t="s">
        <v>254</v>
      </c>
      <c r="C552" s="111" t="s">
        <v>255</v>
      </c>
      <c r="D552" s="109" t="s">
        <v>1124</v>
      </c>
      <c r="E552" s="153" t="s">
        <v>677</v>
      </c>
      <c r="F552" s="263">
        <v>44470</v>
      </c>
      <c r="G552" s="263" t="s">
        <v>1174</v>
      </c>
      <c r="H552" s="155">
        <v>15000</v>
      </c>
      <c r="I552" s="195">
        <v>0</v>
      </c>
      <c r="J552" s="264">
        <v>25</v>
      </c>
      <c r="K552" s="192">
        <f t="shared" si="95"/>
        <v>430.5</v>
      </c>
      <c r="L552" s="119">
        <f t="shared" si="91"/>
        <v>1065</v>
      </c>
      <c r="M552" s="119">
        <f t="shared" si="92"/>
        <v>180</v>
      </c>
      <c r="N552" s="289">
        <f t="shared" si="96"/>
        <v>456</v>
      </c>
      <c r="O552" s="119">
        <f t="shared" si="93"/>
        <v>1063.5</v>
      </c>
      <c r="P552" s="156"/>
      <c r="Q552" s="108">
        <f t="shared" si="97"/>
        <v>3195</v>
      </c>
      <c r="R552" s="197">
        <v>886.5</v>
      </c>
      <c r="S552" s="108">
        <f t="shared" si="98"/>
        <v>2308.5</v>
      </c>
      <c r="T552" s="155">
        <f t="shared" si="94"/>
        <v>14113.5</v>
      </c>
      <c r="U552" s="265" t="s">
        <v>678</v>
      </c>
      <c r="V552" s="158" t="s">
        <v>849</v>
      </c>
      <c r="W552" s="174">
        <v>6900087906</v>
      </c>
      <c r="X552" s="159">
        <v>2</v>
      </c>
    </row>
    <row r="553" spans="1:24" s="160" customFormat="1" ht="24">
      <c r="A553" s="262">
        <v>547</v>
      </c>
      <c r="B553" s="126" t="s">
        <v>487</v>
      </c>
      <c r="C553" s="111" t="s">
        <v>255</v>
      </c>
      <c r="D553" s="109" t="s">
        <v>692</v>
      </c>
      <c r="E553" s="153" t="s">
        <v>677</v>
      </c>
      <c r="F553" s="154">
        <v>44197</v>
      </c>
      <c r="G553" s="154">
        <v>44562</v>
      </c>
      <c r="H553" s="155">
        <v>38000</v>
      </c>
      <c r="I553" s="195">
        <v>160.38</v>
      </c>
      <c r="J553" s="264">
        <v>25</v>
      </c>
      <c r="K553" s="192">
        <f t="shared" si="95"/>
        <v>1090.5999999999999</v>
      </c>
      <c r="L553" s="119">
        <f t="shared" si="91"/>
        <v>2697.9999999999995</v>
      </c>
      <c r="M553" s="119">
        <f t="shared" si="92"/>
        <v>456</v>
      </c>
      <c r="N553" s="289">
        <f t="shared" si="96"/>
        <v>1155.2</v>
      </c>
      <c r="O553" s="119">
        <f t="shared" si="93"/>
        <v>2694.2000000000003</v>
      </c>
      <c r="P553" s="156"/>
      <c r="Q553" s="108">
        <f t="shared" si="97"/>
        <v>8094</v>
      </c>
      <c r="R553" s="197">
        <v>2406.1799999999998</v>
      </c>
      <c r="S553" s="108">
        <f t="shared" si="98"/>
        <v>5848.2</v>
      </c>
      <c r="T553" s="155">
        <f t="shared" si="94"/>
        <v>35593.82</v>
      </c>
      <c r="U553" s="265" t="s">
        <v>678</v>
      </c>
      <c r="V553" s="158" t="s">
        <v>849</v>
      </c>
      <c r="W553" s="174">
        <v>107990699</v>
      </c>
      <c r="X553" s="159">
        <v>2</v>
      </c>
    </row>
    <row r="554" spans="1:24" s="160" customFormat="1" ht="24">
      <c r="A554" s="262">
        <v>548</v>
      </c>
      <c r="B554" s="126" t="s">
        <v>69</v>
      </c>
      <c r="C554" s="111" t="s">
        <v>70</v>
      </c>
      <c r="D554" s="109" t="s">
        <v>690</v>
      </c>
      <c r="E554" s="153" t="s">
        <v>677</v>
      </c>
      <c r="F554" s="263">
        <v>44166</v>
      </c>
      <c r="G554" s="263">
        <v>44531</v>
      </c>
      <c r="H554" s="155">
        <v>28000</v>
      </c>
      <c r="I554" s="195">
        <v>0</v>
      </c>
      <c r="J554" s="264">
        <v>25</v>
      </c>
      <c r="K554" s="192">
        <f t="shared" si="95"/>
        <v>803.6</v>
      </c>
      <c r="L554" s="119">
        <f t="shared" si="91"/>
        <v>1987.9999999999998</v>
      </c>
      <c r="M554" s="119">
        <f t="shared" si="92"/>
        <v>336</v>
      </c>
      <c r="N554" s="289">
        <f t="shared" si="96"/>
        <v>851.2</v>
      </c>
      <c r="O554" s="119">
        <f t="shared" si="93"/>
        <v>1985.2</v>
      </c>
      <c r="P554" s="156"/>
      <c r="Q554" s="108">
        <f t="shared" si="97"/>
        <v>5964</v>
      </c>
      <c r="R554" s="197">
        <v>1654.8</v>
      </c>
      <c r="S554" s="108">
        <f t="shared" si="98"/>
        <v>4309.2</v>
      </c>
      <c r="T554" s="155">
        <f t="shared" si="94"/>
        <v>26345.200000000001</v>
      </c>
      <c r="U554" s="265" t="s">
        <v>678</v>
      </c>
      <c r="V554" s="158" t="s">
        <v>848</v>
      </c>
      <c r="W554" s="174">
        <v>114350341</v>
      </c>
      <c r="X554" s="159">
        <v>2</v>
      </c>
    </row>
    <row r="555" spans="1:24" s="160" customFormat="1" ht="24">
      <c r="A555" s="262">
        <v>549</v>
      </c>
      <c r="B555" s="126" t="s">
        <v>1161</v>
      </c>
      <c r="C555" s="111" t="s">
        <v>70</v>
      </c>
      <c r="D555" s="109" t="s">
        <v>690</v>
      </c>
      <c r="E555" s="153" t="s">
        <v>677</v>
      </c>
      <c r="F555" s="154">
        <v>44470</v>
      </c>
      <c r="G555" s="154">
        <v>44652</v>
      </c>
      <c r="H555" s="155">
        <v>75000</v>
      </c>
      <c r="I555" s="195">
        <v>0</v>
      </c>
      <c r="J555" s="264">
        <v>25</v>
      </c>
      <c r="K555" s="192">
        <v>803.6</v>
      </c>
      <c r="L555" s="119">
        <f t="shared" si="91"/>
        <v>5324.9999999999991</v>
      </c>
      <c r="M555" s="119">
        <f t="shared" si="92"/>
        <v>900</v>
      </c>
      <c r="N555" s="289">
        <v>851.2</v>
      </c>
      <c r="O555" s="119">
        <f t="shared" si="93"/>
        <v>5317.5</v>
      </c>
      <c r="P555" s="156"/>
      <c r="Q555" s="108">
        <f t="shared" si="97"/>
        <v>13197.3</v>
      </c>
      <c r="R555" s="197">
        <v>10741.88</v>
      </c>
      <c r="S555" s="108">
        <f t="shared" si="98"/>
        <v>11542.5</v>
      </c>
      <c r="T555" s="155">
        <f t="shared" si="94"/>
        <v>64258.12</v>
      </c>
      <c r="U555" s="265" t="s">
        <v>678</v>
      </c>
      <c r="V555" s="158" t="s">
        <v>849</v>
      </c>
      <c r="W555" s="174">
        <v>4100164203</v>
      </c>
      <c r="X555" s="159">
        <v>2</v>
      </c>
    </row>
    <row r="556" spans="1:24" s="160" customFormat="1" ht="24">
      <c r="A556" s="262">
        <v>550</v>
      </c>
      <c r="B556" s="126" t="s">
        <v>211</v>
      </c>
      <c r="C556" s="111" t="s">
        <v>34</v>
      </c>
      <c r="D556" s="109" t="s">
        <v>1124</v>
      </c>
      <c r="E556" s="153" t="s">
        <v>677</v>
      </c>
      <c r="F556" s="154">
        <v>44409</v>
      </c>
      <c r="G556" s="154">
        <v>44774</v>
      </c>
      <c r="H556" s="155">
        <v>10000</v>
      </c>
      <c r="I556" s="195">
        <v>0</v>
      </c>
      <c r="J556" s="264">
        <v>25</v>
      </c>
      <c r="K556" s="192">
        <f t="shared" ref="K556:K565" si="99">H556*0.0287</f>
        <v>287</v>
      </c>
      <c r="L556" s="119">
        <f t="shared" si="91"/>
        <v>709.99999999999989</v>
      </c>
      <c r="M556" s="119">
        <f t="shared" si="92"/>
        <v>120</v>
      </c>
      <c r="N556" s="289">
        <f t="shared" ref="N556:N565" si="100">H556*0.0304</f>
        <v>304</v>
      </c>
      <c r="O556" s="119">
        <f t="shared" si="93"/>
        <v>709</v>
      </c>
      <c r="P556" s="156"/>
      <c r="Q556" s="108">
        <f t="shared" si="97"/>
        <v>2130</v>
      </c>
      <c r="R556" s="197">
        <v>1968.66</v>
      </c>
      <c r="S556" s="108">
        <f t="shared" si="98"/>
        <v>1539</v>
      </c>
      <c r="T556" s="155">
        <f t="shared" si="94"/>
        <v>8031.34</v>
      </c>
      <c r="U556" s="265" t="s">
        <v>678</v>
      </c>
      <c r="V556" s="158" t="s">
        <v>849</v>
      </c>
      <c r="W556" s="174">
        <v>40227964752</v>
      </c>
      <c r="X556" s="159">
        <v>1</v>
      </c>
    </row>
    <row r="557" spans="1:24" s="160" customFormat="1" ht="24">
      <c r="A557" s="262">
        <v>551</v>
      </c>
      <c r="B557" s="126" t="s">
        <v>795</v>
      </c>
      <c r="C557" s="111" t="s">
        <v>454</v>
      </c>
      <c r="D557" s="109" t="s">
        <v>1124</v>
      </c>
      <c r="E557" s="153" t="s">
        <v>677</v>
      </c>
      <c r="F557" s="154">
        <v>44317</v>
      </c>
      <c r="G557" s="154">
        <v>44501</v>
      </c>
      <c r="H557" s="155">
        <v>12500</v>
      </c>
      <c r="I557" s="195">
        <v>0</v>
      </c>
      <c r="J557" s="264">
        <v>25</v>
      </c>
      <c r="K557" s="192">
        <f t="shared" si="99"/>
        <v>358.75</v>
      </c>
      <c r="L557" s="119">
        <f t="shared" si="91"/>
        <v>887.49999999999989</v>
      </c>
      <c r="M557" s="119">
        <f t="shared" si="92"/>
        <v>150</v>
      </c>
      <c r="N557" s="289">
        <f t="shared" si="100"/>
        <v>380</v>
      </c>
      <c r="O557" s="119">
        <f t="shared" si="93"/>
        <v>886.25000000000011</v>
      </c>
      <c r="P557" s="156"/>
      <c r="Q557" s="108">
        <f t="shared" si="97"/>
        <v>2662.5</v>
      </c>
      <c r="R557" s="197">
        <v>738.75</v>
      </c>
      <c r="S557" s="108">
        <f t="shared" si="98"/>
        <v>1923.75</v>
      </c>
      <c r="T557" s="155">
        <f t="shared" si="94"/>
        <v>11761.25</v>
      </c>
      <c r="U557" s="265" t="s">
        <v>678</v>
      </c>
      <c r="V557" s="158" t="s">
        <v>848</v>
      </c>
      <c r="W557" s="174">
        <v>4100195678</v>
      </c>
      <c r="X557" s="159">
        <v>1</v>
      </c>
    </row>
    <row r="558" spans="1:24" s="160" customFormat="1" ht="24">
      <c r="A558" s="262">
        <v>552</v>
      </c>
      <c r="B558" s="126" t="s">
        <v>135</v>
      </c>
      <c r="C558" s="111" t="s">
        <v>105</v>
      </c>
      <c r="D558" s="109" t="s">
        <v>1124</v>
      </c>
      <c r="E558" s="153" t="s">
        <v>677</v>
      </c>
      <c r="F558" s="263">
        <v>44317</v>
      </c>
      <c r="G558" s="263">
        <v>44470</v>
      </c>
      <c r="H558" s="155">
        <v>12500</v>
      </c>
      <c r="I558" s="195">
        <v>0</v>
      </c>
      <c r="J558" s="264">
        <v>25</v>
      </c>
      <c r="K558" s="192">
        <f t="shared" si="99"/>
        <v>358.75</v>
      </c>
      <c r="L558" s="119">
        <f t="shared" si="91"/>
        <v>887.49999999999989</v>
      </c>
      <c r="M558" s="119">
        <f t="shared" si="92"/>
        <v>150</v>
      </c>
      <c r="N558" s="289">
        <f t="shared" si="100"/>
        <v>380</v>
      </c>
      <c r="O558" s="119">
        <f t="shared" si="93"/>
        <v>886.25000000000011</v>
      </c>
      <c r="P558" s="156"/>
      <c r="Q558" s="108">
        <f t="shared" si="97"/>
        <v>2662.5</v>
      </c>
      <c r="R558" s="197">
        <v>738.75</v>
      </c>
      <c r="S558" s="108">
        <f t="shared" si="98"/>
        <v>1923.75</v>
      </c>
      <c r="T558" s="155">
        <f t="shared" si="94"/>
        <v>11761.25</v>
      </c>
      <c r="U558" s="265" t="s">
        <v>678</v>
      </c>
      <c r="V558" s="158" t="s">
        <v>848</v>
      </c>
      <c r="W558" s="174">
        <v>6900099034</v>
      </c>
      <c r="X558" s="159">
        <v>1</v>
      </c>
    </row>
    <row r="559" spans="1:24" s="160" customFormat="1" ht="24">
      <c r="A559" s="262">
        <v>553</v>
      </c>
      <c r="B559" s="126" t="s">
        <v>906</v>
      </c>
      <c r="C559" s="111" t="s">
        <v>34</v>
      </c>
      <c r="D559" s="109" t="s">
        <v>1124</v>
      </c>
      <c r="E559" s="153" t="s">
        <v>677</v>
      </c>
      <c r="F559" s="263">
        <v>44317</v>
      </c>
      <c r="G559" s="263">
        <v>44805</v>
      </c>
      <c r="H559" s="155">
        <v>15000</v>
      </c>
      <c r="I559" s="195">
        <v>0</v>
      </c>
      <c r="J559" s="264">
        <v>25</v>
      </c>
      <c r="K559" s="192">
        <f t="shared" si="99"/>
        <v>430.5</v>
      </c>
      <c r="L559" s="119">
        <f t="shared" si="91"/>
        <v>1065</v>
      </c>
      <c r="M559" s="119">
        <f t="shared" si="92"/>
        <v>180</v>
      </c>
      <c r="N559" s="289">
        <f t="shared" si="100"/>
        <v>456</v>
      </c>
      <c r="O559" s="119">
        <f t="shared" si="93"/>
        <v>1063.5</v>
      </c>
      <c r="P559" s="156"/>
      <c r="Q559" s="108">
        <f t="shared" si="97"/>
        <v>3195</v>
      </c>
      <c r="R559" s="197">
        <v>886.5</v>
      </c>
      <c r="S559" s="108">
        <f t="shared" si="98"/>
        <v>2308.5</v>
      </c>
      <c r="T559" s="155">
        <f t="shared" si="94"/>
        <v>14113.5</v>
      </c>
      <c r="U559" s="265" t="s">
        <v>678</v>
      </c>
      <c r="V559" s="158" t="s">
        <v>849</v>
      </c>
      <c r="W559" s="174">
        <v>1001002300</v>
      </c>
      <c r="X559" s="159">
        <v>1</v>
      </c>
    </row>
    <row r="560" spans="1:24" s="160" customFormat="1" ht="24">
      <c r="A560" s="262">
        <v>554</v>
      </c>
      <c r="B560" s="126" t="s">
        <v>251</v>
      </c>
      <c r="C560" s="111" t="s">
        <v>252</v>
      </c>
      <c r="D560" s="109" t="s">
        <v>705</v>
      </c>
      <c r="E560" s="153" t="s">
        <v>677</v>
      </c>
      <c r="F560" s="154">
        <v>44197</v>
      </c>
      <c r="G560" s="154">
        <v>44562</v>
      </c>
      <c r="H560" s="155">
        <v>19112.5</v>
      </c>
      <c r="I560" s="195">
        <v>0</v>
      </c>
      <c r="J560" s="264">
        <v>25</v>
      </c>
      <c r="K560" s="192">
        <f t="shared" si="99"/>
        <v>548.52874999999995</v>
      </c>
      <c r="L560" s="119">
        <f t="shared" si="91"/>
        <v>1356.9875</v>
      </c>
      <c r="M560" s="119">
        <f t="shared" si="92"/>
        <v>229.35</v>
      </c>
      <c r="N560" s="289">
        <f t="shared" si="100"/>
        <v>581.02</v>
      </c>
      <c r="O560" s="119">
        <f t="shared" si="93"/>
        <v>1355.0762500000001</v>
      </c>
      <c r="P560" s="156"/>
      <c r="Q560" s="108">
        <f t="shared" si="97"/>
        <v>4070.9625000000001</v>
      </c>
      <c r="R560" s="197">
        <v>2449.5500000000002</v>
      </c>
      <c r="S560" s="108">
        <f t="shared" si="98"/>
        <v>2941.4137499999997</v>
      </c>
      <c r="T560" s="155">
        <f t="shared" si="94"/>
        <v>16662.95</v>
      </c>
      <c r="U560" s="265" t="s">
        <v>678</v>
      </c>
      <c r="V560" s="158" t="s">
        <v>848</v>
      </c>
      <c r="W560" s="174">
        <v>6700073197</v>
      </c>
      <c r="X560" s="159">
        <v>1</v>
      </c>
    </row>
    <row r="561" spans="1:24" s="160" customFormat="1" ht="24">
      <c r="A561" s="262">
        <v>555</v>
      </c>
      <c r="B561" s="126" t="s">
        <v>796</v>
      </c>
      <c r="C561" s="111" t="s">
        <v>34</v>
      </c>
      <c r="D561" s="109" t="s">
        <v>698</v>
      </c>
      <c r="E561" s="153" t="s">
        <v>677</v>
      </c>
      <c r="F561" s="154">
        <v>44501</v>
      </c>
      <c r="G561" s="154">
        <v>44866</v>
      </c>
      <c r="H561" s="155">
        <v>25000</v>
      </c>
      <c r="I561" s="195">
        <v>0</v>
      </c>
      <c r="J561" s="264">
        <v>25</v>
      </c>
      <c r="K561" s="192">
        <f t="shared" si="99"/>
        <v>717.5</v>
      </c>
      <c r="L561" s="119">
        <f t="shared" si="91"/>
        <v>1774.9999999999998</v>
      </c>
      <c r="M561" s="119">
        <f t="shared" si="92"/>
        <v>300</v>
      </c>
      <c r="N561" s="289">
        <f t="shared" si="100"/>
        <v>760</v>
      </c>
      <c r="O561" s="119">
        <f t="shared" si="93"/>
        <v>1772.5000000000002</v>
      </c>
      <c r="P561" s="156"/>
      <c r="Q561" s="108">
        <f t="shared" si="97"/>
        <v>5325</v>
      </c>
      <c r="R561" s="197">
        <v>1477.5</v>
      </c>
      <c r="S561" s="108">
        <f t="shared" si="98"/>
        <v>3847.5</v>
      </c>
      <c r="T561" s="155">
        <f t="shared" si="94"/>
        <v>23522.5</v>
      </c>
      <c r="U561" s="265" t="s">
        <v>678</v>
      </c>
      <c r="V561" s="158" t="s">
        <v>849</v>
      </c>
      <c r="W561" s="174">
        <v>119239036</v>
      </c>
      <c r="X561" s="159">
        <v>1</v>
      </c>
    </row>
    <row r="562" spans="1:24" s="160" customFormat="1" ht="24">
      <c r="A562" s="262">
        <v>556</v>
      </c>
      <c r="B562" s="126" t="s">
        <v>228</v>
      </c>
      <c r="C562" s="111" t="s">
        <v>226</v>
      </c>
      <c r="D562" s="109" t="s">
        <v>1124</v>
      </c>
      <c r="E562" s="153" t="s">
        <v>677</v>
      </c>
      <c r="F562" s="154">
        <v>44317</v>
      </c>
      <c r="G562" s="154">
        <v>44501</v>
      </c>
      <c r="H562" s="155">
        <v>12500</v>
      </c>
      <c r="I562" s="195">
        <v>0</v>
      </c>
      <c r="J562" s="264">
        <v>25</v>
      </c>
      <c r="K562" s="192">
        <f t="shared" si="99"/>
        <v>358.75</v>
      </c>
      <c r="L562" s="119">
        <f t="shared" si="91"/>
        <v>887.49999999999989</v>
      </c>
      <c r="M562" s="119">
        <f t="shared" si="92"/>
        <v>150</v>
      </c>
      <c r="N562" s="289">
        <f t="shared" si="100"/>
        <v>380</v>
      </c>
      <c r="O562" s="119">
        <f t="shared" si="93"/>
        <v>886.25000000000011</v>
      </c>
      <c r="P562" s="156"/>
      <c r="Q562" s="108">
        <f t="shared" si="97"/>
        <v>2662.5</v>
      </c>
      <c r="R562" s="197">
        <v>738.75</v>
      </c>
      <c r="S562" s="108">
        <f t="shared" si="98"/>
        <v>1923.75</v>
      </c>
      <c r="T562" s="155">
        <f t="shared" si="94"/>
        <v>11761.25</v>
      </c>
      <c r="U562" s="265" t="s">
        <v>678</v>
      </c>
      <c r="V562" s="158" t="s">
        <v>849</v>
      </c>
      <c r="W562" s="174">
        <v>400012969</v>
      </c>
      <c r="X562" s="159">
        <v>1</v>
      </c>
    </row>
    <row r="563" spans="1:24" s="160" customFormat="1" ht="24">
      <c r="A563" s="262">
        <v>557</v>
      </c>
      <c r="B563" s="126" t="s">
        <v>225</v>
      </c>
      <c r="C563" s="111" t="s">
        <v>226</v>
      </c>
      <c r="D563" s="109" t="s">
        <v>1124</v>
      </c>
      <c r="E563" s="153" t="s">
        <v>677</v>
      </c>
      <c r="F563" s="154">
        <v>44501</v>
      </c>
      <c r="G563" s="154">
        <v>44866</v>
      </c>
      <c r="H563" s="155">
        <v>12500</v>
      </c>
      <c r="I563" s="195">
        <v>0</v>
      </c>
      <c r="J563" s="264">
        <v>25</v>
      </c>
      <c r="K563" s="192">
        <f t="shared" si="99"/>
        <v>358.75</v>
      </c>
      <c r="L563" s="119">
        <f t="shared" si="91"/>
        <v>887.49999999999989</v>
      </c>
      <c r="M563" s="119">
        <f t="shared" si="92"/>
        <v>150</v>
      </c>
      <c r="N563" s="289">
        <f t="shared" si="100"/>
        <v>380</v>
      </c>
      <c r="O563" s="119">
        <f t="shared" si="93"/>
        <v>886.25000000000011</v>
      </c>
      <c r="P563" s="156"/>
      <c r="Q563" s="108">
        <f t="shared" si="97"/>
        <v>2662.5</v>
      </c>
      <c r="R563" s="197">
        <v>738.75</v>
      </c>
      <c r="S563" s="108">
        <f t="shared" si="98"/>
        <v>1923.75</v>
      </c>
      <c r="T563" s="155">
        <f t="shared" si="94"/>
        <v>11761.25</v>
      </c>
      <c r="U563" s="265" t="s">
        <v>678</v>
      </c>
      <c r="V563" s="158" t="s">
        <v>849</v>
      </c>
      <c r="W563" s="174">
        <v>200868164</v>
      </c>
      <c r="X563" s="159">
        <v>1</v>
      </c>
    </row>
    <row r="564" spans="1:24" s="160" customFormat="1" ht="12">
      <c r="A564" s="262">
        <v>558</v>
      </c>
      <c r="B564" s="126" t="s">
        <v>388</v>
      </c>
      <c r="C564" s="111" t="s">
        <v>226</v>
      </c>
      <c r="D564" s="109" t="s">
        <v>682</v>
      </c>
      <c r="E564" s="153" t="s">
        <v>677</v>
      </c>
      <c r="F564" s="263">
        <v>44228</v>
      </c>
      <c r="G564" s="263">
        <v>44593</v>
      </c>
      <c r="H564" s="155">
        <v>22000</v>
      </c>
      <c r="I564" s="195">
        <v>0</v>
      </c>
      <c r="J564" s="264">
        <v>25</v>
      </c>
      <c r="K564" s="192">
        <f t="shared" si="99"/>
        <v>631.4</v>
      </c>
      <c r="L564" s="119">
        <f t="shared" si="91"/>
        <v>1561.9999999999998</v>
      </c>
      <c r="M564" s="119">
        <f t="shared" si="92"/>
        <v>264</v>
      </c>
      <c r="N564" s="289">
        <f t="shared" si="100"/>
        <v>668.8</v>
      </c>
      <c r="O564" s="119">
        <f t="shared" si="93"/>
        <v>1559.8000000000002</v>
      </c>
      <c r="P564" s="156"/>
      <c r="Q564" s="108">
        <f t="shared" si="97"/>
        <v>4686</v>
      </c>
      <c r="R564" s="197">
        <v>1300.2</v>
      </c>
      <c r="S564" s="108">
        <f t="shared" si="98"/>
        <v>3385.8</v>
      </c>
      <c r="T564" s="155">
        <f t="shared" si="94"/>
        <v>20699.8</v>
      </c>
      <c r="U564" s="265" t="s">
        <v>678</v>
      </c>
      <c r="V564" s="158" t="s">
        <v>849</v>
      </c>
      <c r="W564" s="174">
        <v>3105170132</v>
      </c>
      <c r="X564" s="159">
        <v>1</v>
      </c>
    </row>
    <row r="565" spans="1:24" s="160" customFormat="1" ht="24">
      <c r="A565" s="262">
        <v>559</v>
      </c>
      <c r="B565" s="126" t="s">
        <v>93</v>
      </c>
      <c r="C565" s="111" t="s">
        <v>34</v>
      </c>
      <c r="D565" s="109" t="s">
        <v>1124</v>
      </c>
      <c r="E565" s="153" t="s">
        <v>677</v>
      </c>
      <c r="F565" s="154">
        <v>44470</v>
      </c>
      <c r="G565" s="154" t="s">
        <v>1174</v>
      </c>
      <c r="H565" s="155">
        <v>10000</v>
      </c>
      <c r="I565" s="195">
        <v>0</v>
      </c>
      <c r="J565" s="264">
        <v>25</v>
      </c>
      <c r="K565" s="192">
        <f t="shared" si="99"/>
        <v>287</v>
      </c>
      <c r="L565" s="119">
        <f t="shared" si="91"/>
        <v>709.99999999999989</v>
      </c>
      <c r="M565" s="119">
        <f t="shared" si="92"/>
        <v>120</v>
      </c>
      <c r="N565" s="289">
        <f t="shared" si="100"/>
        <v>304</v>
      </c>
      <c r="O565" s="119">
        <f t="shared" si="93"/>
        <v>709</v>
      </c>
      <c r="P565" s="156"/>
      <c r="Q565" s="108">
        <f t="shared" si="97"/>
        <v>2130</v>
      </c>
      <c r="R565" s="197">
        <v>591</v>
      </c>
      <c r="S565" s="108">
        <f t="shared" si="98"/>
        <v>1539</v>
      </c>
      <c r="T565" s="155">
        <f t="shared" si="94"/>
        <v>9409</v>
      </c>
      <c r="U565" s="265" t="s">
        <v>678</v>
      </c>
      <c r="V565" s="266" t="s">
        <v>849</v>
      </c>
      <c r="W565" s="273">
        <v>300517034</v>
      </c>
      <c r="X565" s="267">
        <v>1</v>
      </c>
    </row>
    <row r="566" spans="1:24" s="210" customFormat="1" ht="31.5" customHeight="1">
      <c r="A566" s="234"/>
      <c r="B566" s="285"/>
      <c r="C566" s="286"/>
      <c r="D566" s="287" t="s">
        <v>751</v>
      </c>
      <c r="E566" s="288"/>
      <c r="F566" s="230"/>
      <c r="G566" s="230"/>
      <c r="H566" s="228">
        <f t="shared" ref="H566:O566" si="101">SUM(H7:H565)</f>
        <v>24550940</v>
      </c>
      <c r="I566" s="228">
        <f t="shared" si="101"/>
        <v>1522395.7399999977</v>
      </c>
      <c r="J566" s="228">
        <f t="shared" si="101"/>
        <v>13975</v>
      </c>
      <c r="K566" s="228">
        <f t="shared" si="101"/>
        <v>704841.57799999975</v>
      </c>
      <c r="L566" s="228">
        <f t="shared" si="101"/>
        <v>1743116.74</v>
      </c>
      <c r="M566" s="228">
        <f t="shared" si="101"/>
        <v>294611.28000000003</v>
      </c>
      <c r="N566" s="228">
        <f t="shared" si="101"/>
        <v>746470.17600000009</v>
      </c>
      <c r="O566" s="228">
        <f t="shared" si="101"/>
        <v>1740661.6459999997</v>
      </c>
      <c r="P566" s="228"/>
      <c r="Q566" s="228">
        <f>SUM(Q545:Q565)</f>
        <v>110922.2325</v>
      </c>
      <c r="R566" s="228">
        <f>SUM(R7:R565)</f>
        <v>3084443.6700000037</v>
      </c>
      <c r="S566" s="228">
        <f>SUM(S7:S565)</f>
        <v>3776683.2660000008</v>
      </c>
      <c r="T566" s="228">
        <f>SUM(T7:T565)</f>
        <v>21466496.330000032</v>
      </c>
      <c r="U566" s="283"/>
      <c r="V566" s="283"/>
      <c r="W566" s="284"/>
      <c r="X566" s="231"/>
    </row>
    <row r="567" spans="1:24" s="199" customFormat="1" ht="21">
      <c r="A567" s="211"/>
      <c r="B567" s="212"/>
      <c r="C567" s="269"/>
      <c r="D567" s="276"/>
      <c r="E567" s="269"/>
      <c r="F567" s="269"/>
      <c r="G567" s="223"/>
      <c r="H567" s="223"/>
      <c r="I567" s="257"/>
      <c r="J567" s="220"/>
      <c r="K567" s="233"/>
      <c r="L567" s="233"/>
      <c r="M567" s="268"/>
      <c r="N567" s="268"/>
      <c r="O567" s="268"/>
      <c r="P567" s="238"/>
      <c r="Q567" s="238"/>
      <c r="R567" s="206"/>
      <c r="S567" s="206"/>
      <c r="T567" s="214"/>
      <c r="U567" s="206"/>
      <c r="V567" s="206"/>
      <c r="W567" s="211"/>
    </row>
    <row r="568" spans="1:24" s="199" customFormat="1" ht="21">
      <c r="A568" s="211"/>
      <c r="B568" s="212"/>
      <c r="C568" s="295" t="s">
        <v>721</v>
      </c>
      <c r="D568" s="295"/>
      <c r="E568" s="295"/>
      <c r="F568" s="269"/>
      <c r="G568" s="223"/>
      <c r="H568" s="223"/>
      <c r="I568" s="257"/>
      <c r="J568" s="220"/>
      <c r="K568" s="233"/>
      <c r="L568" s="233"/>
      <c r="M568" s="296" t="s">
        <v>722</v>
      </c>
      <c r="N568" s="296"/>
      <c r="O568" s="296"/>
      <c r="P568" s="296"/>
      <c r="Q568" s="296"/>
      <c r="R568" s="206"/>
      <c r="S568" s="206"/>
      <c r="T568" s="214"/>
      <c r="U568" s="206"/>
      <c r="V568" s="206"/>
      <c r="W568" s="211"/>
    </row>
    <row r="569" spans="1:24" s="199" customFormat="1" ht="23.25">
      <c r="A569" s="211"/>
      <c r="B569" s="212"/>
      <c r="C569" s="256"/>
      <c r="D569" s="277"/>
      <c r="E569" s="226"/>
      <c r="F569" s="213"/>
      <c r="G569" s="223"/>
      <c r="H569" s="223"/>
      <c r="I569" s="257"/>
      <c r="J569" s="226"/>
      <c r="K569" s="233"/>
      <c r="L569" s="233"/>
      <c r="M569" s="233"/>
      <c r="N569" s="239"/>
      <c r="O569" s="240"/>
      <c r="P569" s="215"/>
      <c r="Q569" s="216"/>
      <c r="R569" s="206"/>
      <c r="S569" s="206"/>
      <c r="T569" s="214"/>
      <c r="U569" s="206"/>
      <c r="V569" s="206"/>
      <c r="W569" s="211"/>
    </row>
    <row r="570" spans="1:24" s="199" customFormat="1" ht="21">
      <c r="A570" s="211"/>
      <c r="B570" s="212"/>
      <c r="C570" s="271"/>
      <c r="D570" s="278"/>
      <c r="E570" s="271"/>
      <c r="F570" s="253"/>
      <c r="G570" s="241"/>
      <c r="H570" s="241"/>
      <c r="I570" s="258"/>
      <c r="J570" s="206"/>
      <c r="K570" s="233"/>
      <c r="L570" s="233"/>
      <c r="M570" s="242"/>
      <c r="N570" s="242"/>
      <c r="O570" s="242"/>
      <c r="P570" s="272"/>
      <c r="Q570" s="272"/>
      <c r="R570" s="206"/>
      <c r="S570" s="206"/>
      <c r="T570" s="214"/>
      <c r="U570" s="206"/>
      <c r="V570" s="206"/>
      <c r="W570" s="274"/>
    </row>
    <row r="571" spans="1:24" s="204" customFormat="1" ht="23.25">
      <c r="A571" s="217"/>
      <c r="B571" s="236"/>
      <c r="C571" s="297" t="s">
        <v>723</v>
      </c>
      <c r="D571" s="297"/>
      <c r="E571" s="297"/>
      <c r="F571" s="252"/>
      <c r="G571" s="218"/>
      <c r="H571" s="218"/>
      <c r="I571" s="258"/>
      <c r="J571" s="218"/>
      <c r="K571" s="243"/>
      <c r="L571" s="244"/>
      <c r="M571" s="298" t="s">
        <v>725</v>
      </c>
      <c r="N571" s="298"/>
      <c r="O571" s="298"/>
      <c r="P571" s="298"/>
      <c r="Q571" s="298"/>
      <c r="R571" s="218"/>
      <c r="S571" s="218"/>
      <c r="T571" s="219"/>
      <c r="U571" s="218"/>
      <c r="V571" s="245"/>
      <c r="W571" s="275"/>
    </row>
    <row r="572" spans="1:24" s="199" customFormat="1" ht="23.25">
      <c r="A572" s="211"/>
      <c r="B572" s="212"/>
      <c r="C572" s="294" t="s">
        <v>724</v>
      </c>
      <c r="D572" s="294"/>
      <c r="E572" s="294"/>
      <c r="F572" s="270"/>
      <c r="G572" s="225"/>
      <c r="H572" s="208"/>
      <c r="I572" s="259"/>
      <c r="J572" s="203"/>
      <c r="K572" s="233"/>
      <c r="L572" s="233"/>
      <c r="M572" s="299" t="s">
        <v>755</v>
      </c>
      <c r="N572" s="299"/>
      <c r="O572" s="299"/>
      <c r="P572" s="299"/>
      <c r="Q572" s="299"/>
      <c r="R572" s="206"/>
      <c r="S572" s="206"/>
      <c r="T572" s="214"/>
      <c r="U572" s="206"/>
      <c r="V572" s="227"/>
      <c r="W572" s="274"/>
    </row>
    <row r="573" spans="1:24" s="199" customFormat="1" ht="21">
      <c r="B573" s="212"/>
      <c r="C573" s="256"/>
      <c r="D573" s="279"/>
      <c r="E573" s="203"/>
      <c r="F573" s="213"/>
      <c r="G573" s="291" t="s">
        <v>754</v>
      </c>
      <c r="H573" s="291"/>
      <c r="I573" s="291"/>
      <c r="J573" s="291"/>
      <c r="K573" s="233"/>
      <c r="L573" s="233"/>
      <c r="M573" s="246"/>
      <c r="N573" s="246"/>
      <c r="O573" s="247"/>
      <c r="P573" s="220"/>
      <c r="Q573" s="220"/>
      <c r="R573" s="206"/>
      <c r="S573" s="206"/>
      <c r="T573" s="214"/>
      <c r="U573" s="206"/>
      <c r="V573" s="216"/>
      <c r="W573" s="211"/>
    </row>
    <row r="574" spans="1:24" s="199" customFormat="1" ht="21">
      <c r="B574" s="212"/>
      <c r="C574" s="256"/>
      <c r="D574" s="277"/>
      <c r="E574" s="226"/>
      <c r="F574" s="203"/>
      <c r="G574" s="241"/>
      <c r="H574" s="241"/>
      <c r="I574" s="258"/>
      <c r="J574" s="206"/>
      <c r="K574" s="246"/>
      <c r="L574" s="247"/>
      <c r="M574" s="246"/>
      <c r="N574" s="246"/>
      <c r="O574" s="248"/>
      <c r="P574" s="227"/>
      <c r="Q574" s="216"/>
      <c r="R574" s="206"/>
      <c r="S574" s="206"/>
      <c r="T574" s="214"/>
      <c r="U574" s="206"/>
      <c r="V574" s="206"/>
      <c r="W574" s="274"/>
    </row>
    <row r="575" spans="1:24" s="199" customFormat="1" ht="21">
      <c r="B575" s="212"/>
      <c r="C575" s="256"/>
      <c r="D575" s="277"/>
      <c r="E575" s="226"/>
      <c r="F575" s="254"/>
      <c r="G575" s="292"/>
      <c r="H575" s="292"/>
      <c r="I575" s="292"/>
      <c r="J575" s="292"/>
      <c r="K575" s="255"/>
      <c r="L575" s="247"/>
      <c r="M575" s="246"/>
      <c r="N575" s="246"/>
      <c r="O575" s="248"/>
      <c r="P575" s="227"/>
      <c r="Q575" s="216"/>
      <c r="R575" s="206"/>
      <c r="S575" s="206"/>
      <c r="T575" s="214"/>
      <c r="U575" s="206"/>
      <c r="V575" s="206"/>
      <c r="W575" s="274"/>
    </row>
    <row r="576" spans="1:24" s="199" customFormat="1" ht="23.25">
      <c r="B576" s="212"/>
      <c r="C576" s="256"/>
      <c r="D576" s="277"/>
      <c r="E576" s="226"/>
      <c r="F576" s="293" t="s">
        <v>1093</v>
      </c>
      <c r="G576" s="293"/>
      <c r="H576" s="293"/>
      <c r="I576" s="293"/>
      <c r="J576" s="293"/>
      <c r="K576" s="293"/>
      <c r="L576" s="247"/>
      <c r="M576" s="246"/>
      <c r="N576" s="246"/>
      <c r="O576" s="248"/>
      <c r="P576" s="227"/>
      <c r="Q576" s="216"/>
      <c r="R576" s="206"/>
      <c r="S576" s="206"/>
      <c r="T576" s="214"/>
      <c r="U576" s="206"/>
      <c r="V576" s="206"/>
      <c r="W576" s="211"/>
    </row>
    <row r="577" spans="1:23" s="199" customFormat="1" ht="23.25">
      <c r="B577" s="212"/>
      <c r="C577" s="256"/>
      <c r="D577" s="277"/>
      <c r="E577" s="226"/>
      <c r="F577" s="203"/>
      <c r="G577" s="294" t="s">
        <v>757</v>
      </c>
      <c r="H577" s="294"/>
      <c r="I577" s="294"/>
      <c r="J577" s="294"/>
      <c r="K577" s="246"/>
      <c r="L577" s="247"/>
      <c r="M577" s="246"/>
      <c r="N577" s="246"/>
      <c r="O577" s="248"/>
      <c r="P577" s="227"/>
      <c r="Q577" s="216"/>
      <c r="R577" s="206"/>
      <c r="S577" s="206"/>
      <c r="T577" s="214"/>
      <c r="U577" s="206"/>
      <c r="V577" s="206"/>
      <c r="W577" s="211"/>
    </row>
    <row r="578" spans="1:23" s="199" customFormat="1" ht="23.25">
      <c r="B578" s="212"/>
      <c r="C578" s="256"/>
      <c r="D578" s="277"/>
      <c r="E578" s="226"/>
      <c r="F578" s="203"/>
      <c r="G578" s="270"/>
      <c r="H578" s="270"/>
      <c r="I578" s="260"/>
      <c r="J578" s="270"/>
      <c r="K578" s="246"/>
      <c r="L578" s="247"/>
      <c r="M578" s="246"/>
      <c r="N578" s="246"/>
      <c r="O578" s="248"/>
      <c r="P578" s="227"/>
      <c r="Q578" s="216"/>
      <c r="R578" s="206"/>
      <c r="S578" s="206"/>
      <c r="T578" s="214"/>
      <c r="U578" s="206"/>
      <c r="V578" s="206"/>
      <c r="W578" s="211"/>
    </row>
    <row r="579" spans="1:23" s="199" customFormat="1" ht="23.25">
      <c r="B579" s="212"/>
      <c r="C579" s="256"/>
      <c r="D579" s="277"/>
      <c r="E579" s="226"/>
      <c r="F579" s="203"/>
      <c r="G579" s="270"/>
      <c r="H579" s="270"/>
      <c r="I579" s="260"/>
      <c r="J579" s="270"/>
      <c r="K579" s="246"/>
      <c r="L579" s="247"/>
      <c r="M579" s="246"/>
      <c r="N579" s="246"/>
      <c r="O579" s="248"/>
      <c r="P579" s="227"/>
      <c r="Q579" s="216"/>
      <c r="R579" s="206"/>
      <c r="S579" s="206"/>
      <c r="T579" s="214"/>
      <c r="U579" s="206"/>
      <c r="V579" s="206"/>
      <c r="W579" s="211"/>
    </row>
    <row r="580" spans="1:23" s="199" customFormat="1" ht="17.25">
      <c r="A580" s="200" t="s">
        <v>726</v>
      </c>
      <c r="B580" s="209"/>
      <c r="C580" s="209"/>
      <c r="D580" s="280"/>
      <c r="E580" s="201"/>
      <c r="F580" s="201"/>
      <c r="G580" s="224"/>
      <c r="H580" s="224"/>
      <c r="I580" s="261"/>
      <c r="J580" s="207"/>
      <c r="K580" s="249"/>
      <c r="L580" s="233"/>
      <c r="M580" s="249"/>
      <c r="N580" s="249"/>
      <c r="O580" s="249"/>
      <c r="P580" s="207"/>
      <c r="Q580" s="207"/>
      <c r="R580" s="205"/>
      <c r="S580" s="206"/>
      <c r="T580" s="214"/>
      <c r="U580" s="206"/>
      <c r="V580" s="206"/>
      <c r="W580" s="211"/>
    </row>
    <row r="581" spans="1:23" s="199" customFormat="1" ht="17.25">
      <c r="A581" s="202" t="s">
        <v>727</v>
      </c>
      <c r="B581" s="209"/>
      <c r="C581" s="209"/>
      <c r="D581" s="280"/>
      <c r="E581" s="201"/>
      <c r="F581" s="201"/>
      <c r="G581" s="224"/>
      <c r="H581" s="224"/>
      <c r="I581" s="261"/>
      <c r="J581" s="207"/>
      <c r="K581" s="249"/>
      <c r="L581" s="233"/>
      <c r="M581" s="249"/>
      <c r="N581" s="249"/>
      <c r="O581" s="249"/>
      <c r="P581" s="207"/>
      <c r="Q581" s="207"/>
      <c r="R581" s="205"/>
      <c r="S581" s="206"/>
      <c r="T581" s="214"/>
      <c r="U581" s="206"/>
      <c r="V581" s="206"/>
      <c r="W581" s="211"/>
    </row>
    <row r="582" spans="1:23" s="199" customFormat="1" ht="17.25">
      <c r="A582" s="202" t="s">
        <v>728</v>
      </c>
      <c r="B582" s="209"/>
      <c r="C582" s="209"/>
      <c r="D582" s="280"/>
      <c r="E582" s="201"/>
      <c r="F582" s="201"/>
      <c r="G582" s="224"/>
      <c r="H582" s="224"/>
      <c r="I582" s="261"/>
      <c r="J582" s="207"/>
      <c r="K582" s="249"/>
      <c r="L582" s="233"/>
      <c r="M582" s="249"/>
      <c r="N582" s="249"/>
      <c r="O582" s="249"/>
      <c r="P582" s="207"/>
      <c r="Q582" s="207"/>
      <c r="R582" s="205"/>
      <c r="S582" s="206"/>
      <c r="T582" s="214"/>
      <c r="U582" s="206"/>
      <c r="V582" s="206"/>
      <c r="W582" s="211"/>
    </row>
    <row r="583" spans="1:23" s="199" customFormat="1" ht="17.25">
      <c r="A583" s="202" t="s">
        <v>729</v>
      </c>
      <c r="B583" s="209"/>
      <c r="C583" s="209"/>
      <c r="D583" s="280"/>
      <c r="E583" s="201"/>
      <c r="F583" s="201"/>
      <c r="G583" s="224"/>
      <c r="H583" s="224"/>
      <c r="I583" s="261"/>
      <c r="J583" s="207"/>
      <c r="K583" s="249"/>
      <c r="L583" s="233"/>
      <c r="M583" s="249"/>
      <c r="N583" s="249"/>
      <c r="O583" s="249"/>
      <c r="P583" s="207"/>
      <c r="Q583" s="207"/>
      <c r="R583" s="205"/>
      <c r="S583" s="206"/>
      <c r="T583" s="214"/>
      <c r="U583" s="206"/>
      <c r="V583" s="206"/>
      <c r="W583" s="211"/>
    </row>
    <row r="584" spans="1:23" s="199" customFormat="1" ht="17.25">
      <c r="A584" s="202" t="s">
        <v>730</v>
      </c>
      <c r="B584" s="209"/>
      <c r="C584" s="209"/>
      <c r="D584" s="280"/>
      <c r="E584" s="201"/>
      <c r="F584" s="201"/>
      <c r="G584" s="224"/>
      <c r="H584" s="224"/>
      <c r="I584" s="261"/>
      <c r="J584" s="207"/>
      <c r="K584" s="249"/>
      <c r="L584" s="233"/>
      <c r="M584" s="249"/>
      <c r="N584" s="249"/>
      <c r="O584" s="249"/>
      <c r="P584" s="207"/>
      <c r="Q584" s="207"/>
      <c r="R584" s="205"/>
      <c r="S584" s="206"/>
      <c r="T584" s="214"/>
      <c r="U584" s="206"/>
      <c r="V584" s="206"/>
      <c r="W584" s="211"/>
    </row>
    <row r="585" spans="1:23" s="199" customFormat="1" ht="17.25">
      <c r="A585" s="222" t="s">
        <v>758</v>
      </c>
      <c r="B585" s="237"/>
      <c r="C585" s="235"/>
      <c r="D585" s="281"/>
      <c r="E585" s="229"/>
      <c r="F585" s="229"/>
      <c r="G585" s="250"/>
      <c r="H585" s="250"/>
      <c r="I585" s="260"/>
      <c r="J585" s="229"/>
      <c r="K585" s="251"/>
      <c r="L585" s="233"/>
      <c r="M585" s="251"/>
      <c r="N585" s="251"/>
      <c r="O585" s="251"/>
      <c r="P585" s="221"/>
      <c r="Q585" s="221"/>
      <c r="R585" s="205"/>
      <c r="S585" s="206"/>
      <c r="T585" s="214"/>
      <c r="U585" s="206"/>
      <c r="V585" s="206"/>
      <c r="W585" s="211"/>
    </row>
    <row r="586" spans="1:23">
      <c r="N586" s="193"/>
    </row>
    <row r="587" spans="1:23">
      <c r="N587" s="193"/>
    </row>
    <row r="588" spans="1:23">
      <c r="N588" s="193"/>
    </row>
    <row r="589" spans="1:23">
      <c r="N589" s="193"/>
    </row>
    <row r="590" spans="1:23">
      <c r="N590" s="193"/>
    </row>
    <row r="591" spans="1:23">
      <c r="N591" s="193"/>
    </row>
    <row r="592" spans="1:23">
      <c r="N592" s="193"/>
    </row>
    <row r="593" spans="14:14">
      <c r="N593" s="193"/>
    </row>
    <row r="594" spans="14:14">
      <c r="N594" s="193"/>
    </row>
    <row r="595" spans="14:14">
      <c r="N595" s="193"/>
    </row>
    <row r="596" spans="14:14">
      <c r="N596" s="193"/>
    </row>
    <row r="597" spans="14:14">
      <c r="N597" s="193"/>
    </row>
    <row r="598" spans="14:14">
      <c r="N598" s="193"/>
    </row>
    <row r="599" spans="14:14">
      <c r="N599" s="193"/>
    </row>
    <row r="600" spans="14:14">
      <c r="N600" s="193"/>
    </row>
    <row r="601" spans="14:14">
      <c r="N601" s="193"/>
    </row>
    <row r="602" spans="14:14">
      <c r="N602" s="193"/>
    </row>
    <row r="603" spans="14:14">
      <c r="N603" s="193"/>
    </row>
    <row r="604" spans="14:14">
      <c r="N604" s="193"/>
    </row>
    <row r="605" spans="14:14">
      <c r="N605" s="193"/>
    </row>
    <row r="606" spans="14:14">
      <c r="N606" s="193"/>
    </row>
    <row r="607" spans="14:14">
      <c r="N607" s="193"/>
    </row>
    <row r="608" spans="14:14">
      <c r="N608" s="193"/>
    </row>
    <row r="609" spans="14:14">
      <c r="N609" s="193"/>
    </row>
    <row r="610" spans="14:14">
      <c r="N610" s="193"/>
    </row>
    <row r="611" spans="14:14">
      <c r="N611" s="193"/>
    </row>
    <row r="612" spans="14:14">
      <c r="N612" s="193"/>
    </row>
    <row r="613" spans="14:14">
      <c r="N613" s="193"/>
    </row>
    <row r="614" spans="14:14">
      <c r="N614" s="193"/>
    </row>
    <row r="615" spans="14:14">
      <c r="N615" s="193"/>
    </row>
    <row r="616" spans="14:14">
      <c r="N616" s="193"/>
    </row>
    <row r="617" spans="14:14">
      <c r="N617" s="193"/>
    </row>
    <row r="618" spans="14:14">
      <c r="N618" s="193"/>
    </row>
    <row r="619" spans="14:14">
      <c r="N619" s="193"/>
    </row>
    <row r="620" spans="14:14">
      <c r="N620" s="193"/>
    </row>
    <row r="621" spans="14:14">
      <c r="N621" s="193"/>
    </row>
    <row r="622" spans="14:14">
      <c r="N622" s="193"/>
    </row>
    <row r="623" spans="14:14">
      <c r="N623" s="193"/>
    </row>
    <row r="624" spans="14:14">
      <c r="N624" s="193"/>
    </row>
    <row r="625" spans="14:14">
      <c r="N625" s="193"/>
    </row>
    <row r="626" spans="14:14">
      <c r="N626" s="193"/>
    </row>
    <row r="627" spans="14:14">
      <c r="N627" s="193"/>
    </row>
    <row r="628" spans="14:14">
      <c r="N628" s="193"/>
    </row>
    <row r="629" spans="14:14">
      <c r="N629" s="193"/>
    </row>
    <row r="630" spans="14:14">
      <c r="N630" s="193"/>
    </row>
    <row r="631" spans="14:14">
      <c r="N631" s="193"/>
    </row>
    <row r="632" spans="14:14">
      <c r="N632" s="193"/>
    </row>
    <row r="633" spans="14:14">
      <c r="N633" s="193"/>
    </row>
    <row r="634" spans="14:14">
      <c r="N634" s="193"/>
    </row>
    <row r="635" spans="14:14">
      <c r="N635" s="193"/>
    </row>
    <row r="636" spans="14:14">
      <c r="N636" s="193"/>
    </row>
    <row r="637" spans="14:14">
      <c r="N637" s="193"/>
    </row>
    <row r="638" spans="14:14">
      <c r="N638" s="193"/>
    </row>
    <row r="639" spans="14:14">
      <c r="N639" s="193"/>
    </row>
    <row r="640" spans="14:14">
      <c r="N640" s="193"/>
    </row>
    <row r="641" spans="14:14">
      <c r="N641" s="193"/>
    </row>
    <row r="642" spans="14:14">
      <c r="N642" s="193"/>
    </row>
    <row r="643" spans="14:14">
      <c r="N643" s="193"/>
    </row>
    <row r="644" spans="14:14">
      <c r="N644" s="193"/>
    </row>
    <row r="645" spans="14:14">
      <c r="N645" s="193"/>
    </row>
    <row r="646" spans="14:14">
      <c r="N646" s="193"/>
    </row>
    <row r="647" spans="14:14">
      <c r="N647" s="193"/>
    </row>
    <row r="648" spans="14:14">
      <c r="N648" s="193"/>
    </row>
    <row r="649" spans="14:14">
      <c r="N649" s="193"/>
    </row>
    <row r="650" spans="14:14">
      <c r="N650" s="193"/>
    </row>
    <row r="651" spans="14:14">
      <c r="N651" s="193"/>
    </row>
    <row r="652" spans="14:14">
      <c r="N652" s="193"/>
    </row>
    <row r="653" spans="14:14">
      <c r="N653" s="193"/>
    </row>
    <row r="654" spans="14:14">
      <c r="N654" s="193"/>
    </row>
    <row r="655" spans="14:14">
      <c r="N655" s="193"/>
    </row>
    <row r="656" spans="14:14">
      <c r="N656" s="193"/>
    </row>
    <row r="657" spans="14:14">
      <c r="N657" s="193"/>
    </row>
    <row r="658" spans="14:14">
      <c r="N658" s="193"/>
    </row>
    <row r="659" spans="14:14">
      <c r="N659" s="193"/>
    </row>
    <row r="660" spans="14:14">
      <c r="N660" s="193"/>
    </row>
    <row r="661" spans="14:14">
      <c r="N661" s="193"/>
    </row>
    <row r="662" spans="14:14">
      <c r="N662" s="193"/>
    </row>
    <row r="663" spans="14:14">
      <c r="N663" s="193"/>
    </row>
    <row r="664" spans="14:14">
      <c r="N664" s="193"/>
    </row>
    <row r="665" spans="14:14">
      <c r="N665" s="193"/>
    </row>
    <row r="666" spans="14:14">
      <c r="N666" s="193"/>
    </row>
    <row r="667" spans="14:14">
      <c r="N667" s="193"/>
    </row>
    <row r="668" spans="14:14">
      <c r="N668" s="193"/>
    </row>
    <row r="669" spans="14:14">
      <c r="N669" s="193"/>
    </row>
    <row r="670" spans="14:14">
      <c r="N670" s="193"/>
    </row>
    <row r="671" spans="14:14">
      <c r="N671" s="193"/>
    </row>
    <row r="672" spans="14:14">
      <c r="N672" s="193"/>
    </row>
    <row r="673" spans="14:14">
      <c r="N673" s="193"/>
    </row>
    <row r="674" spans="14:14">
      <c r="N674" s="193"/>
    </row>
    <row r="675" spans="14:14">
      <c r="N675" s="193"/>
    </row>
    <row r="676" spans="14:14">
      <c r="N676" s="193"/>
    </row>
    <row r="677" spans="14:14">
      <c r="N677" s="193"/>
    </row>
    <row r="678" spans="14:14">
      <c r="N678" s="193"/>
    </row>
    <row r="679" spans="14:14">
      <c r="N679" s="193"/>
    </row>
    <row r="680" spans="14:14">
      <c r="N680" s="193"/>
    </row>
    <row r="681" spans="14:14">
      <c r="N681" s="193"/>
    </row>
    <row r="682" spans="14:14">
      <c r="N682" s="193"/>
    </row>
    <row r="683" spans="14:14">
      <c r="N683" s="193"/>
    </row>
    <row r="684" spans="14:14">
      <c r="N684" s="193"/>
    </row>
    <row r="685" spans="14:14">
      <c r="N685" s="193"/>
    </row>
    <row r="686" spans="14:14">
      <c r="N686" s="193"/>
    </row>
    <row r="687" spans="14:14">
      <c r="N687" s="193"/>
    </row>
    <row r="688" spans="14:14">
      <c r="N688" s="193"/>
    </row>
    <row r="689" spans="14:14">
      <c r="N689" s="193"/>
    </row>
    <row r="690" spans="14:14">
      <c r="N690" s="193"/>
    </row>
    <row r="691" spans="14:14">
      <c r="N691" s="193"/>
    </row>
    <row r="692" spans="14:14">
      <c r="N692" s="193"/>
    </row>
    <row r="693" spans="14:14">
      <c r="N693" s="193"/>
    </row>
    <row r="694" spans="14:14">
      <c r="N694" s="193"/>
    </row>
    <row r="695" spans="14:14">
      <c r="N695" s="193"/>
    </row>
    <row r="696" spans="14:14">
      <c r="N696" s="193"/>
    </row>
    <row r="697" spans="14:14">
      <c r="N697" s="193"/>
    </row>
    <row r="698" spans="14:14">
      <c r="N698" s="193"/>
    </row>
    <row r="699" spans="14:14">
      <c r="N699" s="193"/>
    </row>
    <row r="700" spans="14:14">
      <c r="N700" s="193"/>
    </row>
    <row r="701" spans="14:14">
      <c r="N701" s="193"/>
    </row>
    <row r="702" spans="14:14">
      <c r="N702" s="193"/>
    </row>
    <row r="703" spans="14:14">
      <c r="N703" s="193"/>
    </row>
    <row r="704" spans="14:14">
      <c r="N704" s="193"/>
    </row>
    <row r="705" spans="14:14">
      <c r="N705" s="193"/>
    </row>
    <row r="706" spans="14:14">
      <c r="N706" s="193"/>
    </row>
    <row r="707" spans="14:14">
      <c r="N707" s="193"/>
    </row>
    <row r="708" spans="14:14">
      <c r="N708" s="193"/>
    </row>
    <row r="709" spans="14:14">
      <c r="N709" s="193"/>
    </row>
    <row r="710" spans="14:14">
      <c r="N710" s="193"/>
    </row>
    <row r="711" spans="14:14">
      <c r="N711" s="193"/>
    </row>
    <row r="712" spans="14:14">
      <c r="N712" s="193"/>
    </row>
    <row r="713" spans="14:14">
      <c r="N713" s="193"/>
    </row>
    <row r="714" spans="14:14">
      <c r="N714" s="193"/>
    </row>
    <row r="715" spans="14:14">
      <c r="N715" s="193"/>
    </row>
    <row r="716" spans="14:14">
      <c r="N716" s="193"/>
    </row>
    <row r="717" spans="14:14">
      <c r="N717" s="193"/>
    </row>
    <row r="718" spans="14:14">
      <c r="N718" s="193"/>
    </row>
    <row r="719" spans="14:14">
      <c r="N719" s="193"/>
    </row>
    <row r="720" spans="14:14">
      <c r="N720" s="193"/>
    </row>
    <row r="721" spans="14:14">
      <c r="N721" s="193"/>
    </row>
    <row r="722" spans="14:14">
      <c r="N722" s="193"/>
    </row>
    <row r="723" spans="14:14">
      <c r="N723" s="193"/>
    </row>
    <row r="724" spans="14:14">
      <c r="N724" s="193"/>
    </row>
    <row r="725" spans="14:14">
      <c r="N725" s="193"/>
    </row>
    <row r="726" spans="14:14">
      <c r="N726" s="193"/>
    </row>
    <row r="727" spans="14:14">
      <c r="N727" s="193"/>
    </row>
    <row r="728" spans="14:14">
      <c r="N728" s="193"/>
    </row>
    <row r="729" spans="14:14">
      <c r="N729" s="193"/>
    </row>
    <row r="730" spans="14:14">
      <c r="N730" s="193"/>
    </row>
    <row r="731" spans="14:14">
      <c r="N731" s="193"/>
    </row>
    <row r="732" spans="14:14">
      <c r="N732" s="193"/>
    </row>
    <row r="733" spans="14:14">
      <c r="N733" s="193"/>
    </row>
    <row r="734" spans="14:14">
      <c r="N734" s="193"/>
    </row>
    <row r="735" spans="14:14">
      <c r="N735" s="193"/>
    </row>
    <row r="736" spans="14:14">
      <c r="N736" s="193"/>
    </row>
    <row r="737" spans="14:14">
      <c r="N737" s="193"/>
    </row>
    <row r="738" spans="14:14">
      <c r="N738" s="193"/>
    </row>
    <row r="739" spans="14:14">
      <c r="N739" s="193"/>
    </row>
    <row r="740" spans="14:14">
      <c r="N740" s="193"/>
    </row>
    <row r="741" spans="14:14">
      <c r="N741" s="193"/>
    </row>
    <row r="742" spans="14:14">
      <c r="N742" s="193"/>
    </row>
    <row r="743" spans="14:14">
      <c r="N743" s="193"/>
    </row>
    <row r="744" spans="14:14">
      <c r="N744" s="193"/>
    </row>
    <row r="745" spans="14:14">
      <c r="N745" s="193"/>
    </row>
    <row r="746" spans="14:14">
      <c r="N746" s="193"/>
    </row>
    <row r="747" spans="14:14">
      <c r="N747" s="193"/>
    </row>
    <row r="748" spans="14:14">
      <c r="N748" s="193"/>
    </row>
    <row r="749" spans="14:14">
      <c r="N749" s="193"/>
    </row>
    <row r="750" spans="14:14">
      <c r="N750" s="193"/>
    </row>
    <row r="751" spans="14:14">
      <c r="N751" s="193"/>
    </row>
    <row r="752" spans="14:14">
      <c r="N752" s="193"/>
    </row>
    <row r="753" spans="14:14">
      <c r="N753" s="193"/>
    </row>
    <row r="754" spans="14:14">
      <c r="N754" s="193"/>
    </row>
    <row r="755" spans="14:14">
      <c r="N755" s="193"/>
    </row>
    <row r="756" spans="14:14">
      <c r="N756" s="193"/>
    </row>
    <row r="757" spans="14:14">
      <c r="N757" s="193"/>
    </row>
    <row r="758" spans="14:14">
      <c r="N758" s="193"/>
    </row>
    <row r="759" spans="14:14">
      <c r="N759" s="193"/>
    </row>
    <row r="760" spans="14:14">
      <c r="N760" s="193"/>
    </row>
    <row r="761" spans="14:14">
      <c r="N761" s="193"/>
    </row>
    <row r="762" spans="14:14">
      <c r="N762" s="193"/>
    </row>
    <row r="763" spans="14:14">
      <c r="N763" s="193"/>
    </row>
    <row r="764" spans="14:14">
      <c r="N764" s="193"/>
    </row>
    <row r="765" spans="14:14">
      <c r="N765" s="193"/>
    </row>
    <row r="766" spans="14:14">
      <c r="N766" s="193"/>
    </row>
    <row r="767" spans="14:14">
      <c r="N767" s="193"/>
    </row>
    <row r="768" spans="14:14">
      <c r="N768" s="193"/>
    </row>
    <row r="769" spans="14:14">
      <c r="N769" s="193"/>
    </row>
    <row r="770" spans="14:14">
      <c r="N770" s="193"/>
    </row>
    <row r="771" spans="14:14">
      <c r="N771" s="193"/>
    </row>
    <row r="772" spans="14:14">
      <c r="N772" s="193"/>
    </row>
    <row r="773" spans="14:14">
      <c r="N773" s="193"/>
    </row>
    <row r="774" spans="14:14">
      <c r="N774" s="193"/>
    </row>
    <row r="775" spans="14:14">
      <c r="N775" s="193"/>
    </row>
    <row r="776" spans="14:14">
      <c r="N776" s="193"/>
    </row>
    <row r="777" spans="14:14">
      <c r="N777" s="193"/>
    </row>
    <row r="778" spans="14:14">
      <c r="N778" s="193"/>
    </row>
    <row r="779" spans="14:14">
      <c r="N779" s="193"/>
    </row>
    <row r="780" spans="14:14">
      <c r="N780" s="193"/>
    </row>
    <row r="781" spans="14:14">
      <c r="N781" s="193"/>
    </row>
    <row r="782" spans="14:14">
      <c r="N782" s="193"/>
    </row>
    <row r="783" spans="14:14">
      <c r="N783" s="193"/>
    </row>
    <row r="784" spans="14:14">
      <c r="N784" s="193"/>
    </row>
    <row r="785" spans="14:14">
      <c r="N785" s="193"/>
    </row>
    <row r="786" spans="14:14">
      <c r="N786" s="193"/>
    </row>
    <row r="787" spans="14:14">
      <c r="N787" s="193"/>
    </row>
    <row r="788" spans="14:14">
      <c r="N788" s="193"/>
    </row>
    <row r="789" spans="14:14">
      <c r="N789" s="193"/>
    </row>
    <row r="790" spans="14:14">
      <c r="N790" s="193"/>
    </row>
    <row r="791" spans="14:14">
      <c r="N791" s="193"/>
    </row>
    <row r="792" spans="14:14">
      <c r="N792" s="193"/>
    </row>
    <row r="793" spans="14:14">
      <c r="N793" s="193"/>
    </row>
    <row r="794" spans="14:14">
      <c r="N794" s="193"/>
    </row>
    <row r="795" spans="14:14">
      <c r="N795" s="193"/>
    </row>
    <row r="796" spans="14:14">
      <c r="N796" s="193"/>
    </row>
    <row r="797" spans="14:14">
      <c r="N797" s="193"/>
    </row>
    <row r="798" spans="14:14">
      <c r="N798" s="193"/>
    </row>
    <row r="799" spans="14:14">
      <c r="N799" s="193"/>
    </row>
    <row r="800" spans="14:14">
      <c r="N800" s="193"/>
    </row>
    <row r="801" spans="14:14">
      <c r="N801" s="193"/>
    </row>
    <row r="802" spans="14:14">
      <c r="N802" s="193"/>
    </row>
    <row r="803" spans="14:14">
      <c r="N803" s="193"/>
    </row>
    <row r="804" spans="14:14">
      <c r="N804" s="193"/>
    </row>
    <row r="805" spans="14:14">
      <c r="N805" s="193"/>
    </row>
    <row r="806" spans="14:14">
      <c r="N806" s="193"/>
    </row>
    <row r="807" spans="14:14">
      <c r="N807" s="193"/>
    </row>
    <row r="808" spans="14:14">
      <c r="N808" s="193"/>
    </row>
    <row r="809" spans="14:14">
      <c r="N809" s="193"/>
    </row>
    <row r="810" spans="14:14">
      <c r="N810" s="193"/>
    </row>
    <row r="811" spans="14:14">
      <c r="N811" s="193"/>
    </row>
    <row r="812" spans="14:14">
      <c r="N812" s="193"/>
    </row>
    <row r="813" spans="14:14">
      <c r="N813" s="193"/>
    </row>
    <row r="814" spans="14:14">
      <c r="N814" s="193"/>
    </row>
    <row r="815" spans="14:14">
      <c r="N815" s="193"/>
    </row>
    <row r="816" spans="14:14">
      <c r="N816" s="193"/>
    </row>
    <row r="817" spans="14:14">
      <c r="N817" s="193"/>
    </row>
    <row r="818" spans="14:14">
      <c r="N818" s="193"/>
    </row>
    <row r="819" spans="14:14">
      <c r="N819" s="193"/>
    </row>
    <row r="820" spans="14:14">
      <c r="N820" s="193"/>
    </row>
    <row r="821" spans="14:14">
      <c r="N821" s="193"/>
    </row>
    <row r="822" spans="14:14">
      <c r="N822" s="193"/>
    </row>
    <row r="823" spans="14:14">
      <c r="N823" s="193"/>
    </row>
    <row r="824" spans="14:14">
      <c r="N824" s="193"/>
    </row>
    <row r="825" spans="14:14">
      <c r="N825" s="193"/>
    </row>
    <row r="826" spans="14:14">
      <c r="N826" s="193"/>
    </row>
    <row r="827" spans="14:14">
      <c r="N827" s="193"/>
    </row>
    <row r="828" spans="14:14">
      <c r="N828" s="193"/>
    </row>
    <row r="829" spans="14:14">
      <c r="N829" s="193"/>
    </row>
    <row r="830" spans="14:14">
      <c r="N830" s="193"/>
    </row>
    <row r="831" spans="14:14">
      <c r="N831" s="193"/>
    </row>
    <row r="832" spans="14:14">
      <c r="N832" s="193"/>
    </row>
    <row r="833" spans="14:14">
      <c r="N833" s="193"/>
    </row>
    <row r="834" spans="14:14">
      <c r="N834" s="193"/>
    </row>
    <row r="835" spans="14:14">
      <c r="N835" s="193"/>
    </row>
    <row r="836" spans="14:14">
      <c r="N836" s="193"/>
    </row>
    <row r="837" spans="14:14">
      <c r="N837" s="193"/>
    </row>
    <row r="838" spans="14:14">
      <c r="N838" s="193"/>
    </row>
    <row r="839" spans="14:14">
      <c r="N839" s="193"/>
    </row>
    <row r="840" spans="14:14">
      <c r="N840" s="193"/>
    </row>
    <row r="841" spans="14:14">
      <c r="N841" s="193"/>
    </row>
    <row r="842" spans="14:14">
      <c r="N842" s="193"/>
    </row>
    <row r="843" spans="14:14">
      <c r="N843" s="193"/>
    </row>
    <row r="844" spans="14:14">
      <c r="N844" s="193"/>
    </row>
    <row r="845" spans="14:14">
      <c r="N845" s="193"/>
    </row>
    <row r="846" spans="14:14">
      <c r="N846" s="193"/>
    </row>
    <row r="847" spans="14:14">
      <c r="N847" s="193"/>
    </row>
    <row r="848" spans="14:14">
      <c r="N848" s="193"/>
    </row>
    <row r="849" spans="14:14">
      <c r="N849" s="193"/>
    </row>
    <row r="850" spans="14:14">
      <c r="N850" s="193"/>
    </row>
    <row r="851" spans="14:14">
      <c r="N851" s="193"/>
    </row>
    <row r="852" spans="14:14">
      <c r="N852" s="193"/>
    </row>
    <row r="853" spans="14:14">
      <c r="N853" s="193"/>
    </row>
    <row r="854" spans="14:14">
      <c r="N854" s="193"/>
    </row>
    <row r="855" spans="14:14">
      <c r="N855" s="193"/>
    </row>
    <row r="856" spans="14:14">
      <c r="N856" s="193"/>
    </row>
    <row r="857" spans="14:14">
      <c r="N857" s="193"/>
    </row>
    <row r="858" spans="14:14">
      <c r="N858" s="193"/>
    </row>
    <row r="859" spans="14:14">
      <c r="N859" s="193"/>
    </row>
    <row r="860" spans="14:14">
      <c r="N860" s="193"/>
    </row>
    <row r="861" spans="14:14">
      <c r="N861" s="193"/>
    </row>
    <row r="862" spans="14:14">
      <c r="N862" s="193"/>
    </row>
    <row r="863" spans="14:14">
      <c r="N863" s="193"/>
    </row>
    <row r="864" spans="14:14">
      <c r="N864" s="193"/>
    </row>
    <row r="865" spans="14:14">
      <c r="N865" s="193"/>
    </row>
    <row r="866" spans="14:14">
      <c r="N866" s="193"/>
    </row>
    <row r="867" spans="14:14">
      <c r="N867" s="193"/>
    </row>
    <row r="868" spans="14:14">
      <c r="N868" s="193"/>
    </row>
    <row r="869" spans="14:14">
      <c r="N869" s="193"/>
    </row>
    <row r="870" spans="14:14">
      <c r="N870" s="193"/>
    </row>
    <row r="871" spans="14:14">
      <c r="N871" s="193"/>
    </row>
    <row r="872" spans="14:14">
      <c r="N872" s="193"/>
    </row>
    <row r="873" spans="14:14">
      <c r="N873" s="193"/>
    </row>
    <row r="874" spans="14:14">
      <c r="N874" s="193"/>
    </row>
    <row r="875" spans="14:14">
      <c r="N875" s="193"/>
    </row>
    <row r="876" spans="14:14">
      <c r="N876" s="193"/>
    </row>
    <row r="877" spans="14:14">
      <c r="N877" s="193"/>
    </row>
    <row r="878" spans="14:14">
      <c r="N878" s="193"/>
    </row>
    <row r="879" spans="14:14">
      <c r="N879" s="193"/>
    </row>
    <row r="880" spans="14:14">
      <c r="N880" s="193"/>
    </row>
    <row r="881" spans="14:14">
      <c r="N881" s="193"/>
    </row>
    <row r="882" spans="14:14">
      <c r="N882" s="193"/>
    </row>
    <row r="883" spans="14:14">
      <c r="N883" s="193"/>
    </row>
    <row r="884" spans="14:14">
      <c r="N884" s="193"/>
    </row>
    <row r="885" spans="14:14">
      <c r="N885" s="193"/>
    </row>
    <row r="886" spans="14:14">
      <c r="N886" s="193"/>
    </row>
    <row r="887" spans="14:14">
      <c r="N887" s="193"/>
    </row>
    <row r="888" spans="14:14">
      <c r="N888" s="193"/>
    </row>
    <row r="889" spans="14:14">
      <c r="N889" s="193"/>
    </row>
    <row r="890" spans="14:14">
      <c r="N890" s="193"/>
    </row>
    <row r="891" spans="14:14">
      <c r="N891" s="193"/>
    </row>
    <row r="892" spans="14:14">
      <c r="N892" s="193"/>
    </row>
    <row r="893" spans="14:14">
      <c r="N893" s="193"/>
    </row>
    <row r="894" spans="14:14">
      <c r="N894" s="193"/>
    </row>
    <row r="895" spans="14:14">
      <c r="N895" s="193"/>
    </row>
    <row r="896" spans="14:14">
      <c r="N896" s="193"/>
    </row>
    <row r="897" spans="14:14">
      <c r="N897" s="193"/>
    </row>
    <row r="898" spans="14:14">
      <c r="N898" s="193"/>
    </row>
    <row r="899" spans="14:14">
      <c r="N899" s="193"/>
    </row>
    <row r="900" spans="14:14">
      <c r="N900" s="193"/>
    </row>
    <row r="901" spans="14:14">
      <c r="N901" s="193"/>
    </row>
    <row r="902" spans="14:14">
      <c r="N902" s="193"/>
    </row>
    <row r="903" spans="14:14">
      <c r="N903" s="193"/>
    </row>
    <row r="904" spans="14:14">
      <c r="N904" s="193"/>
    </row>
    <row r="905" spans="14:14">
      <c r="N905" s="193"/>
    </row>
    <row r="906" spans="14:14">
      <c r="N906" s="193"/>
    </row>
    <row r="907" spans="14:14">
      <c r="N907" s="193"/>
    </row>
    <row r="908" spans="14:14">
      <c r="N908" s="193"/>
    </row>
    <row r="909" spans="14:14">
      <c r="N909" s="193"/>
    </row>
    <row r="910" spans="14:14">
      <c r="N910" s="193"/>
    </row>
    <row r="911" spans="14:14">
      <c r="N911" s="193"/>
    </row>
    <row r="912" spans="14:14">
      <c r="N912" s="193"/>
    </row>
    <row r="913" spans="14:14">
      <c r="N913" s="193"/>
    </row>
    <row r="914" spans="14:14">
      <c r="N914" s="193"/>
    </row>
    <row r="915" spans="14:14">
      <c r="N915" s="193"/>
    </row>
    <row r="916" spans="14:14">
      <c r="N916" s="193"/>
    </row>
    <row r="917" spans="14:14">
      <c r="N917" s="193"/>
    </row>
    <row r="918" spans="14:14">
      <c r="N918" s="193"/>
    </row>
    <row r="919" spans="14:14">
      <c r="N919" s="193"/>
    </row>
    <row r="920" spans="14:14">
      <c r="N920" s="193"/>
    </row>
    <row r="921" spans="14:14">
      <c r="N921" s="193"/>
    </row>
    <row r="922" spans="14:14">
      <c r="N922" s="193"/>
    </row>
    <row r="923" spans="14:14">
      <c r="N923" s="193"/>
    </row>
    <row r="924" spans="14:14">
      <c r="N924" s="193"/>
    </row>
    <row r="925" spans="14:14">
      <c r="N925" s="193"/>
    </row>
    <row r="926" spans="14:14">
      <c r="N926" s="193"/>
    </row>
    <row r="927" spans="14:14">
      <c r="N927" s="193"/>
    </row>
    <row r="928" spans="14:14">
      <c r="N928" s="193"/>
    </row>
    <row r="929" spans="14:14">
      <c r="N929" s="193"/>
    </row>
    <row r="930" spans="14:14">
      <c r="N930" s="193"/>
    </row>
    <row r="931" spans="14:14">
      <c r="N931" s="193"/>
    </row>
    <row r="932" spans="14:14">
      <c r="N932" s="193"/>
    </row>
    <row r="933" spans="14:14">
      <c r="N933" s="193"/>
    </row>
    <row r="934" spans="14:14">
      <c r="N934" s="193"/>
    </row>
    <row r="935" spans="14:14">
      <c r="N935" s="193"/>
    </row>
    <row r="936" spans="14:14">
      <c r="N936" s="193"/>
    </row>
    <row r="937" spans="14:14">
      <c r="N937" s="193"/>
    </row>
    <row r="938" spans="14:14">
      <c r="N938" s="193"/>
    </row>
  </sheetData>
  <mergeCells count="32">
    <mergeCell ref="B3:B5"/>
    <mergeCell ref="D3:D5"/>
    <mergeCell ref="A1:V1"/>
    <mergeCell ref="A2:V2"/>
    <mergeCell ref="N4:O4"/>
    <mergeCell ref="R3:S3"/>
    <mergeCell ref="S4:S5"/>
    <mergeCell ref="T3:T5"/>
    <mergeCell ref="A3:A5"/>
    <mergeCell ref="G3:G5"/>
    <mergeCell ref="C3:C5"/>
    <mergeCell ref="I3:I5"/>
    <mergeCell ref="H3:H5"/>
    <mergeCell ref="W3:W5"/>
    <mergeCell ref="E3:E5"/>
    <mergeCell ref="F3:F5"/>
    <mergeCell ref="K3:Q3"/>
    <mergeCell ref="V3:V5"/>
    <mergeCell ref="U3:U5"/>
    <mergeCell ref="J3:J5"/>
    <mergeCell ref="K4:L4"/>
    <mergeCell ref="R5:R6"/>
    <mergeCell ref="M568:Q568"/>
    <mergeCell ref="C571:E571"/>
    <mergeCell ref="M571:Q571"/>
    <mergeCell ref="C572:E572"/>
    <mergeCell ref="M572:Q572"/>
    <mergeCell ref="G573:J573"/>
    <mergeCell ref="G575:J575"/>
    <mergeCell ref="F576:K576"/>
    <mergeCell ref="G577:J577"/>
    <mergeCell ref="C568:E568"/>
  </mergeCells>
  <conditionalFormatting sqref="B586:B1048576 B3:B137 B139:B521">
    <cfRule type="duplicateValues" dxfId="255" priority="304"/>
  </conditionalFormatting>
  <conditionalFormatting sqref="W522:W529 W531:W532 W534:W541 W543">
    <cfRule type="duplicateValues" dxfId="254" priority="302"/>
  </conditionalFormatting>
  <conditionalFormatting sqref="W545:W546 W548:W556 W560:W563">
    <cfRule type="duplicateValues" dxfId="253" priority="287"/>
  </conditionalFormatting>
  <conditionalFormatting sqref="W564:W565">
    <cfRule type="duplicateValues" dxfId="252" priority="281"/>
  </conditionalFormatting>
  <conditionalFormatting sqref="W31">
    <cfRule type="duplicateValues" dxfId="251" priority="264"/>
  </conditionalFormatting>
  <conditionalFormatting sqref="W31">
    <cfRule type="duplicateValues" dxfId="250" priority="263"/>
  </conditionalFormatting>
  <conditionalFormatting sqref="W31">
    <cfRule type="duplicateValues" dxfId="249" priority="265"/>
    <cfRule type="duplicateValues" dxfId="248" priority="266"/>
  </conditionalFormatting>
  <conditionalFormatting sqref="W31">
    <cfRule type="duplicateValues" dxfId="247" priority="262"/>
  </conditionalFormatting>
  <conditionalFormatting sqref="W31">
    <cfRule type="duplicateValues" dxfId="246" priority="261"/>
  </conditionalFormatting>
  <conditionalFormatting sqref="W391:W411 W7:W30 W32:W99 W101:W123 W125:W134 W136:W137 W139:W145 W147:W159 W161:W177 W179:W191 W193:W202 W204:W225 W227:W245 W247:W265 W267:W299 W302:W306 W308:W336 W338 W340:W362 W364:W389 W416:W421 W423:W437 W439:W449 W451:W456 W459:W480 W512:W517 W520:W521 W413:W414 W482:W510">
    <cfRule type="duplicateValues" dxfId="245" priority="568"/>
    <cfRule type="duplicateValues" dxfId="244" priority="569"/>
  </conditionalFormatting>
  <conditionalFormatting sqref="W100">
    <cfRule type="duplicateValues" dxfId="243" priority="258"/>
  </conditionalFormatting>
  <conditionalFormatting sqref="W100">
    <cfRule type="duplicateValues" dxfId="242" priority="257"/>
  </conditionalFormatting>
  <conditionalFormatting sqref="W100">
    <cfRule type="duplicateValues" dxfId="241" priority="256"/>
  </conditionalFormatting>
  <conditionalFormatting sqref="W100">
    <cfRule type="duplicateValues" dxfId="240" priority="255"/>
  </conditionalFormatting>
  <conditionalFormatting sqref="W100">
    <cfRule type="duplicateValues" dxfId="239" priority="259"/>
    <cfRule type="duplicateValues" dxfId="238" priority="260"/>
  </conditionalFormatting>
  <conditionalFormatting sqref="W124">
    <cfRule type="duplicateValues" dxfId="237" priority="246"/>
  </conditionalFormatting>
  <conditionalFormatting sqref="W124">
    <cfRule type="duplicateValues" dxfId="236" priority="245"/>
  </conditionalFormatting>
  <conditionalFormatting sqref="W124">
    <cfRule type="duplicateValues" dxfId="235" priority="244"/>
  </conditionalFormatting>
  <conditionalFormatting sqref="W124">
    <cfRule type="duplicateValues" dxfId="234" priority="243"/>
  </conditionalFormatting>
  <conditionalFormatting sqref="W124">
    <cfRule type="duplicateValues" dxfId="233" priority="247"/>
    <cfRule type="duplicateValues" dxfId="232" priority="248"/>
  </conditionalFormatting>
  <conditionalFormatting sqref="W135">
    <cfRule type="duplicateValues" dxfId="231" priority="240"/>
  </conditionalFormatting>
  <conditionalFormatting sqref="W135">
    <cfRule type="duplicateValues" dxfId="230" priority="239"/>
  </conditionalFormatting>
  <conditionalFormatting sqref="W135">
    <cfRule type="duplicateValues" dxfId="229" priority="238"/>
  </conditionalFormatting>
  <conditionalFormatting sqref="W135">
    <cfRule type="duplicateValues" dxfId="228" priority="237"/>
  </conditionalFormatting>
  <conditionalFormatting sqref="W135">
    <cfRule type="duplicateValues" dxfId="227" priority="241"/>
    <cfRule type="duplicateValues" dxfId="226" priority="242"/>
  </conditionalFormatting>
  <conditionalFormatting sqref="B138">
    <cfRule type="duplicateValues" dxfId="225" priority="219"/>
  </conditionalFormatting>
  <conditionalFormatting sqref="W138">
    <cfRule type="duplicateValues" dxfId="224" priority="223"/>
  </conditionalFormatting>
  <conditionalFormatting sqref="W138">
    <cfRule type="duplicateValues" dxfId="223" priority="222"/>
  </conditionalFormatting>
  <conditionalFormatting sqref="W138">
    <cfRule type="duplicateValues" dxfId="222" priority="221"/>
  </conditionalFormatting>
  <conditionalFormatting sqref="W138">
    <cfRule type="duplicateValues" dxfId="221" priority="220"/>
  </conditionalFormatting>
  <conditionalFormatting sqref="W138">
    <cfRule type="duplicateValues" dxfId="220" priority="224"/>
    <cfRule type="duplicateValues" dxfId="219" priority="225"/>
  </conditionalFormatting>
  <conditionalFormatting sqref="W146">
    <cfRule type="duplicateValues" dxfId="218" priority="215"/>
  </conditionalFormatting>
  <conditionalFormatting sqref="W146">
    <cfRule type="duplicateValues" dxfId="217" priority="214"/>
  </conditionalFormatting>
  <conditionalFormatting sqref="W146">
    <cfRule type="duplicateValues" dxfId="216" priority="213"/>
  </conditionalFormatting>
  <conditionalFormatting sqref="W146">
    <cfRule type="duplicateValues" dxfId="215" priority="212"/>
  </conditionalFormatting>
  <conditionalFormatting sqref="W146">
    <cfRule type="duplicateValues" dxfId="214" priority="216"/>
    <cfRule type="duplicateValues" dxfId="213" priority="217"/>
  </conditionalFormatting>
  <conditionalFormatting sqref="W160">
    <cfRule type="duplicateValues" dxfId="212" priority="209"/>
  </conditionalFormatting>
  <conditionalFormatting sqref="W160">
    <cfRule type="duplicateValues" dxfId="211" priority="208"/>
  </conditionalFormatting>
  <conditionalFormatting sqref="W160">
    <cfRule type="duplicateValues" dxfId="210" priority="207"/>
  </conditionalFormatting>
  <conditionalFormatting sqref="W160">
    <cfRule type="duplicateValues" dxfId="209" priority="206"/>
  </conditionalFormatting>
  <conditionalFormatting sqref="W160">
    <cfRule type="duplicateValues" dxfId="208" priority="210"/>
    <cfRule type="duplicateValues" dxfId="207" priority="211"/>
  </conditionalFormatting>
  <conditionalFormatting sqref="W192">
    <cfRule type="duplicateValues" dxfId="206" priority="203"/>
  </conditionalFormatting>
  <conditionalFormatting sqref="W192">
    <cfRule type="duplicateValues" dxfId="205" priority="202"/>
  </conditionalFormatting>
  <conditionalFormatting sqref="W192">
    <cfRule type="duplicateValues" dxfId="204" priority="201"/>
  </conditionalFormatting>
  <conditionalFormatting sqref="W192">
    <cfRule type="duplicateValues" dxfId="203" priority="200"/>
  </conditionalFormatting>
  <conditionalFormatting sqref="W192">
    <cfRule type="duplicateValues" dxfId="202" priority="204"/>
    <cfRule type="duplicateValues" dxfId="201" priority="205"/>
  </conditionalFormatting>
  <conditionalFormatting sqref="W203">
    <cfRule type="duplicateValues" dxfId="200" priority="197"/>
  </conditionalFormatting>
  <conditionalFormatting sqref="W203">
    <cfRule type="duplicateValues" dxfId="199" priority="196"/>
  </conditionalFormatting>
  <conditionalFormatting sqref="W203">
    <cfRule type="duplicateValues" dxfId="198" priority="195"/>
  </conditionalFormatting>
  <conditionalFormatting sqref="W203">
    <cfRule type="duplicateValues" dxfId="197" priority="194"/>
  </conditionalFormatting>
  <conditionalFormatting sqref="W203">
    <cfRule type="duplicateValues" dxfId="196" priority="198"/>
    <cfRule type="duplicateValues" dxfId="195" priority="199"/>
  </conditionalFormatting>
  <conditionalFormatting sqref="W226">
    <cfRule type="duplicateValues" dxfId="194" priority="191"/>
  </conditionalFormatting>
  <conditionalFormatting sqref="W226">
    <cfRule type="duplicateValues" dxfId="193" priority="190"/>
  </conditionalFormatting>
  <conditionalFormatting sqref="W226">
    <cfRule type="duplicateValues" dxfId="192" priority="189"/>
  </conditionalFormatting>
  <conditionalFormatting sqref="W226">
    <cfRule type="duplicateValues" dxfId="191" priority="188"/>
  </conditionalFormatting>
  <conditionalFormatting sqref="W226">
    <cfRule type="duplicateValues" dxfId="190" priority="192"/>
    <cfRule type="duplicateValues" dxfId="189" priority="193"/>
  </conditionalFormatting>
  <conditionalFormatting sqref="W246">
    <cfRule type="duplicateValues" dxfId="188" priority="185"/>
  </conditionalFormatting>
  <conditionalFormatting sqref="W246">
    <cfRule type="duplicateValues" dxfId="187" priority="184"/>
  </conditionalFormatting>
  <conditionalFormatting sqref="W246">
    <cfRule type="duplicateValues" dxfId="186" priority="183"/>
  </conditionalFormatting>
  <conditionalFormatting sqref="W246">
    <cfRule type="duplicateValues" dxfId="185" priority="182"/>
  </conditionalFormatting>
  <conditionalFormatting sqref="W246">
    <cfRule type="duplicateValues" dxfId="184" priority="186"/>
    <cfRule type="duplicateValues" dxfId="183" priority="187"/>
  </conditionalFormatting>
  <conditionalFormatting sqref="W266">
    <cfRule type="duplicateValues" dxfId="182" priority="179"/>
  </conditionalFormatting>
  <conditionalFormatting sqref="W266">
    <cfRule type="duplicateValues" dxfId="181" priority="178"/>
  </conditionalFormatting>
  <conditionalFormatting sqref="W266">
    <cfRule type="duplicateValues" dxfId="180" priority="177"/>
  </conditionalFormatting>
  <conditionalFormatting sqref="W266">
    <cfRule type="duplicateValues" dxfId="179" priority="176"/>
  </conditionalFormatting>
  <conditionalFormatting sqref="W266">
    <cfRule type="duplicateValues" dxfId="178" priority="180"/>
    <cfRule type="duplicateValues" dxfId="177" priority="181"/>
  </conditionalFormatting>
  <conditionalFormatting sqref="W300:W301">
    <cfRule type="duplicateValues" dxfId="176" priority="161"/>
  </conditionalFormatting>
  <conditionalFormatting sqref="W300:W301">
    <cfRule type="duplicateValues" dxfId="175" priority="160"/>
  </conditionalFormatting>
  <conditionalFormatting sqref="W300:W301">
    <cfRule type="duplicateValues" dxfId="174" priority="159"/>
  </conditionalFormatting>
  <conditionalFormatting sqref="W300:W301">
    <cfRule type="duplicateValues" dxfId="173" priority="158"/>
  </conditionalFormatting>
  <conditionalFormatting sqref="W300:W301">
    <cfRule type="duplicateValues" dxfId="172" priority="162"/>
    <cfRule type="duplicateValues" dxfId="171" priority="163"/>
  </conditionalFormatting>
  <conditionalFormatting sqref="W307">
    <cfRule type="duplicateValues" dxfId="170" priority="155"/>
  </conditionalFormatting>
  <conditionalFormatting sqref="W307">
    <cfRule type="duplicateValues" dxfId="169" priority="154"/>
  </conditionalFormatting>
  <conditionalFormatting sqref="W307">
    <cfRule type="duplicateValues" dxfId="168" priority="153"/>
  </conditionalFormatting>
  <conditionalFormatting sqref="W307">
    <cfRule type="duplicateValues" dxfId="167" priority="152"/>
  </conditionalFormatting>
  <conditionalFormatting sqref="W307">
    <cfRule type="duplicateValues" dxfId="166" priority="156"/>
    <cfRule type="duplicateValues" dxfId="165" priority="157"/>
  </conditionalFormatting>
  <conditionalFormatting sqref="W337">
    <cfRule type="duplicateValues" dxfId="164" priority="149"/>
  </conditionalFormatting>
  <conditionalFormatting sqref="W337">
    <cfRule type="duplicateValues" dxfId="163" priority="148"/>
  </conditionalFormatting>
  <conditionalFormatting sqref="W337">
    <cfRule type="duplicateValues" dxfId="162" priority="147"/>
  </conditionalFormatting>
  <conditionalFormatting sqref="W337">
    <cfRule type="duplicateValues" dxfId="161" priority="146"/>
  </conditionalFormatting>
  <conditionalFormatting sqref="W337">
    <cfRule type="duplicateValues" dxfId="160" priority="150"/>
    <cfRule type="duplicateValues" dxfId="159" priority="151"/>
  </conditionalFormatting>
  <conditionalFormatting sqref="W339">
    <cfRule type="duplicateValues" dxfId="158" priority="143"/>
  </conditionalFormatting>
  <conditionalFormatting sqref="W339">
    <cfRule type="duplicateValues" dxfId="157" priority="142"/>
  </conditionalFormatting>
  <conditionalFormatting sqref="W339">
    <cfRule type="duplicateValues" dxfId="156" priority="141"/>
  </conditionalFormatting>
  <conditionalFormatting sqref="W339">
    <cfRule type="duplicateValues" dxfId="155" priority="140"/>
  </conditionalFormatting>
  <conditionalFormatting sqref="W339">
    <cfRule type="duplicateValues" dxfId="154" priority="144"/>
    <cfRule type="duplicateValues" dxfId="153" priority="145"/>
  </conditionalFormatting>
  <conditionalFormatting sqref="W363">
    <cfRule type="duplicateValues" dxfId="152" priority="137"/>
  </conditionalFormatting>
  <conditionalFormatting sqref="W363">
    <cfRule type="duplicateValues" dxfId="151" priority="136"/>
  </conditionalFormatting>
  <conditionalFormatting sqref="W363">
    <cfRule type="duplicateValues" dxfId="150" priority="135"/>
  </conditionalFormatting>
  <conditionalFormatting sqref="W363">
    <cfRule type="duplicateValues" dxfId="149" priority="134"/>
  </conditionalFormatting>
  <conditionalFormatting sqref="W363">
    <cfRule type="duplicateValues" dxfId="148" priority="138"/>
    <cfRule type="duplicateValues" dxfId="147" priority="139"/>
  </conditionalFormatting>
  <conditionalFormatting sqref="W390">
    <cfRule type="duplicateValues" dxfId="146" priority="131"/>
  </conditionalFormatting>
  <conditionalFormatting sqref="W390">
    <cfRule type="duplicateValues" dxfId="145" priority="130"/>
  </conditionalFormatting>
  <conditionalFormatting sqref="W390">
    <cfRule type="duplicateValues" dxfId="144" priority="129"/>
  </conditionalFormatting>
  <conditionalFormatting sqref="W390">
    <cfRule type="duplicateValues" dxfId="143" priority="128"/>
  </conditionalFormatting>
  <conditionalFormatting sqref="W390">
    <cfRule type="duplicateValues" dxfId="142" priority="132"/>
    <cfRule type="duplicateValues" dxfId="141" priority="133"/>
  </conditionalFormatting>
  <conditionalFormatting sqref="W415">
    <cfRule type="duplicateValues" dxfId="140" priority="125"/>
  </conditionalFormatting>
  <conditionalFormatting sqref="W415">
    <cfRule type="duplicateValues" dxfId="139" priority="124"/>
  </conditionalFormatting>
  <conditionalFormatting sqref="W415">
    <cfRule type="duplicateValues" dxfId="138" priority="123"/>
  </conditionalFormatting>
  <conditionalFormatting sqref="W415">
    <cfRule type="duplicateValues" dxfId="137" priority="122"/>
  </conditionalFormatting>
  <conditionalFormatting sqref="W415">
    <cfRule type="duplicateValues" dxfId="136" priority="126"/>
    <cfRule type="duplicateValues" dxfId="135" priority="127"/>
  </conditionalFormatting>
  <conditionalFormatting sqref="W422">
    <cfRule type="duplicateValues" dxfId="134" priority="119"/>
  </conditionalFormatting>
  <conditionalFormatting sqref="W422">
    <cfRule type="duplicateValues" dxfId="133" priority="118"/>
  </conditionalFormatting>
  <conditionalFormatting sqref="W422">
    <cfRule type="duplicateValues" dxfId="132" priority="117"/>
  </conditionalFormatting>
  <conditionalFormatting sqref="W422">
    <cfRule type="duplicateValues" dxfId="131" priority="116"/>
  </conditionalFormatting>
  <conditionalFormatting sqref="W422">
    <cfRule type="duplicateValues" dxfId="130" priority="120"/>
    <cfRule type="duplicateValues" dxfId="129" priority="121"/>
  </conditionalFormatting>
  <conditionalFormatting sqref="W438">
    <cfRule type="duplicateValues" dxfId="128" priority="113"/>
  </conditionalFormatting>
  <conditionalFormatting sqref="W438">
    <cfRule type="duplicateValues" dxfId="127" priority="112"/>
  </conditionalFormatting>
  <conditionalFormatting sqref="W438">
    <cfRule type="duplicateValues" dxfId="126" priority="111"/>
  </conditionalFormatting>
  <conditionalFormatting sqref="W438">
    <cfRule type="duplicateValues" dxfId="125" priority="110"/>
  </conditionalFormatting>
  <conditionalFormatting sqref="W438">
    <cfRule type="duplicateValues" dxfId="124" priority="114"/>
    <cfRule type="duplicateValues" dxfId="123" priority="115"/>
  </conditionalFormatting>
  <conditionalFormatting sqref="W457">
    <cfRule type="duplicateValues" dxfId="122" priority="101"/>
  </conditionalFormatting>
  <conditionalFormatting sqref="W457">
    <cfRule type="duplicateValues" dxfId="121" priority="100"/>
  </conditionalFormatting>
  <conditionalFormatting sqref="W457">
    <cfRule type="duplicateValues" dxfId="120" priority="99"/>
  </conditionalFormatting>
  <conditionalFormatting sqref="W457">
    <cfRule type="duplicateValues" dxfId="119" priority="98"/>
  </conditionalFormatting>
  <conditionalFormatting sqref="W457">
    <cfRule type="duplicateValues" dxfId="118" priority="102"/>
    <cfRule type="duplicateValues" dxfId="117" priority="103"/>
  </conditionalFormatting>
  <conditionalFormatting sqref="W458">
    <cfRule type="duplicateValues" dxfId="116" priority="95"/>
  </conditionalFormatting>
  <conditionalFormatting sqref="W458">
    <cfRule type="duplicateValues" dxfId="115" priority="94"/>
  </conditionalFormatting>
  <conditionalFormatting sqref="W458">
    <cfRule type="duplicateValues" dxfId="114" priority="93"/>
  </conditionalFormatting>
  <conditionalFormatting sqref="W458">
    <cfRule type="duplicateValues" dxfId="113" priority="92"/>
  </conditionalFormatting>
  <conditionalFormatting sqref="W458">
    <cfRule type="duplicateValues" dxfId="112" priority="96"/>
    <cfRule type="duplicateValues" dxfId="111" priority="97"/>
  </conditionalFormatting>
  <conditionalFormatting sqref="W511">
    <cfRule type="duplicateValues" dxfId="110" priority="89"/>
  </conditionalFormatting>
  <conditionalFormatting sqref="W511">
    <cfRule type="duplicateValues" dxfId="109" priority="88"/>
  </conditionalFormatting>
  <conditionalFormatting sqref="W511">
    <cfRule type="duplicateValues" dxfId="108" priority="87"/>
  </conditionalFormatting>
  <conditionalFormatting sqref="W511">
    <cfRule type="duplicateValues" dxfId="107" priority="86"/>
  </conditionalFormatting>
  <conditionalFormatting sqref="W511">
    <cfRule type="duplicateValues" dxfId="106" priority="90"/>
    <cfRule type="duplicateValues" dxfId="105" priority="91"/>
  </conditionalFormatting>
  <conditionalFormatting sqref="W518">
    <cfRule type="duplicateValues" dxfId="104" priority="83"/>
  </conditionalFormatting>
  <conditionalFormatting sqref="W518">
    <cfRule type="duplicateValues" dxfId="103" priority="82"/>
  </conditionalFormatting>
  <conditionalFormatting sqref="W518">
    <cfRule type="duplicateValues" dxfId="102" priority="81"/>
  </conditionalFormatting>
  <conditionalFormatting sqref="W518">
    <cfRule type="duplicateValues" dxfId="101" priority="80"/>
  </conditionalFormatting>
  <conditionalFormatting sqref="W518">
    <cfRule type="duplicateValues" dxfId="100" priority="84"/>
    <cfRule type="duplicateValues" dxfId="99" priority="85"/>
  </conditionalFormatting>
  <conditionalFormatting sqref="W533">
    <cfRule type="duplicateValues" dxfId="98" priority="76"/>
  </conditionalFormatting>
  <conditionalFormatting sqref="W533">
    <cfRule type="duplicateValues" dxfId="97" priority="75"/>
  </conditionalFormatting>
  <conditionalFormatting sqref="W533">
    <cfRule type="duplicateValues" dxfId="96" priority="74"/>
  </conditionalFormatting>
  <conditionalFormatting sqref="W542">
    <cfRule type="duplicateValues" dxfId="95" priority="73"/>
  </conditionalFormatting>
  <conditionalFormatting sqref="W542">
    <cfRule type="duplicateValues" dxfId="94" priority="72"/>
  </conditionalFormatting>
  <conditionalFormatting sqref="W542">
    <cfRule type="duplicateValues" dxfId="93" priority="71"/>
  </conditionalFormatting>
  <conditionalFormatting sqref="W544">
    <cfRule type="duplicateValues" dxfId="92" priority="70"/>
  </conditionalFormatting>
  <conditionalFormatting sqref="W544">
    <cfRule type="duplicateValues" dxfId="91" priority="69"/>
  </conditionalFormatting>
  <conditionalFormatting sqref="W544">
    <cfRule type="duplicateValues" dxfId="90" priority="68"/>
  </conditionalFormatting>
  <conditionalFormatting sqref="W547">
    <cfRule type="duplicateValues" dxfId="89" priority="67"/>
  </conditionalFormatting>
  <conditionalFormatting sqref="W547">
    <cfRule type="duplicateValues" dxfId="88" priority="66"/>
  </conditionalFormatting>
  <conditionalFormatting sqref="W557:W559">
    <cfRule type="duplicateValues" dxfId="87" priority="65"/>
  </conditionalFormatting>
  <conditionalFormatting sqref="W557:W559">
    <cfRule type="duplicateValues" dxfId="86" priority="64"/>
  </conditionalFormatting>
  <conditionalFormatting sqref="W586:W1048576 W7:W30 W32:W99 W101:W123 W125:W134 W136:W137 W139:W145 W147:W159 W161:W177 W179:W191 W193:W202 W204:W225 W227:W245 W247:W265 W267:W299 W302:W306 W308:W336 W338 W340:W362 W364:W389 W391:W411 W416:W421 W423:W437 W439:W449 W451:W456 W459:W480 W512:W517 W520:W521 W413:W414 W482:W510">
    <cfRule type="duplicateValues" dxfId="85" priority="570"/>
  </conditionalFormatting>
  <conditionalFormatting sqref="W586:W1048576 W1:W30 W32:W99 W101:W123 W125:W134 W136:W137 W139:W145 W147:W159 W161:W177 W179:W191 W193:W202 W204:W225 W227:W245 W247:W265 W267:W299 W302:W306 W308:W336 W338 W340:W362 W364:W389 W391:W411 W416:W421 W423:W437 W439:W449 W451:W456 W459:W480 W512:W517 W520:W521 W413:W414 W482:W510">
    <cfRule type="duplicateValues" dxfId="84" priority="604"/>
  </conditionalFormatting>
  <conditionalFormatting sqref="W586:W1048576 W1:W30 W32:W99 W101:W123 W125:W134 W136:W137 W139:W145 W147:W159 W161:W177 W179:W191 W193:W202 W204:W225 W227:W245 W247:W265 W267:W299 W302:W306 W308:W336 W338 W340:W362 W364:W389 W391:W411 W416:W421 W423:W437 W439:W449 W451:W456 W459:W480 W512:W517 W520:W529 W531:W532 W534:W541 W543 W413:W414 W482:W510">
    <cfRule type="duplicateValues" dxfId="83" priority="636"/>
  </conditionalFormatting>
  <conditionalFormatting sqref="W586:W1048576 W1:W30 W32:W99 W101:W123 W125:W134 W136:W137 W139:W145 W147:W159 W161:W177 W179:W191 W193:W202 W204:W225 W227:W245 W247:W265 W267:W299 W302:W306 W308:W336 W338 W340:W362 W364:W389 W391:W411 W416:W421 W423:W437 W439:W449 W451:W456 W459:W480 W512:W517 W520:W529 W531:W532 W534:W541 W543 W545:W546 W548:W556 W560:W565 W413:W414 W482:W510">
    <cfRule type="duplicateValues" dxfId="82" priority="671"/>
  </conditionalFormatting>
  <conditionalFormatting sqref="B586:B1048576 B139:B565 B1:B137">
    <cfRule type="duplicateValues" dxfId="81" priority="709"/>
  </conditionalFormatting>
  <conditionalFormatting sqref="B580:B585 C573:C579 C569:C570">
    <cfRule type="duplicateValues" dxfId="80" priority="62"/>
  </conditionalFormatting>
  <conditionalFormatting sqref="D566">
    <cfRule type="duplicateValues" dxfId="79" priority="63"/>
  </conditionalFormatting>
  <conditionalFormatting sqref="B566 B568:B585">
    <cfRule type="duplicateValues" dxfId="78" priority="61"/>
  </conditionalFormatting>
  <conditionalFormatting sqref="W568:W585">
    <cfRule type="duplicateValues" dxfId="77" priority="60"/>
  </conditionalFormatting>
  <conditionalFormatting sqref="W568:W585">
    <cfRule type="duplicateValues" dxfId="76" priority="59"/>
  </conditionalFormatting>
  <conditionalFormatting sqref="B567">
    <cfRule type="duplicateValues" dxfId="75" priority="58"/>
  </conditionalFormatting>
  <conditionalFormatting sqref="W567">
    <cfRule type="duplicateValues" dxfId="74" priority="57"/>
  </conditionalFormatting>
  <conditionalFormatting sqref="W567">
    <cfRule type="duplicateValues" dxfId="73" priority="56"/>
  </conditionalFormatting>
  <conditionalFormatting sqref="W566:W585">
    <cfRule type="duplicateValues" dxfId="72" priority="55"/>
  </conditionalFormatting>
  <conditionalFormatting sqref="B139:B512 B7:B137">
    <cfRule type="duplicateValues" dxfId="71" priority="1116"/>
    <cfRule type="duplicateValues" dxfId="70" priority="1117"/>
  </conditionalFormatting>
  <conditionalFormatting sqref="B139:B512 B7:B137">
    <cfRule type="duplicateValues" dxfId="69" priority="1122"/>
  </conditionalFormatting>
  <conditionalFormatting sqref="W412">
    <cfRule type="duplicateValues" dxfId="68" priority="52"/>
  </conditionalFormatting>
  <conditionalFormatting sqref="W412">
    <cfRule type="duplicateValues" dxfId="67" priority="51"/>
  </conditionalFormatting>
  <conditionalFormatting sqref="W412">
    <cfRule type="duplicateValues" dxfId="66" priority="50"/>
  </conditionalFormatting>
  <conditionalFormatting sqref="W412">
    <cfRule type="duplicateValues" dxfId="65" priority="49"/>
  </conditionalFormatting>
  <conditionalFormatting sqref="W412">
    <cfRule type="duplicateValues" dxfId="64" priority="53"/>
    <cfRule type="duplicateValues" dxfId="63" priority="54"/>
  </conditionalFormatting>
  <conditionalFormatting sqref="W178">
    <cfRule type="duplicateValues" dxfId="62" priority="46"/>
  </conditionalFormatting>
  <conditionalFormatting sqref="W178">
    <cfRule type="duplicateValues" dxfId="61" priority="45"/>
  </conditionalFormatting>
  <conditionalFormatting sqref="W178">
    <cfRule type="duplicateValues" dxfId="60" priority="44"/>
  </conditionalFormatting>
  <conditionalFormatting sqref="W178">
    <cfRule type="duplicateValues" dxfId="59" priority="43"/>
  </conditionalFormatting>
  <conditionalFormatting sqref="W178">
    <cfRule type="duplicateValues" dxfId="58" priority="47"/>
    <cfRule type="duplicateValues" dxfId="57" priority="48"/>
  </conditionalFormatting>
  <conditionalFormatting sqref="W450">
    <cfRule type="duplicateValues" dxfId="56" priority="34"/>
  </conditionalFormatting>
  <conditionalFormatting sqref="W450">
    <cfRule type="duplicateValues" dxfId="55" priority="33"/>
  </conditionalFormatting>
  <conditionalFormatting sqref="W450">
    <cfRule type="duplicateValues" dxfId="54" priority="32"/>
  </conditionalFormatting>
  <conditionalFormatting sqref="W450">
    <cfRule type="duplicateValues" dxfId="53" priority="31"/>
  </conditionalFormatting>
  <conditionalFormatting sqref="W450">
    <cfRule type="duplicateValues" dxfId="52" priority="35"/>
    <cfRule type="duplicateValues" dxfId="51" priority="36"/>
  </conditionalFormatting>
  <conditionalFormatting sqref="W481">
    <cfRule type="duplicateValues" dxfId="50" priority="22"/>
  </conditionalFormatting>
  <conditionalFormatting sqref="W481">
    <cfRule type="duplicateValues" dxfId="49" priority="21"/>
  </conditionalFormatting>
  <conditionalFormatting sqref="W481">
    <cfRule type="duplicateValues" dxfId="48" priority="20"/>
  </conditionalFormatting>
  <conditionalFormatting sqref="W481">
    <cfRule type="duplicateValues" dxfId="47" priority="19"/>
  </conditionalFormatting>
  <conditionalFormatting sqref="W481">
    <cfRule type="duplicateValues" dxfId="46" priority="23"/>
    <cfRule type="duplicateValues" dxfId="45" priority="24"/>
  </conditionalFormatting>
  <conditionalFormatting sqref="W519">
    <cfRule type="duplicateValues" dxfId="44" priority="16"/>
  </conditionalFormatting>
  <conditionalFormatting sqref="W519">
    <cfRule type="duplicateValues" dxfId="43" priority="15"/>
  </conditionalFormatting>
  <conditionalFormatting sqref="W519">
    <cfRule type="duplicateValues" dxfId="42" priority="14"/>
  </conditionalFormatting>
  <conditionalFormatting sqref="W519">
    <cfRule type="duplicateValues" dxfId="41" priority="13"/>
  </conditionalFormatting>
  <conditionalFormatting sqref="W519">
    <cfRule type="duplicateValues" dxfId="40" priority="17"/>
    <cfRule type="duplicateValues" dxfId="39" priority="18"/>
  </conditionalFormatting>
  <conditionalFormatting sqref="W530">
    <cfRule type="duplicateValues" dxfId="38" priority="4"/>
  </conditionalFormatting>
  <conditionalFormatting sqref="W530">
    <cfRule type="duplicateValues" dxfId="37" priority="3"/>
  </conditionalFormatting>
  <conditionalFormatting sqref="W530">
    <cfRule type="duplicateValues" dxfId="36" priority="2"/>
  </conditionalFormatting>
  <conditionalFormatting sqref="W530">
    <cfRule type="duplicateValues" dxfId="35" priority="1"/>
  </conditionalFormatting>
  <conditionalFormatting sqref="W530">
    <cfRule type="duplicateValues" dxfId="34" priority="5"/>
    <cfRule type="duplicateValues" dxfId="33" priority="6"/>
  </conditionalFormatting>
  <conditionalFormatting sqref="W1:W6">
    <cfRule type="duplicateValues" dxfId="0" priority="1131"/>
  </conditionalFormatting>
  <printOptions horizontalCentered="1"/>
  <pageMargins left="0" right="0" top="1.3779527559055118" bottom="0.39370078740157483" header="0.11811023622047245" footer="0.11811023622047245"/>
  <pageSetup paperSize="5" scale="5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94"/>
  <sheetViews>
    <sheetView topLeftCell="A232" zoomScale="85" zoomScaleNormal="85" workbookViewId="0">
      <selection activeCell="G256" sqref="G256"/>
    </sheetView>
  </sheetViews>
  <sheetFormatPr baseColWidth="10" defaultColWidth="11.42578125" defaultRowHeight="15"/>
  <cols>
    <col min="2" max="2" width="16.28515625" style="2" bestFit="1" customWidth="1"/>
    <col min="3" max="3" width="40.7109375" bestFit="1" customWidth="1"/>
    <col min="4" max="4" width="73.42578125" bestFit="1" customWidth="1"/>
    <col min="5" max="5" width="33.85546875" bestFit="1" customWidth="1"/>
    <col min="6" max="6" width="9.42578125" bestFit="1" customWidth="1"/>
    <col min="7" max="7" width="23.42578125" customWidth="1"/>
    <col min="8" max="8" width="12.85546875" bestFit="1" customWidth="1"/>
    <col min="9" max="9" width="16.28515625" bestFit="1" customWidth="1"/>
    <col min="10" max="10" width="11.28515625" bestFit="1" customWidth="1"/>
    <col min="11" max="11" width="14.7109375" bestFit="1" customWidth="1"/>
    <col min="12" max="12" width="16.7109375" bestFit="1" customWidth="1"/>
    <col min="13" max="13" width="13.28515625" bestFit="1" customWidth="1"/>
    <col min="14" max="14" width="12.85546875" bestFit="1" customWidth="1"/>
    <col min="15" max="15" width="11.7109375" bestFit="1" customWidth="1"/>
  </cols>
  <sheetData>
    <row r="1" spans="2:15">
      <c r="B1" s="2" t="s">
        <v>2</v>
      </c>
      <c r="C1" t="s">
        <v>0</v>
      </c>
      <c r="D1" t="s">
        <v>750</v>
      </c>
      <c r="E1" t="s">
        <v>1</v>
      </c>
      <c r="F1" t="s">
        <v>731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</row>
    <row r="2" spans="2:15">
      <c r="B2" s="2" t="s">
        <v>381</v>
      </c>
      <c r="C2" t="s">
        <v>380</v>
      </c>
      <c r="D2" t="s">
        <v>699</v>
      </c>
      <c r="E2" t="s">
        <v>183</v>
      </c>
      <c r="F2">
        <v>72</v>
      </c>
      <c r="G2" s="1">
        <v>65000</v>
      </c>
      <c r="H2">
        <v>0</v>
      </c>
      <c r="I2" s="1">
        <v>65000</v>
      </c>
      <c r="J2" s="1">
        <v>1865.5</v>
      </c>
      <c r="K2" s="1">
        <v>4427.58</v>
      </c>
      <c r="L2" s="1">
        <v>1976</v>
      </c>
      <c r="M2">
        <v>0</v>
      </c>
      <c r="N2" s="1">
        <v>8269.08</v>
      </c>
      <c r="O2" s="1">
        <v>56730.92</v>
      </c>
    </row>
    <row r="3" spans="2:15">
      <c r="B3" s="2" t="s">
        <v>494</v>
      </c>
      <c r="C3" t="s">
        <v>493</v>
      </c>
      <c r="D3" t="s">
        <v>720</v>
      </c>
      <c r="E3" t="s">
        <v>89</v>
      </c>
      <c r="F3">
        <v>403</v>
      </c>
      <c r="G3" s="1">
        <v>20000</v>
      </c>
      <c r="H3">
        <v>0</v>
      </c>
      <c r="I3" s="1">
        <v>20000</v>
      </c>
      <c r="J3">
        <v>574</v>
      </c>
      <c r="K3">
        <v>0</v>
      </c>
      <c r="L3">
        <v>608</v>
      </c>
      <c r="M3">
        <v>0</v>
      </c>
      <c r="N3" s="1">
        <v>1182</v>
      </c>
      <c r="O3" s="1">
        <v>18818</v>
      </c>
    </row>
    <row r="4" spans="2:15">
      <c r="B4" s="2" t="s">
        <v>474</v>
      </c>
      <c r="C4" t="s">
        <v>472</v>
      </c>
      <c r="D4" t="s">
        <v>746</v>
      </c>
      <c r="E4" t="s">
        <v>473</v>
      </c>
      <c r="F4">
        <v>69</v>
      </c>
      <c r="G4" s="1">
        <v>26250</v>
      </c>
      <c r="H4">
        <v>0</v>
      </c>
      <c r="I4" s="1">
        <v>26250</v>
      </c>
      <c r="J4">
        <v>753.38</v>
      </c>
      <c r="K4">
        <v>0</v>
      </c>
      <c r="L4">
        <v>798</v>
      </c>
      <c r="M4">
        <v>0</v>
      </c>
      <c r="N4" s="1">
        <v>1551.38</v>
      </c>
      <c r="O4" s="1">
        <v>24698.62</v>
      </c>
    </row>
    <row r="5" spans="2:15">
      <c r="B5" s="2" t="s">
        <v>502</v>
      </c>
      <c r="C5" t="s">
        <v>501</v>
      </c>
      <c r="D5" t="s">
        <v>689</v>
      </c>
      <c r="E5" t="s">
        <v>446</v>
      </c>
      <c r="F5">
        <v>1150</v>
      </c>
      <c r="G5" s="1">
        <v>60000</v>
      </c>
      <c r="H5">
        <v>0</v>
      </c>
      <c r="I5" s="1">
        <v>60000</v>
      </c>
      <c r="J5" s="1">
        <v>1722</v>
      </c>
      <c r="K5" s="1">
        <v>3486.68</v>
      </c>
      <c r="L5" s="1">
        <v>1824</v>
      </c>
      <c r="M5">
        <v>0</v>
      </c>
      <c r="N5" s="1">
        <v>7032.68</v>
      </c>
      <c r="O5" s="1">
        <v>52967.32</v>
      </c>
    </row>
    <row r="6" spans="2:15">
      <c r="B6" s="2" t="s">
        <v>227</v>
      </c>
      <c r="C6" t="s">
        <v>225</v>
      </c>
      <c r="D6" t="s">
        <v>676</v>
      </c>
      <c r="E6" t="s">
        <v>226</v>
      </c>
      <c r="F6">
        <v>1052</v>
      </c>
      <c r="G6" s="1">
        <v>12500</v>
      </c>
      <c r="H6">
        <v>0</v>
      </c>
      <c r="I6" s="1">
        <v>12500</v>
      </c>
      <c r="J6">
        <v>358.75</v>
      </c>
      <c r="K6">
        <v>0</v>
      </c>
      <c r="L6">
        <v>380</v>
      </c>
      <c r="M6">
        <v>0</v>
      </c>
      <c r="N6">
        <v>738.75</v>
      </c>
      <c r="O6" s="1">
        <v>11761.25</v>
      </c>
    </row>
    <row r="7" spans="2:15">
      <c r="B7" s="2" t="s">
        <v>506</v>
      </c>
      <c r="C7" t="s">
        <v>505</v>
      </c>
      <c r="D7" t="s">
        <v>720</v>
      </c>
      <c r="E7" t="s">
        <v>89</v>
      </c>
      <c r="F7">
        <v>407</v>
      </c>
      <c r="G7" s="1">
        <v>20000</v>
      </c>
      <c r="H7">
        <v>0</v>
      </c>
      <c r="I7" s="1">
        <v>20000</v>
      </c>
      <c r="J7">
        <v>574</v>
      </c>
      <c r="K7">
        <v>0</v>
      </c>
      <c r="L7">
        <v>608</v>
      </c>
      <c r="M7">
        <v>0</v>
      </c>
      <c r="N7" s="1">
        <v>1182</v>
      </c>
      <c r="O7" s="1">
        <v>18818</v>
      </c>
    </row>
    <row r="8" spans="2:15">
      <c r="B8" s="2" t="s">
        <v>229</v>
      </c>
      <c r="C8" t="s">
        <v>228</v>
      </c>
      <c r="D8" t="s">
        <v>676</v>
      </c>
      <c r="E8" t="s">
        <v>226</v>
      </c>
      <c r="F8">
        <v>1053</v>
      </c>
      <c r="G8" s="1">
        <v>12500</v>
      </c>
      <c r="H8">
        <v>0</v>
      </c>
      <c r="I8" s="1">
        <v>12500</v>
      </c>
      <c r="J8">
        <v>358.75</v>
      </c>
      <c r="K8">
        <v>0</v>
      </c>
      <c r="L8">
        <v>380</v>
      </c>
      <c r="M8">
        <v>0</v>
      </c>
      <c r="N8">
        <v>738.75</v>
      </c>
      <c r="O8" s="1">
        <v>11761.25</v>
      </c>
    </row>
    <row r="9" spans="2:15">
      <c r="B9" s="2" t="s">
        <v>508</v>
      </c>
      <c r="C9" t="s">
        <v>507</v>
      </c>
      <c r="D9" t="s">
        <v>689</v>
      </c>
      <c r="E9" t="s">
        <v>89</v>
      </c>
      <c r="F9">
        <v>1174</v>
      </c>
      <c r="G9" s="1">
        <v>20000</v>
      </c>
      <c r="H9">
        <v>0</v>
      </c>
      <c r="I9" s="1">
        <v>20000</v>
      </c>
      <c r="J9">
        <v>574</v>
      </c>
      <c r="K9">
        <v>0</v>
      </c>
      <c r="L9">
        <v>608</v>
      </c>
      <c r="M9">
        <v>0</v>
      </c>
      <c r="N9" s="1">
        <v>1182</v>
      </c>
      <c r="O9" s="1">
        <v>18818</v>
      </c>
    </row>
    <row r="10" spans="2:15">
      <c r="B10" s="2" t="s">
        <v>231</v>
      </c>
      <c r="C10" t="s">
        <v>230</v>
      </c>
      <c r="D10" t="s">
        <v>676</v>
      </c>
      <c r="E10" t="s">
        <v>96</v>
      </c>
      <c r="F10">
        <v>1054</v>
      </c>
      <c r="G10" s="1">
        <v>20000</v>
      </c>
      <c r="H10">
        <v>0</v>
      </c>
      <c r="I10" s="1">
        <v>20000</v>
      </c>
      <c r="J10">
        <v>574</v>
      </c>
      <c r="K10">
        <v>0</v>
      </c>
      <c r="L10">
        <v>608</v>
      </c>
      <c r="M10">
        <v>0</v>
      </c>
      <c r="N10" s="1">
        <v>1182</v>
      </c>
      <c r="O10" s="1">
        <v>18818</v>
      </c>
    </row>
    <row r="11" spans="2:15">
      <c r="B11" s="2" t="s">
        <v>518</v>
      </c>
      <c r="C11" t="s">
        <v>517</v>
      </c>
      <c r="D11" t="s">
        <v>720</v>
      </c>
      <c r="E11" t="s">
        <v>89</v>
      </c>
      <c r="F11">
        <v>413</v>
      </c>
      <c r="G11" s="1">
        <v>20000</v>
      </c>
      <c r="H11">
        <v>0</v>
      </c>
      <c r="I11" s="1">
        <v>20000</v>
      </c>
      <c r="J11">
        <v>574</v>
      </c>
      <c r="K11">
        <v>0</v>
      </c>
      <c r="L11">
        <v>608</v>
      </c>
      <c r="M11">
        <v>0</v>
      </c>
      <c r="N11" s="1">
        <v>1182</v>
      </c>
      <c r="O11" s="1">
        <v>18818</v>
      </c>
    </row>
    <row r="12" spans="2:15">
      <c r="B12" s="2" t="s">
        <v>520</v>
      </c>
      <c r="C12" t="s">
        <v>519</v>
      </c>
      <c r="D12" t="s">
        <v>720</v>
      </c>
      <c r="E12" t="s">
        <v>89</v>
      </c>
      <c r="F12">
        <v>408</v>
      </c>
      <c r="G12" s="1">
        <v>20000</v>
      </c>
      <c r="H12">
        <v>0</v>
      </c>
      <c r="I12" s="1">
        <v>20000</v>
      </c>
      <c r="J12">
        <v>574</v>
      </c>
      <c r="K12">
        <v>0</v>
      </c>
      <c r="L12">
        <v>608</v>
      </c>
      <c r="M12">
        <v>0</v>
      </c>
      <c r="N12" s="1">
        <v>1182</v>
      </c>
      <c r="O12" s="1">
        <v>18818</v>
      </c>
    </row>
    <row r="13" spans="2:15">
      <c r="B13" s="2" t="s">
        <v>233</v>
      </c>
      <c r="C13" t="s">
        <v>232</v>
      </c>
      <c r="D13" t="s">
        <v>676</v>
      </c>
      <c r="E13" t="s">
        <v>96</v>
      </c>
      <c r="F13">
        <v>1059</v>
      </c>
      <c r="G13" s="1">
        <v>18000</v>
      </c>
      <c r="H13">
        <v>0</v>
      </c>
      <c r="I13" s="1">
        <v>18000</v>
      </c>
      <c r="J13">
        <v>516.6</v>
      </c>
      <c r="K13">
        <v>0</v>
      </c>
      <c r="L13">
        <v>547.20000000000005</v>
      </c>
      <c r="M13">
        <v>0</v>
      </c>
      <c r="N13" s="1">
        <v>1063.8</v>
      </c>
      <c r="O13" s="1">
        <v>16936.2</v>
      </c>
    </row>
    <row r="14" spans="2:15">
      <c r="B14" s="2" t="s">
        <v>432</v>
      </c>
      <c r="C14" t="s">
        <v>431</v>
      </c>
      <c r="D14" t="s">
        <v>689</v>
      </c>
      <c r="E14" t="s">
        <v>89</v>
      </c>
      <c r="F14">
        <v>1134</v>
      </c>
      <c r="G14" s="1">
        <v>20000</v>
      </c>
      <c r="H14">
        <v>0</v>
      </c>
      <c r="I14" s="1">
        <v>20000</v>
      </c>
      <c r="J14">
        <v>574</v>
      </c>
      <c r="K14">
        <v>0</v>
      </c>
      <c r="L14">
        <v>608</v>
      </c>
      <c r="M14">
        <v>0</v>
      </c>
      <c r="N14" s="1">
        <v>1182</v>
      </c>
      <c r="O14" s="1">
        <v>18818</v>
      </c>
    </row>
    <row r="15" spans="2:15">
      <c r="B15" s="2" t="s">
        <v>524</v>
      </c>
      <c r="C15" t="s">
        <v>523</v>
      </c>
      <c r="D15" t="s">
        <v>689</v>
      </c>
      <c r="E15" t="s">
        <v>89</v>
      </c>
      <c r="F15">
        <v>1190</v>
      </c>
      <c r="G15" s="1">
        <v>20000</v>
      </c>
      <c r="H15">
        <v>0</v>
      </c>
      <c r="I15" s="1">
        <v>20000</v>
      </c>
      <c r="J15">
        <v>574</v>
      </c>
      <c r="K15">
        <v>0</v>
      </c>
      <c r="L15">
        <v>608</v>
      </c>
      <c r="M15">
        <v>0</v>
      </c>
      <c r="N15" s="1">
        <v>1182</v>
      </c>
      <c r="O15" s="1">
        <v>18818</v>
      </c>
    </row>
    <row r="16" spans="2:15">
      <c r="B16" s="2" t="s">
        <v>529</v>
      </c>
      <c r="C16" t="s">
        <v>528</v>
      </c>
      <c r="D16" t="s">
        <v>720</v>
      </c>
      <c r="E16" t="s">
        <v>446</v>
      </c>
      <c r="F16">
        <v>404</v>
      </c>
      <c r="G16" s="1">
        <v>60000</v>
      </c>
      <c r="H16">
        <v>0</v>
      </c>
      <c r="I16" s="1">
        <v>60000</v>
      </c>
      <c r="J16" s="1">
        <v>1722</v>
      </c>
      <c r="K16" s="1">
        <v>3486.68</v>
      </c>
      <c r="L16" s="1">
        <v>1824</v>
      </c>
      <c r="M16">
        <v>0</v>
      </c>
      <c r="N16" s="1">
        <v>7032.68</v>
      </c>
      <c r="O16" s="1">
        <v>52967.32</v>
      </c>
    </row>
    <row r="17" spans="2:15">
      <c r="B17" s="2" t="s">
        <v>531</v>
      </c>
      <c r="C17" t="s">
        <v>530</v>
      </c>
      <c r="D17" t="s">
        <v>689</v>
      </c>
      <c r="E17" t="s">
        <v>446</v>
      </c>
      <c r="F17">
        <v>1184</v>
      </c>
      <c r="G17" s="1">
        <v>60000</v>
      </c>
      <c r="H17">
        <v>0</v>
      </c>
      <c r="I17" s="1">
        <v>60000</v>
      </c>
      <c r="J17" s="1">
        <v>1722</v>
      </c>
      <c r="K17" s="1">
        <v>3486.68</v>
      </c>
      <c r="L17" s="1">
        <v>1824</v>
      </c>
      <c r="M17" s="1">
        <v>1755.77</v>
      </c>
      <c r="N17" s="1">
        <v>8788.4500000000007</v>
      </c>
      <c r="O17" s="1">
        <v>51211.55</v>
      </c>
    </row>
    <row r="18" spans="2:15">
      <c r="B18" s="2" t="s">
        <v>535</v>
      </c>
      <c r="C18" t="s">
        <v>534</v>
      </c>
      <c r="D18" t="s">
        <v>689</v>
      </c>
      <c r="E18" t="s">
        <v>89</v>
      </c>
      <c r="F18">
        <v>1170</v>
      </c>
      <c r="G18" s="1">
        <v>20000</v>
      </c>
      <c r="H18">
        <v>0</v>
      </c>
      <c r="I18" s="1">
        <v>20000</v>
      </c>
      <c r="J18">
        <v>574</v>
      </c>
      <c r="K18">
        <v>0</v>
      </c>
      <c r="L18">
        <v>608</v>
      </c>
      <c r="M18">
        <v>0</v>
      </c>
      <c r="N18" s="1">
        <v>1182</v>
      </c>
      <c r="O18" s="1">
        <v>18818</v>
      </c>
    </row>
    <row r="19" spans="2:15">
      <c r="B19" s="2" t="s">
        <v>537</v>
      </c>
      <c r="C19" t="s">
        <v>536</v>
      </c>
      <c r="D19" t="s">
        <v>689</v>
      </c>
      <c r="E19" t="s">
        <v>62</v>
      </c>
      <c r="F19">
        <v>1154</v>
      </c>
      <c r="G19" s="1">
        <v>30000</v>
      </c>
      <c r="H19">
        <v>0</v>
      </c>
      <c r="I19" s="1">
        <v>30000</v>
      </c>
      <c r="J19">
        <v>861</v>
      </c>
      <c r="K19">
        <v>0</v>
      </c>
      <c r="L19">
        <v>912</v>
      </c>
      <c r="M19">
        <v>0</v>
      </c>
      <c r="N19" s="1">
        <v>1773</v>
      </c>
      <c r="O19" s="1">
        <v>28227</v>
      </c>
    </row>
    <row r="20" spans="2:15">
      <c r="B20" s="2" t="s">
        <v>539</v>
      </c>
      <c r="C20" t="s">
        <v>538</v>
      </c>
      <c r="D20" t="s">
        <v>689</v>
      </c>
      <c r="E20" t="s">
        <v>89</v>
      </c>
      <c r="F20">
        <v>1172</v>
      </c>
      <c r="G20" s="1">
        <v>20000</v>
      </c>
      <c r="H20">
        <v>0</v>
      </c>
      <c r="I20" s="1">
        <v>20000</v>
      </c>
      <c r="J20">
        <v>574</v>
      </c>
      <c r="K20">
        <v>0</v>
      </c>
      <c r="L20">
        <v>608</v>
      </c>
      <c r="M20">
        <v>0</v>
      </c>
      <c r="N20" s="1">
        <v>1182</v>
      </c>
      <c r="O20" s="1">
        <v>18818</v>
      </c>
    </row>
    <row r="21" spans="2:15">
      <c r="B21" s="2" t="s">
        <v>541</v>
      </c>
      <c r="C21" t="s">
        <v>540</v>
      </c>
      <c r="D21" t="s">
        <v>689</v>
      </c>
      <c r="E21" t="s">
        <v>89</v>
      </c>
      <c r="F21">
        <v>1168</v>
      </c>
      <c r="G21" s="1">
        <v>20000</v>
      </c>
      <c r="H21">
        <v>0</v>
      </c>
      <c r="I21" s="1">
        <v>20000</v>
      </c>
      <c r="J21">
        <v>574</v>
      </c>
      <c r="K21">
        <v>0</v>
      </c>
      <c r="L21">
        <v>608</v>
      </c>
      <c r="M21">
        <v>0</v>
      </c>
      <c r="N21" s="1">
        <v>1182</v>
      </c>
      <c r="O21" s="1">
        <v>18818</v>
      </c>
    </row>
    <row r="22" spans="2:15">
      <c r="B22" s="2" t="s">
        <v>543</v>
      </c>
      <c r="C22" t="s">
        <v>542</v>
      </c>
      <c r="D22" t="s">
        <v>689</v>
      </c>
      <c r="E22" t="s">
        <v>89</v>
      </c>
      <c r="F22">
        <v>1178</v>
      </c>
      <c r="G22" s="1">
        <v>20000</v>
      </c>
      <c r="H22">
        <v>0</v>
      </c>
      <c r="I22" s="1">
        <v>20000</v>
      </c>
      <c r="J22">
        <v>574</v>
      </c>
      <c r="K22">
        <v>0</v>
      </c>
      <c r="L22">
        <v>608</v>
      </c>
      <c r="M22">
        <v>0</v>
      </c>
      <c r="N22" s="1">
        <v>1182</v>
      </c>
      <c r="O22" s="1">
        <v>18818</v>
      </c>
    </row>
    <row r="23" spans="2:15">
      <c r="B23" s="2" t="s">
        <v>389</v>
      </c>
      <c r="C23" t="s">
        <v>388</v>
      </c>
      <c r="D23" t="s">
        <v>682</v>
      </c>
      <c r="E23" t="s">
        <v>226</v>
      </c>
      <c r="F23">
        <v>133</v>
      </c>
      <c r="G23" s="1">
        <v>22000</v>
      </c>
      <c r="H23">
        <v>0</v>
      </c>
      <c r="I23" s="1">
        <v>22000</v>
      </c>
      <c r="J23">
        <v>631.4</v>
      </c>
      <c r="K23">
        <v>0</v>
      </c>
      <c r="L23">
        <v>668.8</v>
      </c>
      <c r="M23">
        <v>0</v>
      </c>
      <c r="N23" s="1">
        <v>1300.2</v>
      </c>
      <c r="O23" s="1">
        <v>20699.8</v>
      </c>
    </row>
    <row r="24" spans="2:15">
      <c r="B24" s="2" t="s">
        <v>549</v>
      </c>
      <c r="C24" t="s">
        <v>548</v>
      </c>
      <c r="D24" t="s">
        <v>689</v>
      </c>
      <c r="E24" t="s">
        <v>89</v>
      </c>
      <c r="F24">
        <v>1182</v>
      </c>
      <c r="G24" s="1">
        <v>20000</v>
      </c>
      <c r="H24">
        <v>0</v>
      </c>
      <c r="I24" s="1">
        <v>20000</v>
      </c>
      <c r="J24">
        <v>574</v>
      </c>
      <c r="K24">
        <v>0</v>
      </c>
      <c r="L24">
        <v>608</v>
      </c>
      <c r="M24">
        <v>0</v>
      </c>
      <c r="N24" s="1">
        <v>1182</v>
      </c>
      <c r="O24" s="1">
        <v>18818</v>
      </c>
    </row>
    <row r="25" spans="2:15">
      <c r="B25" s="2" t="s">
        <v>551</v>
      </c>
      <c r="C25" t="s">
        <v>550</v>
      </c>
      <c r="D25" t="s">
        <v>720</v>
      </c>
      <c r="E25" t="s">
        <v>89</v>
      </c>
      <c r="F25">
        <v>409</v>
      </c>
      <c r="G25" s="1">
        <v>20000</v>
      </c>
      <c r="H25">
        <v>0</v>
      </c>
      <c r="I25" s="1">
        <v>20000</v>
      </c>
      <c r="J25">
        <v>574</v>
      </c>
      <c r="K25">
        <v>0</v>
      </c>
      <c r="L25">
        <v>608</v>
      </c>
      <c r="M25">
        <v>0</v>
      </c>
      <c r="N25" s="1">
        <v>1182</v>
      </c>
      <c r="O25" s="1">
        <v>18818</v>
      </c>
    </row>
    <row r="26" spans="2:15">
      <c r="B26" s="2" t="s">
        <v>559</v>
      </c>
      <c r="C26" t="s">
        <v>558</v>
      </c>
      <c r="D26" t="s">
        <v>689</v>
      </c>
      <c r="E26" t="s">
        <v>446</v>
      </c>
      <c r="F26">
        <v>1166</v>
      </c>
      <c r="G26" s="1">
        <v>60000</v>
      </c>
      <c r="H26">
        <v>0</v>
      </c>
      <c r="I26" s="1">
        <v>60000</v>
      </c>
      <c r="J26" s="1">
        <v>1722</v>
      </c>
      <c r="K26" s="1">
        <v>3486.68</v>
      </c>
      <c r="L26" s="1">
        <v>1824</v>
      </c>
      <c r="M26">
        <v>0</v>
      </c>
      <c r="N26" s="1">
        <v>7032.68</v>
      </c>
      <c r="O26" s="1">
        <v>52967.32</v>
      </c>
    </row>
    <row r="27" spans="2:15">
      <c r="B27" s="2" t="s">
        <v>561</v>
      </c>
      <c r="C27" t="s">
        <v>560</v>
      </c>
      <c r="D27" t="s">
        <v>689</v>
      </c>
      <c r="E27" t="s">
        <v>89</v>
      </c>
      <c r="F27">
        <v>1180</v>
      </c>
      <c r="G27" s="1">
        <v>20000</v>
      </c>
      <c r="H27">
        <v>0</v>
      </c>
      <c r="I27" s="1">
        <v>20000</v>
      </c>
      <c r="J27">
        <v>574</v>
      </c>
      <c r="K27">
        <v>0</v>
      </c>
      <c r="L27">
        <v>608</v>
      </c>
      <c r="M27">
        <v>0</v>
      </c>
      <c r="N27" s="1">
        <v>1182</v>
      </c>
      <c r="O27" s="1">
        <v>18818</v>
      </c>
    </row>
    <row r="28" spans="2:15">
      <c r="B28" s="2" t="s">
        <v>575</v>
      </c>
      <c r="C28" t="s">
        <v>574</v>
      </c>
      <c r="D28" t="s">
        <v>689</v>
      </c>
      <c r="E28" t="s">
        <v>446</v>
      </c>
      <c r="F28">
        <v>1176</v>
      </c>
      <c r="G28" s="1">
        <v>60000</v>
      </c>
      <c r="H28">
        <v>0</v>
      </c>
      <c r="I28" s="1">
        <v>60000</v>
      </c>
      <c r="J28" s="1">
        <v>1722</v>
      </c>
      <c r="K28" s="1">
        <v>3486.68</v>
      </c>
      <c r="L28" s="1">
        <v>1824</v>
      </c>
      <c r="M28">
        <v>0</v>
      </c>
      <c r="N28" s="1">
        <v>7032.68</v>
      </c>
      <c r="O28" s="1">
        <v>52967.32</v>
      </c>
    </row>
    <row r="29" spans="2:15">
      <c r="B29" s="2" t="s">
        <v>579</v>
      </c>
      <c r="C29" t="s">
        <v>578</v>
      </c>
      <c r="D29" t="s">
        <v>720</v>
      </c>
      <c r="E29" t="s">
        <v>89</v>
      </c>
      <c r="F29">
        <v>406</v>
      </c>
      <c r="G29" s="1">
        <v>20000</v>
      </c>
      <c r="H29">
        <v>0</v>
      </c>
      <c r="I29" s="1">
        <v>20000</v>
      </c>
      <c r="J29">
        <v>574</v>
      </c>
      <c r="K29">
        <v>0</v>
      </c>
      <c r="L29">
        <v>608</v>
      </c>
      <c r="M29">
        <v>0</v>
      </c>
      <c r="N29" s="1">
        <v>1182</v>
      </c>
      <c r="O29" s="1">
        <v>18818</v>
      </c>
    </row>
    <row r="30" spans="2:15">
      <c r="B30" s="2" t="s">
        <v>591</v>
      </c>
      <c r="C30" t="s">
        <v>590</v>
      </c>
      <c r="D30" t="s">
        <v>689</v>
      </c>
      <c r="E30" t="s">
        <v>446</v>
      </c>
      <c r="F30">
        <v>1156</v>
      </c>
      <c r="G30" s="1">
        <v>60000</v>
      </c>
      <c r="H30">
        <v>0</v>
      </c>
      <c r="I30" s="1">
        <v>60000</v>
      </c>
      <c r="J30" s="1">
        <v>1722</v>
      </c>
      <c r="K30" s="1">
        <v>3486.68</v>
      </c>
      <c r="L30" s="1">
        <v>1824</v>
      </c>
      <c r="M30">
        <v>0</v>
      </c>
      <c r="N30" s="1">
        <v>7032.68</v>
      </c>
      <c r="O30" s="1">
        <v>52967.32</v>
      </c>
    </row>
    <row r="31" spans="2:15">
      <c r="B31" s="2" t="s">
        <v>250</v>
      </c>
      <c r="C31" t="s">
        <v>249</v>
      </c>
      <c r="D31" t="s">
        <v>676</v>
      </c>
      <c r="E31" t="s">
        <v>96</v>
      </c>
      <c r="F31">
        <v>1071</v>
      </c>
      <c r="G31" s="1">
        <v>20000</v>
      </c>
      <c r="H31">
        <v>0</v>
      </c>
      <c r="I31" s="1">
        <v>20000</v>
      </c>
      <c r="J31">
        <v>574</v>
      </c>
      <c r="K31">
        <v>0</v>
      </c>
      <c r="L31">
        <v>608</v>
      </c>
      <c r="M31">
        <v>0</v>
      </c>
      <c r="N31" s="1">
        <v>1182</v>
      </c>
      <c r="O31" s="1">
        <v>18818</v>
      </c>
    </row>
    <row r="32" spans="2:15">
      <c r="B32" s="2" t="s">
        <v>253</v>
      </c>
      <c r="C32" t="s">
        <v>251</v>
      </c>
      <c r="D32" t="s">
        <v>715</v>
      </c>
      <c r="E32" t="s">
        <v>252</v>
      </c>
      <c r="F32">
        <v>21</v>
      </c>
      <c r="G32" s="1">
        <v>19112.5</v>
      </c>
      <c r="H32">
        <v>0</v>
      </c>
      <c r="I32" s="1">
        <v>19112.5</v>
      </c>
      <c r="J32">
        <v>548.53</v>
      </c>
      <c r="K32">
        <v>0</v>
      </c>
      <c r="L32">
        <v>581.02</v>
      </c>
      <c r="M32">
        <v>0</v>
      </c>
      <c r="N32" s="1">
        <v>1129.55</v>
      </c>
      <c r="O32" s="1">
        <v>17982.95</v>
      </c>
    </row>
    <row r="33" spans="2:15">
      <c r="B33" s="2" t="s">
        <v>595</v>
      </c>
      <c r="C33" t="s">
        <v>594</v>
      </c>
      <c r="D33" t="s">
        <v>689</v>
      </c>
      <c r="E33" t="s">
        <v>62</v>
      </c>
      <c r="F33">
        <v>1196</v>
      </c>
      <c r="G33" s="1">
        <v>30000</v>
      </c>
      <c r="H33">
        <v>0</v>
      </c>
      <c r="I33" s="1">
        <v>30000</v>
      </c>
      <c r="J33">
        <v>861</v>
      </c>
      <c r="K33">
        <v>0</v>
      </c>
      <c r="L33">
        <v>912</v>
      </c>
      <c r="M33">
        <v>0</v>
      </c>
      <c r="N33" s="1">
        <v>1773</v>
      </c>
      <c r="O33" s="1">
        <v>28227</v>
      </c>
    </row>
    <row r="34" spans="2:15">
      <c r="B34" s="2" t="s">
        <v>597</v>
      </c>
      <c r="C34" t="s">
        <v>596</v>
      </c>
      <c r="D34" t="s">
        <v>695</v>
      </c>
      <c r="E34" t="s">
        <v>244</v>
      </c>
      <c r="F34">
        <v>7</v>
      </c>
      <c r="G34" s="1">
        <v>55000</v>
      </c>
      <c r="H34">
        <v>0</v>
      </c>
      <c r="I34" s="1">
        <v>55000</v>
      </c>
      <c r="J34" s="1">
        <v>1578.5</v>
      </c>
      <c r="K34" s="1">
        <v>2559.6799999999998</v>
      </c>
      <c r="L34" s="1">
        <v>1672</v>
      </c>
      <c r="M34">
        <v>0</v>
      </c>
      <c r="N34" s="1">
        <v>5810.18</v>
      </c>
      <c r="O34" s="1">
        <v>49189.82</v>
      </c>
    </row>
    <row r="35" spans="2:15">
      <c r="B35" s="2" t="s">
        <v>260</v>
      </c>
      <c r="C35" t="s">
        <v>259</v>
      </c>
      <c r="D35" t="s">
        <v>676</v>
      </c>
      <c r="E35" t="s">
        <v>96</v>
      </c>
      <c r="F35">
        <v>1064</v>
      </c>
      <c r="G35" s="1">
        <v>18000</v>
      </c>
      <c r="H35">
        <v>0</v>
      </c>
      <c r="I35" s="1">
        <v>18000</v>
      </c>
      <c r="J35">
        <v>516.6</v>
      </c>
      <c r="K35">
        <v>0</v>
      </c>
      <c r="L35">
        <v>547.20000000000005</v>
      </c>
      <c r="M35">
        <v>0</v>
      </c>
      <c r="N35" s="1">
        <v>1063.8</v>
      </c>
      <c r="O35" s="1">
        <v>16936.2</v>
      </c>
    </row>
    <row r="36" spans="2:15">
      <c r="B36" s="2" t="s">
        <v>267</v>
      </c>
      <c r="C36" t="s">
        <v>266</v>
      </c>
      <c r="D36" t="s">
        <v>734</v>
      </c>
      <c r="E36" t="s">
        <v>169</v>
      </c>
      <c r="F36">
        <v>92</v>
      </c>
      <c r="G36" s="1">
        <v>14000</v>
      </c>
      <c r="H36">
        <v>0</v>
      </c>
      <c r="I36" s="1">
        <v>14000</v>
      </c>
      <c r="J36">
        <v>401.8</v>
      </c>
      <c r="K36">
        <v>0</v>
      </c>
      <c r="L36">
        <v>425.6</v>
      </c>
      <c r="M36">
        <v>0</v>
      </c>
      <c r="N36">
        <v>827.4</v>
      </c>
      <c r="O36" s="1">
        <v>13172.6</v>
      </c>
    </row>
    <row r="37" spans="2:15">
      <c r="B37" s="2" t="s">
        <v>633</v>
      </c>
      <c r="C37" t="s">
        <v>632</v>
      </c>
      <c r="D37" t="s">
        <v>689</v>
      </c>
      <c r="E37" t="s">
        <v>89</v>
      </c>
      <c r="F37">
        <v>1162</v>
      </c>
      <c r="G37" s="1">
        <v>20000</v>
      </c>
      <c r="H37">
        <v>0</v>
      </c>
      <c r="I37" s="1">
        <v>20000</v>
      </c>
      <c r="J37">
        <v>574</v>
      </c>
      <c r="K37">
        <v>0</v>
      </c>
      <c r="L37">
        <v>608</v>
      </c>
      <c r="M37">
        <v>0</v>
      </c>
      <c r="N37" s="1">
        <v>1182</v>
      </c>
      <c r="O37" s="1">
        <v>18818</v>
      </c>
    </row>
    <row r="38" spans="2:15">
      <c r="B38" s="2" t="s">
        <v>269</v>
      </c>
      <c r="C38" t="s">
        <v>268</v>
      </c>
      <c r="D38" t="s">
        <v>690</v>
      </c>
      <c r="E38" t="s">
        <v>166</v>
      </c>
      <c r="F38">
        <v>59</v>
      </c>
      <c r="G38" s="1">
        <v>50000</v>
      </c>
      <c r="H38">
        <v>0</v>
      </c>
      <c r="I38" s="1">
        <v>50000</v>
      </c>
      <c r="J38" s="1">
        <v>1435</v>
      </c>
      <c r="K38" s="1">
        <v>1854</v>
      </c>
      <c r="L38" s="1">
        <v>1520</v>
      </c>
      <c r="M38">
        <v>0</v>
      </c>
      <c r="N38" s="1">
        <v>4809</v>
      </c>
      <c r="O38" s="1">
        <v>45191</v>
      </c>
    </row>
    <row r="39" spans="2:15">
      <c r="B39" s="2" t="s">
        <v>272</v>
      </c>
      <c r="C39" t="s">
        <v>270</v>
      </c>
      <c r="D39" t="s">
        <v>676</v>
      </c>
      <c r="E39" t="s">
        <v>271</v>
      </c>
      <c r="F39">
        <v>1062</v>
      </c>
      <c r="G39" s="1">
        <v>12500</v>
      </c>
      <c r="H39">
        <v>0</v>
      </c>
      <c r="I39" s="1">
        <v>12500</v>
      </c>
      <c r="J39">
        <v>358.75</v>
      </c>
      <c r="K39">
        <v>0</v>
      </c>
      <c r="L39">
        <v>380</v>
      </c>
      <c r="M39">
        <v>0</v>
      </c>
      <c r="N39">
        <v>738.75</v>
      </c>
      <c r="O39" s="1">
        <v>11761.25</v>
      </c>
    </row>
    <row r="40" spans="2:15">
      <c r="B40" s="2" t="s">
        <v>635</v>
      </c>
      <c r="C40" t="s">
        <v>634</v>
      </c>
      <c r="D40" t="s">
        <v>689</v>
      </c>
      <c r="E40" t="s">
        <v>89</v>
      </c>
      <c r="F40">
        <v>1164</v>
      </c>
      <c r="G40" s="1">
        <v>20000</v>
      </c>
      <c r="H40">
        <v>0</v>
      </c>
      <c r="I40" s="1">
        <v>20000</v>
      </c>
      <c r="J40">
        <v>574</v>
      </c>
      <c r="K40">
        <v>0</v>
      </c>
      <c r="L40">
        <v>608</v>
      </c>
      <c r="M40">
        <v>0</v>
      </c>
      <c r="N40" s="1">
        <v>1182</v>
      </c>
      <c r="O40" s="1">
        <v>18818</v>
      </c>
    </row>
    <row r="41" spans="2:15">
      <c r="B41" s="2" t="s">
        <v>281</v>
      </c>
      <c r="C41" t="s">
        <v>279</v>
      </c>
      <c r="D41" t="s">
        <v>676</v>
      </c>
      <c r="E41" t="s">
        <v>280</v>
      </c>
      <c r="F41">
        <v>1050</v>
      </c>
      <c r="G41" s="1">
        <v>17000</v>
      </c>
      <c r="H41">
        <v>0</v>
      </c>
      <c r="I41" s="1">
        <v>17000</v>
      </c>
      <c r="J41">
        <v>487.9</v>
      </c>
      <c r="K41">
        <v>0</v>
      </c>
      <c r="L41">
        <v>516.79999999999995</v>
      </c>
      <c r="M41">
        <v>0</v>
      </c>
      <c r="N41" s="1">
        <v>1004.7</v>
      </c>
      <c r="O41" s="1">
        <v>15995.3</v>
      </c>
    </row>
    <row r="42" spans="2:15">
      <c r="B42" s="2" t="s">
        <v>286</v>
      </c>
      <c r="C42" t="s">
        <v>285</v>
      </c>
      <c r="D42" t="s">
        <v>690</v>
      </c>
      <c r="E42" t="s">
        <v>73</v>
      </c>
      <c r="F42">
        <v>60</v>
      </c>
      <c r="G42" s="1">
        <v>46000</v>
      </c>
      <c r="H42">
        <v>0</v>
      </c>
      <c r="I42" s="1">
        <v>46000</v>
      </c>
      <c r="J42" s="1">
        <v>1320.2</v>
      </c>
      <c r="K42" s="1">
        <v>1289.46</v>
      </c>
      <c r="L42" s="1">
        <v>1398.4</v>
      </c>
      <c r="M42">
        <v>0</v>
      </c>
      <c r="N42" s="1">
        <v>4008.06</v>
      </c>
      <c r="O42" s="1">
        <v>41991.94</v>
      </c>
    </row>
    <row r="43" spans="2:15">
      <c r="B43" s="2" t="s">
        <v>639</v>
      </c>
      <c r="C43" t="s">
        <v>638</v>
      </c>
      <c r="D43" t="s">
        <v>689</v>
      </c>
      <c r="E43" t="s">
        <v>89</v>
      </c>
      <c r="F43">
        <v>1158</v>
      </c>
      <c r="G43" s="1">
        <v>20000</v>
      </c>
      <c r="H43">
        <v>0</v>
      </c>
      <c r="I43" s="1">
        <v>20000</v>
      </c>
      <c r="J43">
        <v>574</v>
      </c>
      <c r="K43">
        <v>0</v>
      </c>
      <c r="L43">
        <v>608</v>
      </c>
      <c r="M43">
        <v>0</v>
      </c>
      <c r="N43" s="1">
        <v>1182</v>
      </c>
      <c r="O43" s="1">
        <v>18818</v>
      </c>
    </row>
    <row r="44" spans="2:15">
      <c r="B44" s="2" t="s">
        <v>293</v>
      </c>
      <c r="C44" t="s">
        <v>292</v>
      </c>
      <c r="D44" t="s">
        <v>676</v>
      </c>
      <c r="E44" t="s">
        <v>96</v>
      </c>
      <c r="F44">
        <v>1051</v>
      </c>
      <c r="G44" s="1">
        <v>18000</v>
      </c>
      <c r="H44">
        <v>0</v>
      </c>
      <c r="I44" s="1">
        <v>18000</v>
      </c>
      <c r="J44">
        <v>516.6</v>
      </c>
      <c r="K44">
        <v>0</v>
      </c>
      <c r="L44">
        <v>547.20000000000005</v>
      </c>
      <c r="M44">
        <v>0</v>
      </c>
      <c r="N44" s="1">
        <v>1063.8</v>
      </c>
      <c r="O44" s="1">
        <v>16936.2</v>
      </c>
    </row>
    <row r="45" spans="2:15">
      <c r="B45" s="2" t="s">
        <v>296</v>
      </c>
      <c r="C45" t="s">
        <v>294</v>
      </c>
      <c r="D45" t="s">
        <v>676</v>
      </c>
      <c r="E45" t="s">
        <v>295</v>
      </c>
      <c r="F45">
        <v>1069</v>
      </c>
      <c r="G45" s="1">
        <v>15000</v>
      </c>
      <c r="H45">
        <v>0</v>
      </c>
      <c r="I45" s="1">
        <v>15000</v>
      </c>
      <c r="J45">
        <v>430.5</v>
      </c>
      <c r="K45">
        <v>0</v>
      </c>
      <c r="L45">
        <v>456</v>
      </c>
      <c r="M45">
        <v>0</v>
      </c>
      <c r="N45">
        <v>886.5</v>
      </c>
      <c r="O45" s="1">
        <v>14113.5</v>
      </c>
    </row>
    <row r="46" spans="2:15">
      <c r="B46" s="2" t="s">
        <v>298</v>
      </c>
      <c r="C46" t="s">
        <v>297</v>
      </c>
      <c r="D46" t="s">
        <v>736</v>
      </c>
      <c r="E46" t="s">
        <v>140</v>
      </c>
      <c r="F46">
        <v>2</v>
      </c>
      <c r="G46" s="1">
        <v>40000</v>
      </c>
      <c r="H46">
        <v>0</v>
      </c>
      <c r="I46" s="1">
        <v>40000</v>
      </c>
      <c r="J46" s="1">
        <v>1148</v>
      </c>
      <c r="K46">
        <v>442.65</v>
      </c>
      <c r="L46" s="1">
        <v>1216</v>
      </c>
      <c r="M46">
        <v>0</v>
      </c>
      <c r="N46" s="1">
        <v>2806.65</v>
      </c>
      <c r="O46" s="1">
        <v>37193.35</v>
      </c>
    </row>
    <row r="47" spans="2:15">
      <c r="B47" s="2" t="s">
        <v>651</v>
      </c>
      <c r="C47" t="s">
        <v>650</v>
      </c>
      <c r="D47" t="s">
        <v>689</v>
      </c>
      <c r="E47" t="s">
        <v>89</v>
      </c>
      <c r="F47">
        <v>1160</v>
      </c>
      <c r="G47" s="1">
        <v>20000</v>
      </c>
      <c r="H47">
        <v>0</v>
      </c>
      <c r="I47" s="1">
        <v>20000</v>
      </c>
      <c r="J47">
        <v>574</v>
      </c>
      <c r="K47">
        <v>0</v>
      </c>
      <c r="L47">
        <v>608</v>
      </c>
      <c r="M47">
        <v>0</v>
      </c>
      <c r="N47" s="1">
        <v>1182</v>
      </c>
      <c r="O47" s="1">
        <v>18818</v>
      </c>
    </row>
    <row r="48" spans="2:15">
      <c r="B48" s="2" t="s">
        <v>653</v>
      </c>
      <c r="C48" t="s">
        <v>652</v>
      </c>
      <c r="D48" t="s">
        <v>720</v>
      </c>
      <c r="E48" t="s">
        <v>89</v>
      </c>
      <c r="F48">
        <v>405</v>
      </c>
      <c r="G48" s="1">
        <v>20000</v>
      </c>
      <c r="H48">
        <v>0</v>
      </c>
      <c r="I48" s="1">
        <v>20000</v>
      </c>
      <c r="J48">
        <v>574</v>
      </c>
      <c r="K48">
        <v>0</v>
      </c>
      <c r="L48">
        <v>608</v>
      </c>
      <c r="M48">
        <v>0</v>
      </c>
      <c r="N48" s="1">
        <v>1182</v>
      </c>
      <c r="O48" s="1">
        <v>18818</v>
      </c>
    </row>
    <row r="49" spans="2:15">
      <c r="B49" s="2" t="s">
        <v>655</v>
      </c>
      <c r="C49" t="s">
        <v>654</v>
      </c>
      <c r="D49" t="s">
        <v>744</v>
      </c>
      <c r="E49" t="s">
        <v>16</v>
      </c>
      <c r="F49">
        <v>9</v>
      </c>
      <c r="G49" s="1">
        <v>60000</v>
      </c>
      <c r="H49">
        <v>0</v>
      </c>
      <c r="I49" s="1">
        <v>60000</v>
      </c>
      <c r="J49" s="1">
        <v>1722</v>
      </c>
      <c r="K49" s="1">
        <v>3486.68</v>
      </c>
      <c r="L49" s="1">
        <v>1824</v>
      </c>
      <c r="M49">
        <v>0</v>
      </c>
      <c r="N49" s="1">
        <v>7032.68</v>
      </c>
      <c r="O49" s="1">
        <v>52967.32</v>
      </c>
    </row>
    <row r="50" spans="2:15">
      <c r="B50" s="2" t="s">
        <v>399</v>
      </c>
      <c r="C50" t="s">
        <v>398</v>
      </c>
      <c r="D50" t="s">
        <v>743</v>
      </c>
      <c r="E50" t="s">
        <v>244</v>
      </c>
      <c r="F50">
        <v>22</v>
      </c>
      <c r="G50" s="1">
        <v>130000</v>
      </c>
      <c r="H50">
        <v>0</v>
      </c>
      <c r="I50" s="1">
        <v>130000</v>
      </c>
      <c r="J50" s="1">
        <v>3731</v>
      </c>
      <c r="K50" s="1">
        <v>19162.12</v>
      </c>
      <c r="L50" s="1">
        <v>3952</v>
      </c>
      <c r="M50">
        <v>0</v>
      </c>
      <c r="N50" s="1">
        <v>26845.119999999999</v>
      </c>
      <c r="O50" s="1">
        <v>103154.88</v>
      </c>
    </row>
    <row r="51" spans="2:15">
      <c r="B51" s="2" t="s">
        <v>476</v>
      </c>
      <c r="C51" t="s">
        <v>475</v>
      </c>
      <c r="D51" t="s">
        <v>689</v>
      </c>
      <c r="E51" t="s">
        <v>89</v>
      </c>
      <c r="F51">
        <v>1051</v>
      </c>
      <c r="G51" s="1">
        <v>20000</v>
      </c>
      <c r="H51">
        <v>0</v>
      </c>
      <c r="I51" s="1">
        <v>20000</v>
      </c>
      <c r="J51">
        <v>574</v>
      </c>
      <c r="K51">
        <v>0</v>
      </c>
      <c r="L51">
        <v>608</v>
      </c>
      <c r="M51">
        <v>0</v>
      </c>
      <c r="N51" s="1">
        <v>1182</v>
      </c>
      <c r="O51" s="1">
        <v>18818</v>
      </c>
    </row>
    <row r="52" spans="2:15">
      <c r="B52" s="2" t="s">
        <v>14</v>
      </c>
      <c r="C52" t="s">
        <v>12</v>
      </c>
      <c r="D52" t="s">
        <v>715</v>
      </c>
      <c r="E52" t="s">
        <v>13</v>
      </c>
      <c r="F52">
        <v>19</v>
      </c>
      <c r="G52" s="1">
        <v>120000</v>
      </c>
      <c r="H52">
        <v>0</v>
      </c>
      <c r="I52" s="1">
        <v>120000</v>
      </c>
      <c r="J52" s="1">
        <v>3444</v>
      </c>
      <c r="K52" s="1">
        <v>16809.87</v>
      </c>
      <c r="L52" s="1">
        <v>3648</v>
      </c>
      <c r="M52" s="1">
        <v>3000</v>
      </c>
      <c r="N52" s="1">
        <v>26901.87</v>
      </c>
      <c r="O52" s="1">
        <v>93098.13</v>
      </c>
    </row>
    <row r="53" spans="2:15">
      <c r="B53" s="2" t="s">
        <v>17</v>
      </c>
      <c r="C53" t="s">
        <v>15</v>
      </c>
      <c r="D53" t="s">
        <v>719</v>
      </c>
      <c r="E53" t="s">
        <v>16</v>
      </c>
      <c r="F53">
        <v>5</v>
      </c>
      <c r="G53" s="1">
        <v>60000</v>
      </c>
      <c r="H53">
        <v>0</v>
      </c>
      <c r="I53" s="1">
        <v>60000</v>
      </c>
      <c r="J53" s="1">
        <v>1722</v>
      </c>
      <c r="K53" s="1">
        <v>3486.68</v>
      </c>
      <c r="L53" s="1">
        <v>1824</v>
      </c>
      <c r="M53">
        <v>0</v>
      </c>
      <c r="N53" s="1">
        <v>7032.68</v>
      </c>
      <c r="O53" s="1">
        <v>52967.32</v>
      </c>
    </row>
    <row r="54" spans="2:15">
      <c r="B54" s="2" t="s">
        <v>20</v>
      </c>
      <c r="C54" t="s">
        <v>18</v>
      </c>
      <c r="D54" t="s">
        <v>703</v>
      </c>
      <c r="E54" t="s">
        <v>19</v>
      </c>
      <c r="F54">
        <v>16</v>
      </c>
      <c r="G54" s="1">
        <v>130000</v>
      </c>
      <c r="H54">
        <v>0</v>
      </c>
      <c r="I54" s="1">
        <v>130000</v>
      </c>
      <c r="J54" s="1">
        <v>3731</v>
      </c>
      <c r="K54" s="1">
        <v>19162.12</v>
      </c>
      <c r="L54" s="1">
        <v>3952</v>
      </c>
      <c r="M54">
        <v>0</v>
      </c>
      <c r="N54" s="1">
        <v>26845.119999999999</v>
      </c>
      <c r="O54" s="1">
        <v>103154.88</v>
      </c>
    </row>
    <row r="55" spans="2:15">
      <c r="B55" s="2" t="s">
        <v>23</v>
      </c>
      <c r="C55" t="s">
        <v>21</v>
      </c>
      <c r="D55" t="s">
        <v>698</v>
      </c>
      <c r="E55" t="s">
        <v>22</v>
      </c>
      <c r="F55">
        <v>38</v>
      </c>
      <c r="G55" s="1">
        <v>160000</v>
      </c>
      <c r="H55">
        <v>0</v>
      </c>
      <c r="I55" s="1">
        <v>160000</v>
      </c>
      <c r="J55" s="1">
        <v>4592</v>
      </c>
      <c r="K55" s="1">
        <v>26410.240000000002</v>
      </c>
      <c r="L55" s="1">
        <v>4098.53</v>
      </c>
      <c r="M55">
        <v>0</v>
      </c>
      <c r="N55" s="1">
        <v>35100.769999999997</v>
      </c>
      <c r="O55" s="1">
        <v>124899.23</v>
      </c>
    </row>
    <row r="56" spans="2:15">
      <c r="B56" s="2" t="s">
        <v>478</v>
      </c>
      <c r="C56" t="s">
        <v>477</v>
      </c>
      <c r="D56" t="s">
        <v>689</v>
      </c>
      <c r="E56" t="s">
        <v>89</v>
      </c>
      <c r="F56">
        <v>1053</v>
      </c>
      <c r="G56" s="1">
        <v>20000</v>
      </c>
      <c r="H56">
        <v>0</v>
      </c>
      <c r="I56" s="1">
        <v>20000</v>
      </c>
      <c r="J56">
        <v>574</v>
      </c>
      <c r="K56">
        <v>0</v>
      </c>
      <c r="L56">
        <v>608</v>
      </c>
      <c r="M56">
        <v>0</v>
      </c>
      <c r="N56" s="1">
        <v>1182</v>
      </c>
      <c r="O56" s="1">
        <v>18818</v>
      </c>
    </row>
    <row r="57" spans="2:15">
      <c r="B57" s="2" t="s">
        <v>26</v>
      </c>
      <c r="C57" t="s">
        <v>24</v>
      </c>
      <c r="D57" t="s">
        <v>712</v>
      </c>
      <c r="E57" t="s">
        <v>25</v>
      </c>
      <c r="F57">
        <v>2</v>
      </c>
      <c r="G57" s="1">
        <v>90000</v>
      </c>
      <c r="H57">
        <v>0</v>
      </c>
      <c r="I57" s="1">
        <v>90000</v>
      </c>
      <c r="J57" s="1">
        <v>2583</v>
      </c>
      <c r="K57" s="1">
        <v>9753.1200000000008</v>
      </c>
      <c r="L57" s="1">
        <v>2736</v>
      </c>
      <c r="M57">
        <v>0</v>
      </c>
      <c r="N57" s="1">
        <v>15072.12</v>
      </c>
      <c r="O57" s="1">
        <v>74927.88</v>
      </c>
    </row>
    <row r="58" spans="2:15">
      <c r="B58" s="2" t="s">
        <v>29</v>
      </c>
      <c r="C58" t="s">
        <v>27</v>
      </c>
      <c r="D58" t="s">
        <v>710</v>
      </c>
      <c r="E58" t="s">
        <v>28</v>
      </c>
      <c r="F58">
        <v>5</v>
      </c>
      <c r="G58" s="1">
        <v>130000</v>
      </c>
      <c r="H58">
        <v>0</v>
      </c>
      <c r="I58" s="1">
        <v>130000</v>
      </c>
      <c r="J58" s="1">
        <v>3731</v>
      </c>
      <c r="K58" s="1">
        <v>19162.12</v>
      </c>
      <c r="L58" s="1">
        <v>3952</v>
      </c>
      <c r="M58">
        <v>0</v>
      </c>
      <c r="N58" s="1">
        <v>26845.119999999999</v>
      </c>
      <c r="O58" s="1">
        <v>103154.88</v>
      </c>
    </row>
    <row r="59" spans="2:15">
      <c r="B59" s="2" t="s">
        <v>480</v>
      </c>
      <c r="C59" t="s">
        <v>479</v>
      </c>
      <c r="D59" t="s">
        <v>689</v>
      </c>
      <c r="E59" t="s">
        <v>89</v>
      </c>
      <c r="F59">
        <v>1080</v>
      </c>
      <c r="G59" s="1">
        <v>20000</v>
      </c>
      <c r="H59">
        <v>0</v>
      </c>
      <c r="I59" s="1">
        <v>20000</v>
      </c>
      <c r="J59">
        <v>574</v>
      </c>
      <c r="K59">
        <v>0</v>
      </c>
      <c r="L59">
        <v>608</v>
      </c>
      <c r="M59">
        <v>0</v>
      </c>
      <c r="N59" s="1">
        <v>1182</v>
      </c>
      <c r="O59" s="1">
        <v>18818</v>
      </c>
    </row>
    <row r="60" spans="2:15">
      <c r="B60" s="2" t="s">
        <v>32</v>
      </c>
      <c r="C60" t="s">
        <v>30</v>
      </c>
      <c r="D60" t="s">
        <v>717</v>
      </c>
      <c r="E60" t="s">
        <v>31</v>
      </c>
      <c r="F60">
        <v>5</v>
      </c>
      <c r="G60" s="1">
        <v>90000</v>
      </c>
      <c r="H60">
        <v>0</v>
      </c>
      <c r="I60" s="1">
        <v>90000</v>
      </c>
      <c r="J60" s="1">
        <v>2583</v>
      </c>
      <c r="K60" s="1">
        <v>9753.1200000000008</v>
      </c>
      <c r="L60" s="1">
        <v>2736</v>
      </c>
      <c r="M60">
        <v>0</v>
      </c>
      <c r="N60" s="1">
        <v>15072.12</v>
      </c>
      <c r="O60" s="1">
        <v>74927.88</v>
      </c>
    </row>
    <row r="61" spans="2:15">
      <c r="B61" s="2" t="s">
        <v>35</v>
      </c>
      <c r="C61" t="s">
        <v>33</v>
      </c>
      <c r="D61" t="s">
        <v>679</v>
      </c>
      <c r="E61" t="s">
        <v>34</v>
      </c>
      <c r="F61">
        <v>6</v>
      </c>
      <c r="G61" s="1">
        <v>11000</v>
      </c>
      <c r="H61">
        <v>0</v>
      </c>
      <c r="I61" s="1">
        <v>11000</v>
      </c>
      <c r="J61">
        <v>315.7</v>
      </c>
      <c r="K61">
        <v>0</v>
      </c>
      <c r="L61">
        <v>334.4</v>
      </c>
      <c r="M61">
        <v>0</v>
      </c>
      <c r="N61">
        <v>650.1</v>
      </c>
      <c r="O61" s="1">
        <v>10349.9</v>
      </c>
    </row>
    <row r="62" spans="2:15">
      <c r="B62" s="2" t="s">
        <v>38</v>
      </c>
      <c r="C62" t="s">
        <v>36</v>
      </c>
      <c r="D62" t="s">
        <v>686</v>
      </c>
      <c r="E62" t="s">
        <v>37</v>
      </c>
      <c r="F62">
        <v>47</v>
      </c>
      <c r="G62" s="1">
        <v>15000</v>
      </c>
      <c r="H62">
        <v>0</v>
      </c>
      <c r="I62" s="1">
        <v>15000</v>
      </c>
      <c r="J62">
        <v>430.5</v>
      </c>
      <c r="K62">
        <v>0</v>
      </c>
      <c r="L62">
        <v>456</v>
      </c>
      <c r="M62" s="1">
        <v>7705.9</v>
      </c>
      <c r="N62" s="1">
        <v>8592.4</v>
      </c>
      <c r="O62" s="1">
        <v>6407.6</v>
      </c>
    </row>
    <row r="63" spans="2:15">
      <c r="B63" s="2" t="s">
        <v>214</v>
      </c>
      <c r="C63" t="s">
        <v>213</v>
      </c>
      <c r="D63" t="s">
        <v>737</v>
      </c>
      <c r="E63" t="s">
        <v>203</v>
      </c>
      <c r="F63">
        <v>220006</v>
      </c>
      <c r="G63" s="1">
        <v>90000</v>
      </c>
      <c r="H63">
        <v>0</v>
      </c>
      <c r="I63" s="1">
        <v>90000</v>
      </c>
      <c r="J63" s="1">
        <v>2583</v>
      </c>
      <c r="K63" s="1">
        <v>9753.1200000000008</v>
      </c>
      <c r="L63" s="1">
        <v>2736</v>
      </c>
      <c r="M63" s="1">
        <v>10746.63</v>
      </c>
      <c r="N63" s="1">
        <v>25818.75</v>
      </c>
      <c r="O63" s="1">
        <v>64181.25</v>
      </c>
    </row>
    <row r="64" spans="2:15">
      <c r="B64" s="2" t="s">
        <v>41</v>
      </c>
      <c r="C64" t="s">
        <v>39</v>
      </c>
      <c r="D64" t="s">
        <v>704</v>
      </c>
      <c r="E64" t="s">
        <v>40</v>
      </c>
      <c r="F64">
        <v>9</v>
      </c>
      <c r="G64" s="1">
        <v>71500</v>
      </c>
      <c r="H64">
        <v>0</v>
      </c>
      <c r="I64" s="1">
        <v>71500</v>
      </c>
      <c r="J64" s="1">
        <v>2052.0500000000002</v>
      </c>
      <c r="K64" s="1">
        <v>5650.75</v>
      </c>
      <c r="L64" s="1">
        <v>2173.6</v>
      </c>
      <c r="M64">
        <v>0</v>
      </c>
      <c r="N64" s="1">
        <v>9876.4</v>
      </c>
      <c r="O64" s="1">
        <v>61623.6</v>
      </c>
    </row>
    <row r="65" spans="2:15">
      <c r="B65" s="2" t="s">
        <v>401</v>
      </c>
      <c r="C65" t="s">
        <v>400</v>
      </c>
      <c r="D65" t="s">
        <v>680</v>
      </c>
      <c r="E65" t="s">
        <v>22</v>
      </c>
      <c r="F65">
        <v>126</v>
      </c>
      <c r="G65" s="1">
        <v>160000</v>
      </c>
      <c r="H65">
        <v>0</v>
      </c>
      <c r="I65" s="1">
        <v>160000</v>
      </c>
      <c r="J65" s="1">
        <v>4592</v>
      </c>
      <c r="K65" s="1">
        <v>26410.240000000002</v>
      </c>
      <c r="L65" s="1">
        <v>4098.53</v>
      </c>
      <c r="M65">
        <v>0</v>
      </c>
      <c r="N65" s="1">
        <v>35100.769999999997</v>
      </c>
      <c r="O65" s="1">
        <v>124899.23</v>
      </c>
    </row>
    <row r="66" spans="2:15">
      <c r="B66" s="2" t="s">
        <v>403</v>
      </c>
      <c r="C66" t="s">
        <v>402</v>
      </c>
      <c r="D66" t="s">
        <v>743</v>
      </c>
      <c r="E66" t="s">
        <v>22</v>
      </c>
      <c r="F66">
        <v>21</v>
      </c>
      <c r="G66" s="1">
        <v>160000</v>
      </c>
      <c r="H66">
        <v>0</v>
      </c>
      <c r="I66" s="1">
        <v>160000</v>
      </c>
      <c r="J66" s="1">
        <v>4592</v>
      </c>
      <c r="K66" s="1">
        <v>26410.240000000002</v>
      </c>
      <c r="L66" s="1">
        <v>4098.53</v>
      </c>
      <c r="M66">
        <v>0</v>
      </c>
      <c r="N66" s="1">
        <v>35100.769999999997</v>
      </c>
      <c r="O66" s="1">
        <v>124899.23</v>
      </c>
    </row>
    <row r="67" spans="2:15">
      <c r="B67" s="2" t="s">
        <v>377</v>
      </c>
      <c r="C67" t="s">
        <v>376</v>
      </c>
      <c r="D67" t="s">
        <v>699</v>
      </c>
      <c r="E67" t="s">
        <v>148</v>
      </c>
      <c r="F67">
        <v>57</v>
      </c>
      <c r="G67" s="1">
        <v>60000</v>
      </c>
      <c r="H67">
        <v>0</v>
      </c>
      <c r="I67" s="1">
        <v>60000</v>
      </c>
      <c r="J67" s="1">
        <v>1722</v>
      </c>
      <c r="K67" s="1">
        <v>3486.68</v>
      </c>
      <c r="L67" s="1">
        <v>1824</v>
      </c>
      <c r="M67">
        <v>0</v>
      </c>
      <c r="N67" s="1">
        <v>7032.68</v>
      </c>
      <c r="O67" s="1">
        <v>52967.32</v>
      </c>
    </row>
    <row r="68" spans="2:15">
      <c r="B68" s="2" t="s">
        <v>44</v>
      </c>
      <c r="C68" t="s">
        <v>42</v>
      </c>
      <c r="D68" t="s">
        <v>707</v>
      </c>
      <c r="E68" t="s">
        <v>43</v>
      </c>
      <c r="F68">
        <v>23</v>
      </c>
      <c r="G68" s="1">
        <v>35000</v>
      </c>
      <c r="H68">
        <v>0</v>
      </c>
      <c r="I68" s="1">
        <v>35000</v>
      </c>
      <c r="J68" s="1">
        <v>1004.5</v>
      </c>
      <c r="K68">
        <v>0</v>
      </c>
      <c r="L68" s="1">
        <v>1064</v>
      </c>
      <c r="M68">
        <v>0</v>
      </c>
      <c r="N68" s="1">
        <v>2068.5</v>
      </c>
      <c r="O68" s="1">
        <v>32931.5</v>
      </c>
    </row>
    <row r="69" spans="2:15">
      <c r="B69" s="2" t="s">
        <v>47</v>
      </c>
      <c r="C69" t="s">
        <v>45</v>
      </c>
      <c r="D69" t="s">
        <v>732</v>
      </c>
      <c r="E69" t="s">
        <v>46</v>
      </c>
      <c r="F69">
        <v>9</v>
      </c>
      <c r="G69" s="1">
        <v>110000</v>
      </c>
      <c r="H69">
        <v>0</v>
      </c>
      <c r="I69" s="1">
        <v>110000</v>
      </c>
      <c r="J69" s="1">
        <v>3157</v>
      </c>
      <c r="K69" s="1">
        <v>14457.62</v>
      </c>
      <c r="L69" s="1">
        <v>3344</v>
      </c>
      <c r="M69">
        <v>0</v>
      </c>
      <c r="N69" s="1">
        <v>20958.62</v>
      </c>
      <c r="O69" s="1">
        <v>89041.38</v>
      </c>
    </row>
    <row r="70" spans="2:15">
      <c r="B70" s="2" t="s">
        <v>305</v>
      </c>
      <c r="C70" t="s">
        <v>304</v>
      </c>
      <c r="D70" t="s">
        <v>699</v>
      </c>
      <c r="E70" t="s">
        <v>274</v>
      </c>
      <c r="F70">
        <v>50</v>
      </c>
      <c r="G70" s="1">
        <v>45000</v>
      </c>
      <c r="H70">
        <v>0</v>
      </c>
      <c r="I70" s="1">
        <v>45000</v>
      </c>
      <c r="J70" s="1">
        <v>1291.5</v>
      </c>
      <c r="K70">
        <v>969.81</v>
      </c>
      <c r="L70" s="1">
        <v>1368</v>
      </c>
      <c r="M70" s="1">
        <v>1190.1199999999999</v>
      </c>
      <c r="N70" s="1">
        <v>4819.43</v>
      </c>
      <c r="O70" s="1">
        <v>40180.57</v>
      </c>
    </row>
    <row r="71" spans="2:15">
      <c r="B71" s="2" t="s">
        <v>482</v>
      </c>
      <c r="C71" t="s">
        <v>481</v>
      </c>
      <c r="D71" t="s">
        <v>689</v>
      </c>
      <c r="E71" t="s">
        <v>89</v>
      </c>
      <c r="F71">
        <v>1033</v>
      </c>
      <c r="G71" s="1">
        <v>20000</v>
      </c>
      <c r="H71">
        <v>0</v>
      </c>
      <c r="I71" s="1">
        <v>20000</v>
      </c>
      <c r="J71">
        <v>574</v>
      </c>
      <c r="K71">
        <v>0</v>
      </c>
      <c r="L71">
        <v>608</v>
      </c>
      <c r="M71">
        <v>0</v>
      </c>
      <c r="N71" s="1">
        <v>1182</v>
      </c>
      <c r="O71" s="1">
        <v>18818</v>
      </c>
    </row>
    <row r="72" spans="2:15">
      <c r="B72" s="2" t="s">
        <v>484</v>
      </c>
      <c r="C72" t="s">
        <v>483</v>
      </c>
      <c r="D72" t="s">
        <v>689</v>
      </c>
      <c r="E72" t="s">
        <v>89</v>
      </c>
      <c r="F72">
        <v>1037</v>
      </c>
      <c r="G72" s="1">
        <v>20000</v>
      </c>
      <c r="H72">
        <v>0</v>
      </c>
      <c r="I72" s="1">
        <v>20000</v>
      </c>
      <c r="J72">
        <v>574</v>
      </c>
      <c r="K72">
        <v>0</v>
      </c>
      <c r="L72">
        <v>608</v>
      </c>
      <c r="M72">
        <v>0</v>
      </c>
      <c r="N72" s="1">
        <v>1182</v>
      </c>
      <c r="O72" s="1">
        <v>18818</v>
      </c>
    </row>
    <row r="73" spans="2:15">
      <c r="B73" s="2" t="s">
        <v>405</v>
      </c>
      <c r="C73" t="s">
        <v>404</v>
      </c>
      <c r="D73" t="s">
        <v>680</v>
      </c>
      <c r="E73" t="s">
        <v>309</v>
      </c>
      <c r="F73">
        <v>71</v>
      </c>
      <c r="G73" s="1">
        <v>30000</v>
      </c>
      <c r="H73">
        <v>0</v>
      </c>
      <c r="I73" s="1">
        <v>30000</v>
      </c>
      <c r="J73">
        <v>861</v>
      </c>
      <c r="K73">
        <v>0</v>
      </c>
      <c r="L73">
        <v>912</v>
      </c>
      <c r="M73">
        <v>0</v>
      </c>
      <c r="N73" s="1">
        <v>1773</v>
      </c>
      <c r="O73" s="1">
        <v>28227</v>
      </c>
    </row>
    <row r="74" spans="2:15">
      <c r="B74" s="2" t="s">
        <v>307</v>
      </c>
      <c r="C74" t="s">
        <v>306</v>
      </c>
      <c r="D74" t="s">
        <v>739</v>
      </c>
      <c r="E74" t="s">
        <v>145</v>
      </c>
      <c r="F74">
        <v>8366511</v>
      </c>
      <c r="G74" s="1">
        <v>10000</v>
      </c>
      <c r="H74">
        <v>0</v>
      </c>
      <c r="I74" s="1">
        <v>10000</v>
      </c>
      <c r="J74">
        <v>287</v>
      </c>
      <c r="K74">
        <v>0</v>
      </c>
      <c r="L74">
        <v>304</v>
      </c>
      <c r="M74">
        <v>0</v>
      </c>
      <c r="N74">
        <v>591</v>
      </c>
      <c r="O74" s="1">
        <v>9409</v>
      </c>
    </row>
    <row r="75" spans="2:15">
      <c r="B75" s="2" t="s">
        <v>486</v>
      </c>
      <c r="C75" t="s">
        <v>485</v>
      </c>
      <c r="D75" t="s">
        <v>720</v>
      </c>
      <c r="E75" t="s">
        <v>89</v>
      </c>
      <c r="F75">
        <v>393</v>
      </c>
      <c r="G75" s="1">
        <v>20000</v>
      </c>
      <c r="H75">
        <v>0</v>
      </c>
      <c r="I75" s="1">
        <v>20000</v>
      </c>
      <c r="J75">
        <v>574</v>
      </c>
      <c r="K75">
        <v>0</v>
      </c>
      <c r="L75">
        <v>608</v>
      </c>
      <c r="M75">
        <v>0</v>
      </c>
      <c r="N75" s="1">
        <v>1182</v>
      </c>
      <c r="O75" s="1">
        <v>18818</v>
      </c>
    </row>
    <row r="76" spans="2:15">
      <c r="B76" s="2" t="s">
        <v>310</v>
      </c>
      <c r="C76" t="s">
        <v>308</v>
      </c>
      <c r="D76" t="s">
        <v>680</v>
      </c>
      <c r="E76" t="s">
        <v>309</v>
      </c>
      <c r="F76">
        <v>24</v>
      </c>
      <c r="G76" s="1">
        <v>35000</v>
      </c>
      <c r="H76">
        <v>0</v>
      </c>
      <c r="I76" s="1">
        <v>35000</v>
      </c>
      <c r="J76" s="1">
        <v>1004.5</v>
      </c>
      <c r="K76">
        <v>0</v>
      </c>
      <c r="L76" s="1">
        <v>1064</v>
      </c>
      <c r="M76">
        <v>0</v>
      </c>
      <c r="N76" s="1">
        <v>2068.5</v>
      </c>
      <c r="O76" s="1">
        <v>32931.5</v>
      </c>
    </row>
    <row r="77" spans="2:15">
      <c r="B77" s="2" t="s">
        <v>379</v>
      </c>
      <c r="C77" t="s">
        <v>378</v>
      </c>
      <c r="D77" t="s">
        <v>699</v>
      </c>
      <c r="E77" t="s">
        <v>148</v>
      </c>
      <c r="F77">
        <v>60</v>
      </c>
      <c r="G77" s="1">
        <v>50000</v>
      </c>
      <c r="H77">
        <v>0</v>
      </c>
      <c r="I77" s="1">
        <v>50000</v>
      </c>
      <c r="J77" s="1">
        <v>1435</v>
      </c>
      <c r="K77" s="1">
        <v>1854</v>
      </c>
      <c r="L77" s="1">
        <v>1520</v>
      </c>
      <c r="M77">
        <v>0</v>
      </c>
      <c r="N77" s="1">
        <v>4809</v>
      </c>
      <c r="O77" s="1">
        <v>45191</v>
      </c>
    </row>
    <row r="78" spans="2:15">
      <c r="B78" s="2" t="s">
        <v>488</v>
      </c>
      <c r="C78" t="s">
        <v>487</v>
      </c>
      <c r="D78" t="s">
        <v>692</v>
      </c>
      <c r="E78" t="s">
        <v>255</v>
      </c>
      <c r="F78">
        <v>39</v>
      </c>
      <c r="G78" s="1">
        <v>38000</v>
      </c>
      <c r="H78">
        <v>0</v>
      </c>
      <c r="I78" s="1">
        <v>38000</v>
      </c>
      <c r="J78" s="1">
        <v>1090.5999999999999</v>
      </c>
      <c r="K78">
        <v>160.38</v>
      </c>
      <c r="L78" s="1">
        <v>1155.2</v>
      </c>
      <c r="M78" s="1">
        <v>7300.12</v>
      </c>
      <c r="N78" s="1">
        <v>9706.2999999999993</v>
      </c>
      <c r="O78" s="1">
        <v>28293.7</v>
      </c>
    </row>
    <row r="79" spans="2:15">
      <c r="B79" s="2" t="s">
        <v>49</v>
      </c>
      <c r="C79" t="s">
        <v>48</v>
      </c>
      <c r="D79" t="s">
        <v>676</v>
      </c>
      <c r="E79" t="s">
        <v>34</v>
      </c>
      <c r="F79">
        <v>230</v>
      </c>
      <c r="G79" s="1">
        <v>10000</v>
      </c>
      <c r="H79">
        <v>0</v>
      </c>
      <c r="I79" s="1">
        <v>10000</v>
      </c>
      <c r="J79">
        <v>287</v>
      </c>
      <c r="K79">
        <v>0</v>
      </c>
      <c r="L79">
        <v>304</v>
      </c>
      <c r="M79">
        <v>0</v>
      </c>
      <c r="N79">
        <v>591</v>
      </c>
      <c r="O79" s="1">
        <v>9409</v>
      </c>
    </row>
    <row r="80" spans="2:15">
      <c r="B80" s="2" t="s">
        <v>408</v>
      </c>
      <c r="C80" t="s">
        <v>406</v>
      </c>
      <c r="D80" t="s">
        <v>680</v>
      </c>
      <c r="E80" t="s">
        <v>407</v>
      </c>
      <c r="F80">
        <v>125</v>
      </c>
      <c r="G80" s="1">
        <v>60000</v>
      </c>
      <c r="H80">
        <v>0</v>
      </c>
      <c r="I80" s="1">
        <v>60000</v>
      </c>
      <c r="J80" s="1">
        <v>1722</v>
      </c>
      <c r="K80" s="1">
        <v>3486.68</v>
      </c>
      <c r="L80" s="1">
        <v>1824</v>
      </c>
      <c r="M80">
        <v>0</v>
      </c>
      <c r="N80" s="1">
        <v>7032.68</v>
      </c>
      <c r="O80" s="1">
        <v>52967.32</v>
      </c>
    </row>
    <row r="81" spans="2:15">
      <c r="B81" s="2" t="s">
        <v>312</v>
      </c>
      <c r="C81" t="s">
        <v>311</v>
      </c>
      <c r="D81" t="s">
        <v>681</v>
      </c>
      <c r="E81" t="s">
        <v>53</v>
      </c>
      <c r="F81">
        <v>6</v>
      </c>
      <c r="G81" s="1">
        <v>20000</v>
      </c>
      <c r="H81">
        <v>0</v>
      </c>
      <c r="I81" s="1">
        <v>20000</v>
      </c>
      <c r="J81">
        <v>574</v>
      </c>
      <c r="K81">
        <v>0</v>
      </c>
      <c r="L81">
        <v>608</v>
      </c>
      <c r="M81" s="1">
        <v>5210.04</v>
      </c>
      <c r="N81" s="1">
        <v>6392.04</v>
      </c>
      <c r="O81" s="1">
        <v>13607.96</v>
      </c>
    </row>
    <row r="82" spans="2:15">
      <c r="B82" s="2" t="s">
        <v>383</v>
      </c>
      <c r="C82" t="s">
        <v>382</v>
      </c>
      <c r="D82" t="s">
        <v>699</v>
      </c>
      <c r="E82" t="s">
        <v>148</v>
      </c>
      <c r="F82">
        <v>56</v>
      </c>
      <c r="G82" s="1">
        <v>50000</v>
      </c>
      <c r="H82">
        <v>0</v>
      </c>
      <c r="I82" s="1">
        <v>50000</v>
      </c>
      <c r="J82" s="1">
        <v>1435</v>
      </c>
      <c r="K82" s="1">
        <v>1854</v>
      </c>
      <c r="L82" s="1">
        <v>1520</v>
      </c>
      <c r="M82">
        <v>0</v>
      </c>
      <c r="N82" s="1">
        <v>4809</v>
      </c>
      <c r="O82" s="1">
        <v>45191</v>
      </c>
    </row>
    <row r="83" spans="2:15">
      <c r="B83" s="2" t="s">
        <v>385</v>
      </c>
      <c r="C83" t="s">
        <v>384</v>
      </c>
      <c r="D83" t="s">
        <v>699</v>
      </c>
      <c r="E83" t="s">
        <v>16</v>
      </c>
      <c r="F83">
        <v>58</v>
      </c>
      <c r="G83" s="1">
        <v>50000</v>
      </c>
      <c r="H83">
        <v>0</v>
      </c>
      <c r="I83" s="1">
        <v>50000</v>
      </c>
      <c r="J83" s="1">
        <v>1435</v>
      </c>
      <c r="K83" s="1">
        <v>1854</v>
      </c>
      <c r="L83" s="1">
        <v>1520</v>
      </c>
      <c r="M83">
        <v>0</v>
      </c>
      <c r="N83" s="1">
        <v>4809</v>
      </c>
      <c r="O83" s="1">
        <v>45191</v>
      </c>
    </row>
    <row r="84" spans="2:15">
      <c r="B84" s="2" t="s">
        <v>51</v>
      </c>
      <c r="C84" t="s">
        <v>50</v>
      </c>
      <c r="D84" t="s">
        <v>702</v>
      </c>
      <c r="E84" t="s">
        <v>16</v>
      </c>
      <c r="F84">
        <v>22</v>
      </c>
      <c r="G84" s="1">
        <v>90000</v>
      </c>
      <c r="H84">
        <v>0</v>
      </c>
      <c r="I84" s="1">
        <v>90000</v>
      </c>
      <c r="J84" s="1">
        <v>2583</v>
      </c>
      <c r="K84" s="1">
        <v>9753.1200000000008</v>
      </c>
      <c r="L84" s="1">
        <v>2736</v>
      </c>
      <c r="M84" s="1">
        <v>2174</v>
      </c>
      <c r="N84" s="1">
        <v>17246.12</v>
      </c>
      <c r="O84" s="1">
        <v>72753.88</v>
      </c>
    </row>
    <row r="85" spans="2:15">
      <c r="B85" s="2" t="s">
        <v>54</v>
      </c>
      <c r="C85" t="s">
        <v>52</v>
      </c>
      <c r="D85" t="s">
        <v>686</v>
      </c>
      <c r="E85" t="s">
        <v>53</v>
      </c>
      <c r="F85">
        <v>45</v>
      </c>
      <c r="G85" s="1">
        <v>16000</v>
      </c>
      <c r="H85">
        <v>0</v>
      </c>
      <c r="I85" s="1">
        <v>16000</v>
      </c>
      <c r="J85">
        <v>459.2</v>
      </c>
      <c r="K85">
        <v>0</v>
      </c>
      <c r="L85">
        <v>486.4</v>
      </c>
      <c r="M85">
        <v>0</v>
      </c>
      <c r="N85">
        <v>945.6</v>
      </c>
      <c r="O85" s="1">
        <v>15054.4</v>
      </c>
    </row>
    <row r="86" spans="2:15">
      <c r="B86" s="2" t="s">
        <v>57</v>
      </c>
      <c r="C86" t="s">
        <v>55</v>
      </c>
      <c r="D86" t="s">
        <v>710</v>
      </c>
      <c r="E86" t="s">
        <v>56</v>
      </c>
      <c r="F86">
        <v>7</v>
      </c>
      <c r="G86" s="1">
        <v>90000</v>
      </c>
      <c r="H86">
        <v>0</v>
      </c>
      <c r="I86" s="1">
        <v>90000</v>
      </c>
      <c r="J86" s="1">
        <v>2583</v>
      </c>
      <c r="K86" s="1">
        <v>9455.59</v>
      </c>
      <c r="L86" s="1">
        <v>2736</v>
      </c>
      <c r="M86" s="1">
        <v>6167.78</v>
      </c>
      <c r="N86" s="1">
        <v>20942.37</v>
      </c>
      <c r="O86" s="1">
        <v>69057.63</v>
      </c>
    </row>
    <row r="87" spans="2:15">
      <c r="B87" s="2" t="s">
        <v>216</v>
      </c>
      <c r="C87" t="s">
        <v>215</v>
      </c>
      <c r="D87" t="s">
        <v>710</v>
      </c>
      <c r="E87" t="s">
        <v>56</v>
      </c>
      <c r="F87">
        <v>10</v>
      </c>
      <c r="G87" s="1">
        <v>90000</v>
      </c>
      <c r="H87">
        <v>0</v>
      </c>
      <c r="I87" s="1">
        <v>90000</v>
      </c>
      <c r="J87" s="1">
        <v>2583</v>
      </c>
      <c r="K87" s="1">
        <v>9753.1200000000008</v>
      </c>
      <c r="L87" s="1">
        <v>2736</v>
      </c>
      <c r="M87" s="1">
        <v>3087</v>
      </c>
      <c r="N87" s="1">
        <v>18159.12</v>
      </c>
      <c r="O87" s="1">
        <v>71840.88</v>
      </c>
    </row>
    <row r="88" spans="2:15">
      <c r="B88" s="2" t="s">
        <v>490</v>
      </c>
      <c r="C88" t="s">
        <v>489</v>
      </c>
      <c r="D88" t="s">
        <v>720</v>
      </c>
      <c r="E88" t="s">
        <v>89</v>
      </c>
      <c r="F88">
        <v>391</v>
      </c>
      <c r="G88" s="1">
        <v>20000</v>
      </c>
      <c r="H88">
        <v>0</v>
      </c>
      <c r="I88" s="1">
        <v>20000</v>
      </c>
      <c r="J88">
        <v>574</v>
      </c>
      <c r="K88">
        <v>0</v>
      </c>
      <c r="L88">
        <v>608</v>
      </c>
      <c r="M88">
        <v>0</v>
      </c>
      <c r="N88" s="1">
        <v>1182</v>
      </c>
      <c r="O88" s="1">
        <v>18818</v>
      </c>
    </row>
    <row r="89" spans="2:15">
      <c r="B89" s="2" t="s">
        <v>314</v>
      </c>
      <c r="C89" t="s">
        <v>313</v>
      </c>
      <c r="D89" t="s">
        <v>679</v>
      </c>
      <c r="E89" t="s">
        <v>34</v>
      </c>
      <c r="F89">
        <v>5525895</v>
      </c>
      <c r="G89" s="1">
        <v>10000</v>
      </c>
      <c r="H89">
        <v>0</v>
      </c>
      <c r="I89" s="1">
        <v>10000</v>
      </c>
      <c r="J89">
        <v>287</v>
      </c>
      <c r="K89">
        <v>0</v>
      </c>
      <c r="L89">
        <v>304</v>
      </c>
      <c r="M89">
        <v>0</v>
      </c>
      <c r="N89">
        <v>591</v>
      </c>
      <c r="O89" s="1">
        <v>9409</v>
      </c>
    </row>
    <row r="90" spans="2:15">
      <c r="B90" s="2" t="s">
        <v>410</v>
      </c>
      <c r="C90" t="s">
        <v>409</v>
      </c>
      <c r="D90" t="s">
        <v>689</v>
      </c>
      <c r="E90" t="s">
        <v>183</v>
      </c>
      <c r="F90">
        <v>963</v>
      </c>
      <c r="G90" s="1">
        <v>51800</v>
      </c>
      <c r="H90">
        <v>0</v>
      </c>
      <c r="I90" s="1">
        <v>51800</v>
      </c>
      <c r="J90" s="1">
        <v>1486.66</v>
      </c>
      <c r="K90" s="1">
        <v>2108.04</v>
      </c>
      <c r="L90" s="1">
        <v>1574.72</v>
      </c>
      <c r="M90">
        <v>0</v>
      </c>
      <c r="N90" s="1">
        <v>5169.42</v>
      </c>
      <c r="O90" s="1">
        <v>46630.58</v>
      </c>
    </row>
    <row r="91" spans="2:15">
      <c r="B91" s="2" t="s">
        <v>219</v>
      </c>
      <c r="C91" t="s">
        <v>217</v>
      </c>
      <c r="D91" t="s">
        <v>711</v>
      </c>
      <c r="E91" t="s">
        <v>218</v>
      </c>
      <c r="F91">
        <v>168</v>
      </c>
      <c r="G91" s="1">
        <v>75000</v>
      </c>
      <c r="H91">
        <v>0</v>
      </c>
      <c r="I91" s="1">
        <v>75000</v>
      </c>
      <c r="J91" s="1">
        <v>2152.5</v>
      </c>
      <c r="K91" s="1">
        <v>6309.38</v>
      </c>
      <c r="L91" s="1">
        <v>2280</v>
      </c>
      <c r="M91">
        <v>0</v>
      </c>
      <c r="N91" s="1">
        <v>10741.88</v>
      </c>
      <c r="O91" s="1">
        <v>64258.12</v>
      </c>
    </row>
    <row r="92" spans="2:15">
      <c r="B92" s="2" t="s">
        <v>60</v>
      </c>
      <c r="C92" t="s">
        <v>58</v>
      </c>
      <c r="D92" t="s">
        <v>733</v>
      </c>
      <c r="E92" t="s">
        <v>59</v>
      </c>
      <c r="F92">
        <v>12</v>
      </c>
      <c r="G92" s="1">
        <v>80000</v>
      </c>
      <c r="H92">
        <v>0</v>
      </c>
      <c r="I92" s="1">
        <v>80000</v>
      </c>
      <c r="J92" s="1">
        <v>2296</v>
      </c>
      <c r="K92" s="1">
        <v>7400.87</v>
      </c>
      <c r="L92" s="1">
        <v>2432</v>
      </c>
      <c r="M92">
        <v>390.11</v>
      </c>
      <c r="N92" s="1">
        <v>12518.98</v>
      </c>
      <c r="O92" s="1">
        <v>67481.02</v>
      </c>
    </row>
    <row r="93" spans="2:15">
      <c r="B93" s="2" t="s">
        <v>412</v>
      </c>
      <c r="C93" t="s">
        <v>411</v>
      </c>
      <c r="D93" t="s">
        <v>689</v>
      </c>
      <c r="E93" t="s">
        <v>89</v>
      </c>
      <c r="F93">
        <v>967</v>
      </c>
      <c r="G93" s="1">
        <v>12347.5</v>
      </c>
      <c r="H93">
        <v>0</v>
      </c>
      <c r="I93" s="1">
        <v>12347.5</v>
      </c>
      <c r="J93">
        <v>354.37</v>
      </c>
      <c r="K93">
        <v>0</v>
      </c>
      <c r="L93">
        <v>375.36</v>
      </c>
      <c r="M93">
        <v>0</v>
      </c>
      <c r="N93">
        <v>729.73</v>
      </c>
      <c r="O93" s="1">
        <v>11617.77</v>
      </c>
    </row>
    <row r="94" spans="2:15">
      <c r="B94" s="2" t="s">
        <v>492</v>
      </c>
      <c r="C94" t="s">
        <v>491</v>
      </c>
      <c r="D94" t="s">
        <v>720</v>
      </c>
      <c r="E94" t="s">
        <v>89</v>
      </c>
      <c r="F94">
        <v>379</v>
      </c>
      <c r="G94" s="1">
        <v>20000</v>
      </c>
      <c r="H94">
        <v>0</v>
      </c>
      <c r="I94" s="1">
        <v>20000</v>
      </c>
      <c r="J94">
        <v>574</v>
      </c>
      <c r="K94">
        <v>0</v>
      </c>
      <c r="L94">
        <v>608</v>
      </c>
      <c r="M94">
        <v>0</v>
      </c>
      <c r="N94" s="1">
        <v>1182</v>
      </c>
      <c r="O94" s="1">
        <v>18818</v>
      </c>
    </row>
    <row r="95" spans="2:15">
      <c r="B95" s="2" t="s">
        <v>496</v>
      </c>
      <c r="C95" t="s">
        <v>495</v>
      </c>
      <c r="D95" t="s">
        <v>689</v>
      </c>
      <c r="E95" t="s">
        <v>89</v>
      </c>
      <c r="F95">
        <v>1055</v>
      </c>
      <c r="G95" s="1">
        <v>20000</v>
      </c>
      <c r="H95">
        <v>0</v>
      </c>
      <c r="I95" s="1">
        <v>20000</v>
      </c>
      <c r="J95">
        <v>574</v>
      </c>
      <c r="K95">
        <v>0</v>
      </c>
      <c r="L95">
        <v>608</v>
      </c>
      <c r="M95">
        <v>0</v>
      </c>
      <c r="N95" s="1">
        <v>1182</v>
      </c>
      <c r="O95" s="1">
        <v>18818</v>
      </c>
    </row>
    <row r="96" spans="2:15">
      <c r="B96" s="2" t="s">
        <v>63</v>
      </c>
      <c r="C96" t="s">
        <v>61</v>
      </c>
      <c r="D96" t="s">
        <v>681</v>
      </c>
      <c r="E96" t="s">
        <v>62</v>
      </c>
      <c r="F96">
        <v>19</v>
      </c>
      <c r="G96" s="1">
        <v>26250</v>
      </c>
      <c r="H96">
        <v>0</v>
      </c>
      <c r="I96" s="1">
        <v>26250</v>
      </c>
      <c r="J96">
        <v>753.38</v>
      </c>
      <c r="K96">
        <v>0</v>
      </c>
      <c r="L96">
        <v>798</v>
      </c>
      <c r="M96">
        <v>402.11</v>
      </c>
      <c r="N96" s="1">
        <v>1953.49</v>
      </c>
      <c r="O96" s="1">
        <v>24296.51</v>
      </c>
    </row>
    <row r="97" spans="2:15">
      <c r="B97" s="2" t="s">
        <v>498</v>
      </c>
      <c r="C97" t="s">
        <v>497</v>
      </c>
      <c r="D97" t="s">
        <v>689</v>
      </c>
      <c r="E97" t="s">
        <v>89</v>
      </c>
      <c r="F97">
        <v>1039</v>
      </c>
      <c r="G97" s="1">
        <v>20000</v>
      </c>
      <c r="H97">
        <v>0</v>
      </c>
      <c r="I97" s="1">
        <v>20000</v>
      </c>
      <c r="J97">
        <v>574</v>
      </c>
      <c r="K97">
        <v>0</v>
      </c>
      <c r="L97">
        <v>608</v>
      </c>
      <c r="M97">
        <v>0</v>
      </c>
      <c r="N97" s="1">
        <v>1182</v>
      </c>
      <c r="O97" s="1">
        <v>18818</v>
      </c>
    </row>
    <row r="98" spans="2:15">
      <c r="B98" s="2" t="s">
        <v>66</v>
      </c>
      <c r="C98" t="s">
        <v>64</v>
      </c>
      <c r="D98" t="s">
        <v>716</v>
      </c>
      <c r="E98" t="s">
        <v>65</v>
      </c>
      <c r="F98">
        <v>9</v>
      </c>
      <c r="G98" s="1">
        <v>120000</v>
      </c>
      <c r="H98">
        <v>0</v>
      </c>
      <c r="I98" s="1">
        <v>120000</v>
      </c>
      <c r="J98" s="1">
        <v>3444</v>
      </c>
      <c r="K98" s="1">
        <v>16809.87</v>
      </c>
      <c r="L98" s="1">
        <v>3648</v>
      </c>
      <c r="M98">
        <v>0</v>
      </c>
      <c r="N98" s="1">
        <v>23901.87</v>
      </c>
      <c r="O98" s="1">
        <v>96098.13</v>
      </c>
    </row>
    <row r="99" spans="2:15">
      <c r="B99" s="2" t="s">
        <v>414</v>
      </c>
      <c r="C99" t="s">
        <v>413</v>
      </c>
      <c r="D99" t="s">
        <v>692</v>
      </c>
      <c r="E99" t="s">
        <v>70</v>
      </c>
      <c r="F99">
        <v>5</v>
      </c>
      <c r="G99" s="1">
        <v>31000</v>
      </c>
      <c r="H99">
        <v>0</v>
      </c>
      <c r="I99" s="1">
        <v>31000</v>
      </c>
      <c r="J99">
        <v>889.7</v>
      </c>
      <c r="K99">
        <v>0</v>
      </c>
      <c r="L99">
        <v>942.4</v>
      </c>
      <c r="M99" s="1">
        <v>1470.91</v>
      </c>
      <c r="N99" s="1">
        <v>3303.01</v>
      </c>
      <c r="O99" s="1">
        <v>27696.99</v>
      </c>
    </row>
    <row r="100" spans="2:15">
      <c r="B100" s="2" t="s">
        <v>471</v>
      </c>
      <c r="C100" t="s">
        <v>470</v>
      </c>
      <c r="D100" t="s">
        <v>746</v>
      </c>
      <c r="E100" t="s">
        <v>274</v>
      </c>
      <c r="F100">
        <v>64</v>
      </c>
      <c r="G100" s="1">
        <v>45000</v>
      </c>
      <c r="H100">
        <v>0</v>
      </c>
      <c r="I100" s="1">
        <v>45000</v>
      </c>
      <c r="J100" s="1">
        <v>1291.5</v>
      </c>
      <c r="K100" s="1">
        <v>1148.33</v>
      </c>
      <c r="L100" s="1">
        <v>1368</v>
      </c>
      <c r="M100">
        <v>0</v>
      </c>
      <c r="N100" s="1">
        <v>3807.83</v>
      </c>
      <c r="O100" s="1">
        <v>41192.17</v>
      </c>
    </row>
    <row r="101" spans="2:15">
      <c r="B101" s="2" t="s">
        <v>416</v>
      </c>
      <c r="C101" t="s">
        <v>415</v>
      </c>
      <c r="D101" t="s">
        <v>681</v>
      </c>
      <c r="E101" t="s">
        <v>25</v>
      </c>
      <c r="F101">
        <v>38</v>
      </c>
      <c r="G101" s="1">
        <v>130000</v>
      </c>
      <c r="H101">
        <v>0</v>
      </c>
      <c r="I101" s="1">
        <v>130000</v>
      </c>
      <c r="J101" s="1">
        <v>3731</v>
      </c>
      <c r="K101" s="1">
        <v>19162.12</v>
      </c>
      <c r="L101" s="1">
        <v>3952</v>
      </c>
      <c r="M101">
        <v>0</v>
      </c>
      <c r="N101" s="1">
        <v>26845.119999999999</v>
      </c>
      <c r="O101" s="1">
        <v>103154.88</v>
      </c>
    </row>
    <row r="102" spans="2:15">
      <c r="B102" s="2" t="s">
        <v>68</v>
      </c>
      <c r="C102" t="s">
        <v>67</v>
      </c>
      <c r="D102" t="s">
        <v>682</v>
      </c>
      <c r="E102" t="s">
        <v>62</v>
      </c>
      <c r="F102">
        <v>2</v>
      </c>
      <c r="G102" s="1">
        <v>26250</v>
      </c>
      <c r="H102">
        <v>0</v>
      </c>
      <c r="I102" s="1">
        <v>26250</v>
      </c>
      <c r="J102">
        <v>753.38</v>
      </c>
      <c r="K102">
        <v>0</v>
      </c>
      <c r="L102">
        <v>798</v>
      </c>
      <c r="M102">
        <v>0</v>
      </c>
      <c r="N102" s="1">
        <v>1551.38</v>
      </c>
      <c r="O102" s="1">
        <v>24698.62</v>
      </c>
    </row>
    <row r="103" spans="2:15">
      <c r="B103" s="2" t="s">
        <v>71</v>
      </c>
      <c r="C103" t="s">
        <v>69</v>
      </c>
      <c r="D103" t="s">
        <v>690</v>
      </c>
      <c r="E103" t="s">
        <v>70</v>
      </c>
      <c r="F103">
        <v>57</v>
      </c>
      <c r="G103" s="1">
        <v>28000</v>
      </c>
      <c r="H103">
        <v>0</v>
      </c>
      <c r="I103" s="1">
        <v>28000</v>
      </c>
      <c r="J103">
        <v>803.6</v>
      </c>
      <c r="K103">
        <v>0</v>
      </c>
      <c r="L103">
        <v>851.2</v>
      </c>
      <c r="M103">
        <v>0</v>
      </c>
      <c r="N103" s="1">
        <v>1654.8</v>
      </c>
      <c r="O103" s="1">
        <v>26345.200000000001</v>
      </c>
    </row>
    <row r="104" spans="2:15">
      <c r="B104" s="2" t="s">
        <v>418</v>
      </c>
      <c r="C104" t="s">
        <v>417</v>
      </c>
      <c r="D104" t="s">
        <v>689</v>
      </c>
      <c r="E104" t="s">
        <v>53</v>
      </c>
      <c r="F104">
        <v>10</v>
      </c>
      <c r="G104" s="1">
        <v>17160</v>
      </c>
      <c r="H104">
        <v>0</v>
      </c>
      <c r="I104" s="1">
        <v>17160</v>
      </c>
      <c r="J104">
        <v>492.49</v>
      </c>
      <c r="K104">
        <v>0</v>
      </c>
      <c r="L104">
        <v>521.66</v>
      </c>
      <c r="M104">
        <v>0</v>
      </c>
      <c r="N104" s="1">
        <v>1014.15</v>
      </c>
      <c r="O104" s="1">
        <v>16145.85</v>
      </c>
    </row>
    <row r="105" spans="2:15">
      <c r="B105" s="2" t="s">
        <v>395</v>
      </c>
      <c r="C105" t="s">
        <v>394</v>
      </c>
      <c r="D105" t="s">
        <v>740</v>
      </c>
      <c r="E105" t="s">
        <v>274</v>
      </c>
      <c r="F105">
        <v>3</v>
      </c>
      <c r="G105" s="1">
        <v>35000</v>
      </c>
      <c r="H105">
        <v>0</v>
      </c>
      <c r="I105" s="1">
        <v>35000</v>
      </c>
      <c r="J105" s="1">
        <v>1004.5</v>
      </c>
      <c r="K105">
        <v>0</v>
      </c>
      <c r="L105" s="1">
        <v>1064</v>
      </c>
      <c r="M105">
        <v>0</v>
      </c>
      <c r="N105" s="1">
        <v>2068.5</v>
      </c>
      <c r="O105" s="1">
        <v>32931.5</v>
      </c>
    </row>
    <row r="106" spans="2:15">
      <c r="B106" s="2" t="s">
        <v>317</v>
      </c>
      <c r="C106" t="s">
        <v>315</v>
      </c>
      <c r="D106" t="s">
        <v>695</v>
      </c>
      <c r="E106" t="s">
        <v>316</v>
      </c>
      <c r="F106">
        <v>1</v>
      </c>
      <c r="G106" s="1">
        <v>40000</v>
      </c>
      <c r="H106">
        <v>0</v>
      </c>
      <c r="I106" s="1">
        <v>40000</v>
      </c>
      <c r="J106" s="1">
        <v>1148</v>
      </c>
      <c r="K106">
        <v>442.65</v>
      </c>
      <c r="L106" s="1">
        <v>1216</v>
      </c>
      <c r="M106" s="1">
        <v>27973.439999999999</v>
      </c>
      <c r="N106" s="1">
        <v>30780.09</v>
      </c>
      <c r="O106" s="1">
        <v>9219.91</v>
      </c>
    </row>
    <row r="107" spans="2:15">
      <c r="B107" s="2" t="s">
        <v>74</v>
      </c>
      <c r="C107" t="s">
        <v>72</v>
      </c>
      <c r="D107" t="s">
        <v>690</v>
      </c>
      <c r="E107" t="s">
        <v>73</v>
      </c>
      <c r="F107">
        <v>46</v>
      </c>
      <c r="G107" s="1">
        <v>30000</v>
      </c>
      <c r="H107">
        <v>0</v>
      </c>
      <c r="I107" s="1">
        <v>30000</v>
      </c>
      <c r="J107">
        <v>861</v>
      </c>
      <c r="K107">
        <v>0</v>
      </c>
      <c r="L107">
        <v>912</v>
      </c>
      <c r="M107">
        <v>0</v>
      </c>
      <c r="N107" s="1">
        <v>1773</v>
      </c>
      <c r="O107" s="1">
        <v>28227</v>
      </c>
    </row>
    <row r="108" spans="2:15">
      <c r="B108" s="2" t="s">
        <v>420</v>
      </c>
      <c r="C108" t="s">
        <v>419</v>
      </c>
      <c r="D108" t="s">
        <v>692</v>
      </c>
      <c r="E108" t="s">
        <v>25</v>
      </c>
      <c r="F108">
        <v>6</v>
      </c>
      <c r="G108" s="1">
        <v>80000</v>
      </c>
      <c r="H108">
        <v>0</v>
      </c>
      <c r="I108" s="1">
        <v>80000</v>
      </c>
      <c r="J108" s="1">
        <v>2296</v>
      </c>
      <c r="K108" s="1">
        <v>7400.87</v>
      </c>
      <c r="L108" s="1">
        <v>2432</v>
      </c>
      <c r="M108">
        <v>0</v>
      </c>
      <c r="N108" s="1">
        <v>12128.87</v>
      </c>
      <c r="O108" s="1">
        <v>67871.13</v>
      </c>
    </row>
    <row r="109" spans="2:15">
      <c r="B109" s="2" t="s">
        <v>76</v>
      </c>
      <c r="C109" t="s">
        <v>75</v>
      </c>
      <c r="D109" t="s">
        <v>696</v>
      </c>
      <c r="E109" t="s">
        <v>62</v>
      </c>
      <c r="F109">
        <v>1</v>
      </c>
      <c r="G109" s="1">
        <v>26250</v>
      </c>
      <c r="H109">
        <v>0</v>
      </c>
      <c r="I109" s="1">
        <v>26250</v>
      </c>
      <c r="J109">
        <v>753.38</v>
      </c>
      <c r="K109">
        <v>0</v>
      </c>
      <c r="L109">
        <v>798</v>
      </c>
      <c r="M109">
        <v>0</v>
      </c>
      <c r="N109" s="1">
        <v>1551.38</v>
      </c>
      <c r="O109" s="1">
        <v>24698.62</v>
      </c>
    </row>
    <row r="110" spans="2:15">
      <c r="B110" s="2" t="s">
        <v>79</v>
      </c>
      <c r="C110" t="s">
        <v>77</v>
      </c>
      <c r="D110" t="s">
        <v>714</v>
      </c>
      <c r="E110" t="s">
        <v>78</v>
      </c>
      <c r="F110">
        <v>23</v>
      </c>
      <c r="G110" s="1">
        <v>35000</v>
      </c>
      <c r="H110">
        <v>0</v>
      </c>
      <c r="I110" s="1">
        <v>35000</v>
      </c>
      <c r="J110" s="1">
        <v>1004.5</v>
      </c>
      <c r="K110">
        <v>0</v>
      </c>
      <c r="L110" s="1">
        <v>1064</v>
      </c>
      <c r="M110">
        <v>0</v>
      </c>
      <c r="N110" s="1">
        <v>2068.5</v>
      </c>
      <c r="O110" s="1">
        <v>32931.5</v>
      </c>
    </row>
    <row r="111" spans="2:15">
      <c r="B111" s="2" t="s">
        <v>500</v>
      </c>
      <c r="C111" t="s">
        <v>499</v>
      </c>
      <c r="D111" t="s">
        <v>689</v>
      </c>
      <c r="E111" t="s">
        <v>446</v>
      </c>
      <c r="F111">
        <v>1122</v>
      </c>
      <c r="G111" s="1">
        <v>60000</v>
      </c>
      <c r="H111">
        <v>0</v>
      </c>
      <c r="I111" s="1">
        <v>60000</v>
      </c>
      <c r="J111" s="1">
        <v>1722</v>
      </c>
      <c r="K111" s="1">
        <v>3486.68</v>
      </c>
      <c r="L111" s="1">
        <v>1824</v>
      </c>
      <c r="M111">
        <v>0</v>
      </c>
      <c r="N111" s="1">
        <v>7032.68</v>
      </c>
      <c r="O111" s="1">
        <v>52967.32</v>
      </c>
    </row>
    <row r="112" spans="2:15">
      <c r="B112" s="2" t="s">
        <v>81</v>
      </c>
      <c r="C112" t="s">
        <v>80</v>
      </c>
      <c r="D112" t="s">
        <v>710</v>
      </c>
      <c r="E112" t="s">
        <v>16</v>
      </c>
      <c r="F112">
        <v>9</v>
      </c>
      <c r="G112" s="1">
        <v>70000</v>
      </c>
      <c r="H112">
        <v>0</v>
      </c>
      <c r="I112" s="1">
        <v>70000</v>
      </c>
      <c r="J112" s="1">
        <v>2009</v>
      </c>
      <c r="K112" s="1">
        <v>5368.48</v>
      </c>
      <c r="L112" s="1">
        <v>2128</v>
      </c>
      <c r="M112">
        <v>0</v>
      </c>
      <c r="N112" s="1">
        <v>9505.48</v>
      </c>
      <c r="O112" s="1">
        <v>60494.52</v>
      </c>
    </row>
    <row r="113" spans="2:15">
      <c r="B113" s="2" t="s">
        <v>221</v>
      </c>
      <c r="C113" t="s">
        <v>220</v>
      </c>
      <c r="D113" t="s">
        <v>690</v>
      </c>
      <c r="E113" t="s">
        <v>174</v>
      </c>
      <c r="F113">
        <v>54</v>
      </c>
      <c r="G113" s="1">
        <v>80000</v>
      </c>
      <c r="H113">
        <v>0</v>
      </c>
      <c r="I113" s="1">
        <v>80000</v>
      </c>
      <c r="J113" s="1">
        <v>2296</v>
      </c>
      <c r="K113" s="1">
        <v>7400.87</v>
      </c>
      <c r="L113" s="1">
        <v>2432</v>
      </c>
      <c r="M113">
        <v>0</v>
      </c>
      <c r="N113" s="1">
        <v>12128.87</v>
      </c>
      <c r="O113" s="1">
        <v>67871.13</v>
      </c>
    </row>
    <row r="114" spans="2:15">
      <c r="B114" s="2" t="s">
        <v>84</v>
      </c>
      <c r="C114" t="s">
        <v>82</v>
      </c>
      <c r="D114" t="s">
        <v>708</v>
      </c>
      <c r="E114" t="s">
        <v>83</v>
      </c>
      <c r="F114">
        <v>41</v>
      </c>
      <c r="G114" s="1">
        <v>120000</v>
      </c>
      <c r="H114">
        <v>0</v>
      </c>
      <c r="I114" s="1">
        <v>120000</v>
      </c>
      <c r="J114" s="1">
        <v>3444</v>
      </c>
      <c r="K114" s="1">
        <v>16809.87</v>
      </c>
      <c r="L114" s="1">
        <v>3648</v>
      </c>
      <c r="M114">
        <v>0</v>
      </c>
      <c r="N114" s="1">
        <v>23901.87</v>
      </c>
      <c r="O114" s="1">
        <v>96098.13</v>
      </c>
    </row>
    <row r="115" spans="2:15">
      <c r="B115" s="2" t="s">
        <v>422</v>
      </c>
      <c r="C115" t="s">
        <v>421</v>
      </c>
      <c r="D115" t="s">
        <v>680</v>
      </c>
      <c r="E115" t="s">
        <v>309</v>
      </c>
      <c r="F115">
        <v>76</v>
      </c>
      <c r="G115" s="1">
        <v>25000</v>
      </c>
      <c r="H115">
        <v>0</v>
      </c>
      <c r="I115" s="1">
        <v>25000</v>
      </c>
      <c r="J115">
        <v>717.5</v>
      </c>
      <c r="K115">
        <v>0</v>
      </c>
      <c r="L115">
        <v>760</v>
      </c>
      <c r="M115" s="1">
        <v>1087</v>
      </c>
      <c r="N115" s="1">
        <v>2564.5</v>
      </c>
      <c r="O115" s="1">
        <v>22435.5</v>
      </c>
    </row>
    <row r="116" spans="2:15">
      <c r="B116" s="2" t="s">
        <v>424</v>
      </c>
      <c r="C116" t="s">
        <v>423</v>
      </c>
      <c r="D116" t="s">
        <v>689</v>
      </c>
      <c r="E116" t="s">
        <v>244</v>
      </c>
      <c r="F116">
        <v>973</v>
      </c>
      <c r="G116" s="1">
        <v>29662.5</v>
      </c>
      <c r="H116">
        <v>0</v>
      </c>
      <c r="I116" s="1">
        <v>29662.5</v>
      </c>
      <c r="J116">
        <v>851.31</v>
      </c>
      <c r="K116">
        <v>0</v>
      </c>
      <c r="L116">
        <v>901.74</v>
      </c>
      <c r="M116">
        <v>0</v>
      </c>
      <c r="N116" s="1">
        <v>1753.05</v>
      </c>
      <c r="O116" s="1">
        <v>27909.45</v>
      </c>
    </row>
    <row r="117" spans="2:15">
      <c r="B117" s="2" t="s">
        <v>504</v>
      </c>
      <c r="C117" t="s">
        <v>503</v>
      </c>
      <c r="D117" t="s">
        <v>689</v>
      </c>
      <c r="E117" t="s">
        <v>89</v>
      </c>
      <c r="F117">
        <v>1124</v>
      </c>
      <c r="G117" s="1">
        <v>20000</v>
      </c>
      <c r="H117">
        <v>0</v>
      </c>
      <c r="I117" s="1">
        <v>20000</v>
      </c>
      <c r="J117">
        <v>574</v>
      </c>
      <c r="K117">
        <v>0</v>
      </c>
      <c r="L117">
        <v>608</v>
      </c>
      <c r="M117">
        <v>0</v>
      </c>
      <c r="N117" s="1">
        <v>1182</v>
      </c>
      <c r="O117" s="1">
        <v>18818</v>
      </c>
    </row>
    <row r="118" spans="2:15">
      <c r="B118" s="2" t="s">
        <v>426</v>
      </c>
      <c r="C118" t="s">
        <v>425</v>
      </c>
      <c r="D118" t="s">
        <v>689</v>
      </c>
      <c r="E118" t="s">
        <v>89</v>
      </c>
      <c r="F118">
        <v>394</v>
      </c>
      <c r="G118" s="1">
        <v>12000</v>
      </c>
      <c r="H118">
        <v>0</v>
      </c>
      <c r="I118" s="1">
        <v>12000</v>
      </c>
      <c r="J118">
        <v>344.4</v>
      </c>
      <c r="K118">
        <v>0</v>
      </c>
      <c r="L118">
        <v>364.8</v>
      </c>
      <c r="M118">
        <v>0</v>
      </c>
      <c r="N118">
        <v>709.2</v>
      </c>
      <c r="O118" s="1">
        <v>11290.8</v>
      </c>
    </row>
    <row r="119" spans="2:15">
      <c r="B119" s="2" t="s">
        <v>87</v>
      </c>
      <c r="C119" t="s">
        <v>85</v>
      </c>
      <c r="D119" t="s">
        <v>706</v>
      </c>
      <c r="E119" t="s">
        <v>86</v>
      </c>
      <c r="F119">
        <v>20</v>
      </c>
      <c r="G119" s="1">
        <v>45000</v>
      </c>
      <c r="H119">
        <v>0</v>
      </c>
      <c r="I119" s="1">
        <v>45000</v>
      </c>
      <c r="J119" s="1">
        <v>1291.5</v>
      </c>
      <c r="K119" s="1">
        <v>1148.33</v>
      </c>
      <c r="L119" s="1">
        <v>1368</v>
      </c>
      <c r="M119">
        <v>0</v>
      </c>
      <c r="N119" s="1">
        <v>3807.83</v>
      </c>
      <c r="O119" s="1">
        <v>41192.17</v>
      </c>
    </row>
    <row r="120" spans="2:15">
      <c r="B120" s="2" t="s">
        <v>224</v>
      </c>
      <c r="C120" t="s">
        <v>222</v>
      </c>
      <c r="D120" t="s">
        <v>735</v>
      </c>
      <c r="E120" t="s">
        <v>223</v>
      </c>
      <c r="F120">
        <v>7</v>
      </c>
      <c r="G120" s="1">
        <v>130000</v>
      </c>
      <c r="H120">
        <v>0</v>
      </c>
      <c r="I120" s="1">
        <v>130000</v>
      </c>
      <c r="J120" s="1">
        <v>3731</v>
      </c>
      <c r="K120" s="1">
        <v>19162.12</v>
      </c>
      <c r="L120" s="1">
        <v>3952</v>
      </c>
      <c r="M120">
        <v>0</v>
      </c>
      <c r="N120" s="1">
        <v>26845.119999999999</v>
      </c>
      <c r="O120" s="1">
        <v>103154.88</v>
      </c>
    </row>
    <row r="121" spans="2:15">
      <c r="B121" s="2" t="s">
        <v>90</v>
      </c>
      <c r="C121" t="s">
        <v>88</v>
      </c>
      <c r="D121" t="s">
        <v>720</v>
      </c>
      <c r="E121" t="s">
        <v>89</v>
      </c>
      <c r="F121">
        <v>353</v>
      </c>
      <c r="G121" s="1">
        <v>13200</v>
      </c>
      <c r="H121">
        <v>0</v>
      </c>
      <c r="I121" s="1">
        <v>13200</v>
      </c>
      <c r="J121">
        <v>378.84</v>
      </c>
      <c r="K121">
        <v>0</v>
      </c>
      <c r="L121">
        <v>401.28</v>
      </c>
      <c r="M121">
        <v>0</v>
      </c>
      <c r="N121">
        <v>780.12</v>
      </c>
      <c r="O121" s="1">
        <v>12419.88</v>
      </c>
    </row>
    <row r="122" spans="2:15">
      <c r="B122" s="2" t="s">
        <v>92</v>
      </c>
      <c r="C122" t="s">
        <v>91</v>
      </c>
      <c r="D122" t="s">
        <v>676</v>
      </c>
      <c r="E122" t="s">
        <v>70</v>
      </c>
      <c r="F122">
        <v>241</v>
      </c>
      <c r="G122" s="1">
        <v>10000</v>
      </c>
      <c r="H122">
        <v>0</v>
      </c>
      <c r="I122" s="1">
        <v>10000</v>
      </c>
      <c r="J122">
        <v>287</v>
      </c>
      <c r="K122">
        <v>0</v>
      </c>
      <c r="L122">
        <v>304</v>
      </c>
      <c r="M122">
        <v>0</v>
      </c>
      <c r="N122">
        <v>591</v>
      </c>
      <c r="O122" s="1">
        <v>9409</v>
      </c>
    </row>
    <row r="123" spans="2:15">
      <c r="B123" s="2" t="s">
        <v>319</v>
      </c>
      <c r="C123" t="s">
        <v>318</v>
      </c>
      <c r="D123" t="s">
        <v>676</v>
      </c>
      <c r="E123" t="s">
        <v>53</v>
      </c>
      <c r="F123">
        <v>6805815</v>
      </c>
      <c r="G123" s="1">
        <v>14300</v>
      </c>
      <c r="H123">
        <v>0</v>
      </c>
      <c r="I123" s="1">
        <v>14300</v>
      </c>
      <c r="J123">
        <v>410.41</v>
      </c>
      <c r="K123">
        <v>0</v>
      </c>
      <c r="L123">
        <v>434.72</v>
      </c>
      <c r="M123">
        <v>0</v>
      </c>
      <c r="N123">
        <v>845.13</v>
      </c>
      <c r="O123" s="1">
        <v>13454.87</v>
      </c>
    </row>
    <row r="124" spans="2:15">
      <c r="B124" s="2" t="s">
        <v>94</v>
      </c>
      <c r="C124" t="s">
        <v>93</v>
      </c>
      <c r="D124" t="s">
        <v>676</v>
      </c>
      <c r="E124" t="s">
        <v>34</v>
      </c>
      <c r="F124">
        <v>528</v>
      </c>
      <c r="G124" s="1">
        <v>10000</v>
      </c>
      <c r="H124">
        <v>0</v>
      </c>
      <c r="I124" s="1">
        <v>10000</v>
      </c>
      <c r="J124">
        <v>287</v>
      </c>
      <c r="K124">
        <v>0</v>
      </c>
      <c r="L124">
        <v>304</v>
      </c>
      <c r="M124">
        <v>0</v>
      </c>
      <c r="N124">
        <v>591</v>
      </c>
      <c r="O124" s="1">
        <v>9409</v>
      </c>
    </row>
    <row r="125" spans="2:15">
      <c r="B125" s="2" t="s">
        <v>322</v>
      </c>
      <c r="C125" t="s">
        <v>320</v>
      </c>
      <c r="D125" t="s">
        <v>676</v>
      </c>
      <c r="E125" t="s">
        <v>321</v>
      </c>
      <c r="F125">
        <v>6285801</v>
      </c>
      <c r="G125" s="1">
        <v>15400</v>
      </c>
      <c r="H125">
        <v>0</v>
      </c>
      <c r="I125" s="1">
        <v>15400</v>
      </c>
      <c r="J125">
        <v>441.98</v>
      </c>
      <c r="K125">
        <v>0</v>
      </c>
      <c r="L125">
        <v>468.16</v>
      </c>
      <c r="M125">
        <v>0</v>
      </c>
      <c r="N125">
        <v>910.14</v>
      </c>
      <c r="O125" s="1">
        <v>14489.86</v>
      </c>
    </row>
    <row r="126" spans="2:15">
      <c r="B126" s="2" t="s">
        <v>510</v>
      </c>
      <c r="C126" t="s">
        <v>509</v>
      </c>
      <c r="D126" t="s">
        <v>689</v>
      </c>
      <c r="E126" t="s">
        <v>446</v>
      </c>
      <c r="F126">
        <v>1104</v>
      </c>
      <c r="G126" s="1">
        <v>60000</v>
      </c>
      <c r="H126">
        <v>0</v>
      </c>
      <c r="I126" s="1">
        <v>60000</v>
      </c>
      <c r="J126" s="1">
        <v>1722</v>
      </c>
      <c r="K126" s="1">
        <v>3486.68</v>
      </c>
      <c r="L126" s="1">
        <v>1824</v>
      </c>
      <c r="M126">
        <v>0</v>
      </c>
      <c r="N126" s="1">
        <v>7032.68</v>
      </c>
      <c r="O126" s="1">
        <v>52967.32</v>
      </c>
    </row>
    <row r="127" spans="2:15">
      <c r="B127" s="2" t="s">
        <v>97</v>
      </c>
      <c r="C127" t="s">
        <v>95</v>
      </c>
      <c r="D127" t="s">
        <v>676</v>
      </c>
      <c r="E127" t="s">
        <v>96</v>
      </c>
      <c r="F127">
        <v>243</v>
      </c>
      <c r="G127" s="1">
        <v>16500</v>
      </c>
      <c r="H127">
        <v>0</v>
      </c>
      <c r="I127" s="1">
        <v>16500</v>
      </c>
      <c r="J127">
        <v>473.55</v>
      </c>
      <c r="K127">
        <v>0</v>
      </c>
      <c r="L127">
        <v>501.6</v>
      </c>
      <c r="M127">
        <v>0</v>
      </c>
      <c r="N127">
        <v>975.15</v>
      </c>
      <c r="O127" s="1">
        <v>15524.85</v>
      </c>
    </row>
    <row r="128" spans="2:15">
      <c r="B128" s="2" t="s">
        <v>324</v>
      </c>
      <c r="C128" t="s">
        <v>323</v>
      </c>
      <c r="D128" t="s">
        <v>676</v>
      </c>
      <c r="E128" t="s">
        <v>53</v>
      </c>
      <c r="F128">
        <v>6285802</v>
      </c>
      <c r="G128" s="1">
        <v>14300</v>
      </c>
      <c r="H128">
        <v>0</v>
      </c>
      <c r="I128" s="1">
        <v>14300</v>
      </c>
      <c r="J128">
        <v>410.41</v>
      </c>
      <c r="K128">
        <v>0</v>
      </c>
      <c r="L128">
        <v>434.72</v>
      </c>
      <c r="M128">
        <v>0</v>
      </c>
      <c r="N128">
        <v>845.13</v>
      </c>
      <c r="O128" s="1">
        <v>13454.87</v>
      </c>
    </row>
    <row r="129" spans="2:15">
      <c r="B129" s="2" t="s">
        <v>99</v>
      </c>
      <c r="C129" t="s">
        <v>98</v>
      </c>
      <c r="D129" t="s">
        <v>713</v>
      </c>
      <c r="E129" t="s">
        <v>25</v>
      </c>
      <c r="F129">
        <v>4</v>
      </c>
      <c r="G129" s="1">
        <v>130000</v>
      </c>
      <c r="H129">
        <v>0</v>
      </c>
      <c r="I129" s="1">
        <v>130000</v>
      </c>
      <c r="J129" s="1">
        <v>3731</v>
      </c>
      <c r="K129" s="1">
        <v>19162.12</v>
      </c>
      <c r="L129" s="1">
        <v>3952</v>
      </c>
      <c r="M129">
        <v>0</v>
      </c>
      <c r="N129" s="1">
        <v>26845.119999999999</v>
      </c>
      <c r="O129" s="1">
        <v>103154.88</v>
      </c>
    </row>
    <row r="130" spans="2:15">
      <c r="B130" s="2" t="s">
        <v>326</v>
      </c>
      <c r="C130" t="s">
        <v>325</v>
      </c>
      <c r="D130" t="s">
        <v>676</v>
      </c>
      <c r="E130" t="s">
        <v>53</v>
      </c>
      <c r="F130">
        <v>6285803</v>
      </c>
      <c r="G130" s="1">
        <v>14300</v>
      </c>
      <c r="H130">
        <v>0</v>
      </c>
      <c r="I130" s="1">
        <v>14300</v>
      </c>
      <c r="J130">
        <v>410.41</v>
      </c>
      <c r="K130">
        <v>0</v>
      </c>
      <c r="L130">
        <v>434.72</v>
      </c>
      <c r="M130">
        <v>0</v>
      </c>
      <c r="N130">
        <v>845.13</v>
      </c>
      <c r="O130" s="1">
        <v>13454.87</v>
      </c>
    </row>
    <row r="131" spans="2:15">
      <c r="B131" s="2" t="s">
        <v>328</v>
      </c>
      <c r="C131" t="s">
        <v>327</v>
      </c>
      <c r="D131" t="s">
        <v>676</v>
      </c>
      <c r="E131" t="s">
        <v>321</v>
      </c>
      <c r="F131">
        <v>6285810</v>
      </c>
      <c r="G131" s="1">
        <v>15400</v>
      </c>
      <c r="H131">
        <v>0</v>
      </c>
      <c r="I131" s="1">
        <v>15400</v>
      </c>
      <c r="J131">
        <v>441.98</v>
      </c>
      <c r="K131">
        <v>0</v>
      </c>
      <c r="L131">
        <v>468.16</v>
      </c>
      <c r="M131">
        <v>0</v>
      </c>
      <c r="N131">
        <v>910.14</v>
      </c>
      <c r="O131" s="1">
        <v>14489.86</v>
      </c>
    </row>
    <row r="132" spans="2:15">
      <c r="B132" s="2" t="s">
        <v>330</v>
      </c>
      <c r="C132" t="s">
        <v>329</v>
      </c>
      <c r="D132" t="s">
        <v>676</v>
      </c>
      <c r="E132" t="s">
        <v>321</v>
      </c>
      <c r="F132">
        <v>6285804</v>
      </c>
      <c r="G132" s="1">
        <v>15400</v>
      </c>
      <c r="H132">
        <v>0</v>
      </c>
      <c r="I132" s="1">
        <v>15400</v>
      </c>
      <c r="J132">
        <v>441.98</v>
      </c>
      <c r="K132">
        <v>0</v>
      </c>
      <c r="L132">
        <v>468.16</v>
      </c>
      <c r="M132">
        <v>0</v>
      </c>
      <c r="N132">
        <v>910.14</v>
      </c>
      <c r="O132" s="1">
        <v>14489.86</v>
      </c>
    </row>
    <row r="133" spans="2:15">
      <c r="B133" s="2" t="s">
        <v>428</v>
      </c>
      <c r="C133" t="s">
        <v>427</v>
      </c>
      <c r="D133" t="s">
        <v>680</v>
      </c>
      <c r="E133" t="s">
        <v>309</v>
      </c>
      <c r="F133">
        <v>77</v>
      </c>
      <c r="G133" s="1">
        <v>25000</v>
      </c>
      <c r="H133">
        <v>0</v>
      </c>
      <c r="I133" s="1">
        <v>25000</v>
      </c>
      <c r="J133">
        <v>717.5</v>
      </c>
      <c r="K133">
        <v>0</v>
      </c>
      <c r="L133">
        <v>760</v>
      </c>
      <c r="M133">
        <v>0</v>
      </c>
      <c r="N133" s="1">
        <v>1477.5</v>
      </c>
      <c r="O133" s="1">
        <v>23522.5</v>
      </c>
    </row>
    <row r="134" spans="2:15">
      <c r="B134" s="2" t="s">
        <v>331</v>
      </c>
      <c r="C134" t="s">
        <v>683</v>
      </c>
      <c r="D134" t="s">
        <v>679</v>
      </c>
      <c r="E134" t="s">
        <v>34</v>
      </c>
      <c r="F134">
        <v>3</v>
      </c>
      <c r="G134" s="1">
        <v>10000</v>
      </c>
      <c r="H134">
        <v>0</v>
      </c>
      <c r="I134" s="1">
        <v>10000</v>
      </c>
      <c r="J134">
        <v>287</v>
      </c>
      <c r="K134">
        <v>0</v>
      </c>
      <c r="L134">
        <v>304</v>
      </c>
      <c r="M134">
        <v>587</v>
      </c>
      <c r="N134" s="1">
        <v>1178</v>
      </c>
      <c r="O134" s="1">
        <v>8822</v>
      </c>
    </row>
    <row r="135" spans="2:15">
      <c r="B135" s="2" t="s">
        <v>333</v>
      </c>
      <c r="C135" t="s">
        <v>332</v>
      </c>
      <c r="D135" t="s">
        <v>676</v>
      </c>
      <c r="E135" t="s">
        <v>145</v>
      </c>
      <c r="F135">
        <v>6285805</v>
      </c>
      <c r="G135" s="1">
        <v>18700</v>
      </c>
      <c r="H135">
        <v>0</v>
      </c>
      <c r="I135" s="1">
        <v>18700</v>
      </c>
      <c r="J135">
        <v>536.69000000000005</v>
      </c>
      <c r="K135">
        <v>0</v>
      </c>
      <c r="L135">
        <v>568.48</v>
      </c>
      <c r="M135">
        <v>0</v>
      </c>
      <c r="N135" s="1">
        <v>1105.17</v>
      </c>
      <c r="O135" s="1">
        <v>17594.830000000002</v>
      </c>
    </row>
    <row r="136" spans="2:15">
      <c r="B136" s="2" t="s">
        <v>335</v>
      </c>
      <c r="C136" t="s">
        <v>334</v>
      </c>
      <c r="D136" t="s">
        <v>676</v>
      </c>
      <c r="E136" t="s">
        <v>53</v>
      </c>
      <c r="F136">
        <v>6285809</v>
      </c>
      <c r="G136" s="1">
        <v>14300</v>
      </c>
      <c r="H136">
        <v>0</v>
      </c>
      <c r="I136" s="1">
        <v>14300</v>
      </c>
      <c r="J136">
        <v>410.41</v>
      </c>
      <c r="K136">
        <v>0</v>
      </c>
      <c r="L136">
        <v>434.72</v>
      </c>
      <c r="M136">
        <v>0</v>
      </c>
      <c r="N136">
        <v>845.13</v>
      </c>
      <c r="O136" s="1">
        <v>13454.87</v>
      </c>
    </row>
    <row r="137" spans="2:15">
      <c r="B137" s="2" t="s">
        <v>337</v>
      </c>
      <c r="C137" t="s">
        <v>336</v>
      </c>
      <c r="D137" t="s">
        <v>676</v>
      </c>
      <c r="E137" t="s">
        <v>145</v>
      </c>
      <c r="F137">
        <v>6805800</v>
      </c>
      <c r="G137" s="1">
        <v>18700</v>
      </c>
      <c r="H137">
        <v>0</v>
      </c>
      <c r="I137" s="1">
        <v>18700</v>
      </c>
      <c r="J137">
        <v>536.69000000000005</v>
      </c>
      <c r="K137">
        <v>0</v>
      </c>
      <c r="L137">
        <v>568.48</v>
      </c>
      <c r="M137">
        <v>0</v>
      </c>
      <c r="N137" s="1">
        <v>1105.17</v>
      </c>
      <c r="O137" s="1">
        <v>17594.830000000002</v>
      </c>
    </row>
    <row r="138" spans="2:15">
      <c r="B138" s="2" t="s">
        <v>512</v>
      </c>
      <c r="C138" t="s">
        <v>511</v>
      </c>
      <c r="D138" t="s">
        <v>689</v>
      </c>
      <c r="E138" t="s">
        <v>89</v>
      </c>
      <c r="F138">
        <v>1088</v>
      </c>
      <c r="G138" s="1">
        <v>20000</v>
      </c>
      <c r="H138">
        <v>0</v>
      </c>
      <c r="I138" s="1">
        <v>20000</v>
      </c>
      <c r="J138">
        <v>574</v>
      </c>
      <c r="K138">
        <v>0</v>
      </c>
      <c r="L138">
        <v>608</v>
      </c>
      <c r="M138">
        <v>0</v>
      </c>
      <c r="N138" s="1">
        <v>1182</v>
      </c>
      <c r="O138" s="1">
        <v>18818</v>
      </c>
    </row>
    <row r="139" spans="2:15">
      <c r="B139" s="2" t="s">
        <v>514</v>
      </c>
      <c r="C139" t="s">
        <v>513</v>
      </c>
      <c r="D139" t="s">
        <v>689</v>
      </c>
      <c r="E139" t="s">
        <v>89</v>
      </c>
      <c r="F139">
        <v>1114</v>
      </c>
      <c r="G139" s="1">
        <v>20000</v>
      </c>
      <c r="H139">
        <v>0</v>
      </c>
      <c r="I139" s="1">
        <v>20000</v>
      </c>
      <c r="J139">
        <v>574</v>
      </c>
      <c r="K139">
        <v>0</v>
      </c>
      <c r="L139">
        <v>608</v>
      </c>
      <c r="M139">
        <v>0</v>
      </c>
      <c r="N139" s="1">
        <v>1182</v>
      </c>
      <c r="O139" s="1">
        <v>18818</v>
      </c>
    </row>
    <row r="140" spans="2:15">
      <c r="B140" s="2" t="s">
        <v>516</v>
      </c>
      <c r="C140" t="s">
        <v>515</v>
      </c>
      <c r="D140" t="s">
        <v>689</v>
      </c>
      <c r="E140" t="s">
        <v>89</v>
      </c>
      <c r="F140">
        <v>1116</v>
      </c>
      <c r="G140" s="1">
        <v>20000</v>
      </c>
      <c r="H140">
        <v>0</v>
      </c>
      <c r="I140" s="1">
        <v>20000</v>
      </c>
      <c r="J140">
        <v>574</v>
      </c>
      <c r="K140">
        <v>0</v>
      </c>
      <c r="L140">
        <v>608</v>
      </c>
      <c r="M140">
        <v>0</v>
      </c>
      <c r="N140" s="1">
        <v>1182</v>
      </c>
      <c r="O140" s="1">
        <v>18818</v>
      </c>
    </row>
    <row r="141" spans="2:15">
      <c r="B141" s="2" t="s">
        <v>522</v>
      </c>
      <c r="C141" t="s">
        <v>521</v>
      </c>
      <c r="D141" t="s">
        <v>689</v>
      </c>
      <c r="E141" t="s">
        <v>446</v>
      </c>
      <c r="F141">
        <v>1098</v>
      </c>
      <c r="G141" s="1">
        <v>60000</v>
      </c>
      <c r="H141">
        <v>0</v>
      </c>
      <c r="I141" s="1">
        <v>60000</v>
      </c>
      <c r="J141" s="1">
        <v>1722</v>
      </c>
      <c r="K141" s="1">
        <v>3486.68</v>
      </c>
      <c r="L141" s="1">
        <v>1824</v>
      </c>
      <c r="M141">
        <v>0</v>
      </c>
      <c r="N141" s="1">
        <v>7032.68</v>
      </c>
      <c r="O141" s="1">
        <v>52967.32</v>
      </c>
    </row>
    <row r="142" spans="2:15">
      <c r="B142" s="2" t="s">
        <v>101</v>
      </c>
      <c r="C142" t="s">
        <v>100</v>
      </c>
      <c r="D142" t="s">
        <v>676</v>
      </c>
      <c r="E142" t="s">
        <v>96</v>
      </c>
      <c r="F142">
        <v>902</v>
      </c>
      <c r="G142" s="1">
        <v>20000</v>
      </c>
      <c r="H142">
        <v>0</v>
      </c>
      <c r="I142" s="1">
        <v>20000</v>
      </c>
      <c r="J142">
        <v>574</v>
      </c>
      <c r="K142">
        <v>0</v>
      </c>
      <c r="L142">
        <v>608</v>
      </c>
      <c r="M142">
        <v>0</v>
      </c>
      <c r="N142" s="1">
        <v>1182</v>
      </c>
      <c r="O142" s="1">
        <v>18818</v>
      </c>
    </row>
    <row r="143" spans="2:15">
      <c r="B143" s="2" t="s">
        <v>103</v>
      </c>
      <c r="C143" t="s">
        <v>102</v>
      </c>
      <c r="D143" t="s">
        <v>676</v>
      </c>
      <c r="E143" t="s">
        <v>70</v>
      </c>
      <c r="F143">
        <v>251</v>
      </c>
      <c r="G143" s="1">
        <v>10000</v>
      </c>
      <c r="H143">
        <v>0</v>
      </c>
      <c r="I143" s="1">
        <v>10000</v>
      </c>
      <c r="J143">
        <v>287</v>
      </c>
      <c r="K143">
        <v>0</v>
      </c>
      <c r="L143">
        <v>304</v>
      </c>
      <c r="M143">
        <v>0</v>
      </c>
      <c r="N143">
        <v>591</v>
      </c>
      <c r="O143" s="1">
        <v>9409</v>
      </c>
    </row>
    <row r="144" spans="2:15">
      <c r="B144" s="2" t="s">
        <v>339</v>
      </c>
      <c r="C144" t="s">
        <v>338</v>
      </c>
      <c r="D144" t="s">
        <v>691</v>
      </c>
      <c r="E144" t="s">
        <v>62</v>
      </c>
      <c r="F144">
        <v>61</v>
      </c>
      <c r="G144" s="1">
        <v>26250</v>
      </c>
      <c r="H144">
        <v>0</v>
      </c>
      <c r="I144" s="1">
        <v>26250</v>
      </c>
      <c r="J144">
        <v>753.38</v>
      </c>
      <c r="K144">
        <v>0</v>
      </c>
      <c r="L144">
        <v>798</v>
      </c>
      <c r="M144">
        <v>0</v>
      </c>
      <c r="N144" s="1">
        <v>1551.38</v>
      </c>
      <c r="O144" s="1">
        <v>24698.62</v>
      </c>
    </row>
    <row r="145" spans="2:15">
      <c r="B145" s="2" t="s">
        <v>430</v>
      </c>
      <c r="C145" t="s">
        <v>429</v>
      </c>
      <c r="D145" t="s">
        <v>689</v>
      </c>
      <c r="E145" t="s">
        <v>89</v>
      </c>
      <c r="F145">
        <v>911</v>
      </c>
      <c r="G145" s="1">
        <v>25000</v>
      </c>
      <c r="H145">
        <v>0</v>
      </c>
      <c r="I145" s="1">
        <v>25000</v>
      </c>
      <c r="J145">
        <v>717.5</v>
      </c>
      <c r="K145">
        <v>0</v>
      </c>
      <c r="L145">
        <v>760</v>
      </c>
      <c r="M145">
        <v>0</v>
      </c>
      <c r="N145" s="1">
        <v>1477.5</v>
      </c>
      <c r="O145" s="1">
        <v>23522.5</v>
      </c>
    </row>
    <row r="146" spans="2:15">
      <c r="B146" s="2" t="s">
        <v>435</v>
      </c>
      <c r="C146" t="s">
        <v>433</v>
      </c>
      <c r="D146" t="s">
        <v>689</v>
      </c>
      <c r="E146" t="s">
        <v>434</v>
      </c>
      <c r="F146">
        <v>971</v>
      </c>
      <c r="G146" s="1">
        <v>90000</v>
      </c>
      <c r="H146">
        <v>0</v>
      </c>
      <c r="I146" s="1">
        <v>90000</v>
      </c>
      <c r="J146" s="1">
        <v>2583</v>
      </c>
      <c r="K146" s="1">
        <v>9753.1200000000008</v>
      </c>
      <c r="L146" s="1">
        <v>2736</v>
      </c>
      <c r="M146">
        <v>0</v>
      </c>
      <c r="N146" s="1">
        <v>15072.12</v>
      </c>
      <c r="O146" s="1">
        <v>74927.88</v>
      </c>
    </row>
    <row r="147" spans="2:15">
      <c r="B147" s="2" t="s">
        <v>527</v>
      </c>
      <c r="C147" t="s">
        <v>525</v>
      </c>
      <c r="D147" t="s">
        <v>689</v>
      </c>
      <c r="E147" t="s">
        <v>526</v>
      </c>
      <c r="F147">
        <v>1132</v>
      </c>
      <c r="G147" s="1">
        <v>20000</v>
      </c>
      <c r="H147">
        <v>0</v>
      </c>
      <c r="I147" s="1">
        <v>20000</v>
      </c>
      <c r="J147">
        <v>574</v>
      </c>
      <c r="K147">
        <v>0</v>
      </c>
      <c r="L147">
        <v>608</v>
      </c>
      <c r="M147">
        <v>0</v>
      </c>
      <c r="N147" s="1">
        <v>1182</v>
      </c>
      <c r="O147" s="1">
        <v>18818</v>
      </c>
    </row>
    <row r="148" spans="2:15">
      <c r="B148" s="2" t="s">
        <v>106</v>
      </c>
      <c r="C148" t="s">
        <v>104</v>
      </c>
      <c r="D148" t="s">
        <v>676</v>
      </c>
      <c r="E148" t="s">
        <v>105</v>
      </c>
      <c r="F148">
        <v>262</v>
      </c>
      <c r="G148" s="1">
        <v>10000</v>
      </c>
      <c r="H148">
        <v>0</v>
      </c>
      <c r="I148" s="1">
        <v>10000</v>
      </c>
      <c r="J148">
        <v>287</v>
      </c>
      <c r="K148">
        <v>0</v>
      </c>
      <c r="L148">
        <v>304</v>
      </c>
      <c r="M148">
        <v>0</v>
      </c>
      <c r="N148">
        <v>591</v>
      </c>
      <c r="O148" s="1">
        <v>9409</v>
      </c>
    </row>
    <row r="149" spans="2:15">
      <c r="B149" s="2" t="s">
        <v>235</v>
      </c>
      <c r="C149" t="s">
        <v>234</v>
      </c>
      <c r="D149" t="s">
        <v>676</v>
      </c>
      <c r="E149" t="s">
        <v>96</v>
      </c>
      <c r="F149">
        <v>880</v>
      </c>
      <c r="G149" s="1">
        <v>20000</v>
      </c>
      <c r="H149">
        <v>0</v>
      </c>
      <c r="I149" s="1">
        <v>20000</v>
      </c>
      <c r="J149">
        <v>574</v>
      </c>
      <c r="K149">
        <v>0</v>
      </c>
      <c r="L149">
        <v>608</v>
      </c>
      <c r="M149">
        <v>0</v>
      </c>
      <c r="N149" s="1">
        <v>1182</v>
      </c>
      <c r="O149" s="1">
        <v>18818</v>
      </c>
    </row>
    <row r="150" spans="2:15">
      <c r="B150" s="2" t="s">
        <v>533</v>
      </c>
      <c r="C150" t="s">
        <v>532</v>
      </c>
      <c r="D150" t="s">
        <v>689</v>
      </c>
      <c r="E150" t="s">
        <v>434</v>
      </c>
      <c r="F150">
        <v>1140</v>
      </c>
      <c r="G150" s="1">
        <v>130000</v>
      </c>
      <c r="H150">
        <v>0</v>
      </c>
      <c r="I150" s="1">
        <v>130000</v>
      </c>
      <c r="J150" s="1">
        <v>3731</v>
      </c>
      <c r="K150" s="1">
        <v>19162.12</v>
      </c>
      <c r="L150" s="1">
        <v>3952</v>
      </c>
      <c r="M150">
        <v>0</v>
      </c>
      <c r="N150" s="1">
        <v>26845.119999999999</v>
      </c>
      <c r="O150" s="1">
        <v>103154.88</v>
      </c>
    </row>
    <row r="151" spans="2:15">
      <c r="B151" s="2" t="s">
        <v>109</v>
      </c>
      <c r="C151" t="s">
        <v>107</v>
      </c>
      <c r="D151" t="s">
        <v>676</v>
      </c>
      <c r="E151" t="s">
        <v>108</v>
      </c>
      <c r="F151">
        <v>268</v>
      </c>
      <c r="G151" s="1">
        <v>10000</v>
      </c>
      <c r="H151">
        <v>0</v>
      </c>
      <c r="I151" s="1">
        <v>10000</v>
      </c>
      <c r="J151">
        <v>287</v>
      </c>
      <c r="K151">
        <v>0</v>
      </c>
      <c r="L151">
        <v>304</v>
      </c>
      <c r="M151">
        <v>0</v>
      </c>
      <c r="N151">
        <v>591</v>
      </c>
      <c r="O151" s="1">
        <v>9409</v>
      </c>
    </row>
    <row r="152" spans="2:15">
      <c r="B152" s="2" t="s">
        <v>342</v>
      </c>
      <c r="C152" t="s">
        <v>340</v>
      </c>
      <c r="D152" t="s">
        <v>738</v>
      </c>
      <c r="E152" t="s">
        <v>341</v>
      </c>
      <c r="F152">
        <v>8368066</v>
      </c>
      <c r="G152" s="1">
        <v>23000</v>
      </c>
      <c r="H152">
        <v>0</v>
      </c>
      <c r="I152" s="1">
        <v>23000</v>
      </c>
      <c r="J152">
        <v>660.1</v>
      </c>
      <c r="K152">
        <v>0</v>
      </c>
      <c r="L152">
        <v>699.2</v>
      </c>
      <c r="M152">
        <v>0</v>
      </c>
      <c r="N152" s="1">
        <v>1359.3</v>
      </c>
      <c r="O152" s="1">
        <v>21640.7</v>
      </c>
    </row>
    <row r="153" spans="2:15">
      <c r="B153" s="2" t="s">
        <v>344</v>
      </c>
      <c r="C153" t="s">
        <v>343</v>
      </c>
      <c r="D153" t="s">
        <v>676</v>
      </c>
      <c r="E153" t="s">
        <v>145</v>
      </c>
      <c r="F153">
        <v>8005804</v>
      </c>
      <c r="G153" s="1">
        <v>18700</v>
      </c>
      <c r="H153">
        <v>0</v>
      </c>
      <c r="I153" s="1">
        <v>18700</v>
      </c>
      <c r="J153">
        <v>536.69000000000005</v>
      </c>
      <c r="K153">
        <v>0</v>
      </c>
      <c r="L153">
        <v>568.48</v>
      </c>
      <c r="M153">
        <v>0</v>
      </c>
      <c r="N153" s="1">
        <v>1105.17</v>
      </c>
      <c r="O153" s="1">
        <v>17594.830000000002</v>
      </c>
    </row>
    <row r="154" spans="2:15">
      <c r="B154" s="2" t="s">
        <v>545</v>
      </c>
      <c r="C154" t="s">
        <v>544</v>
      </c>
      <c r="D154" t="s">
        <v>689</v>
      </c>
      <c r="E154" t="s">
        <v>446</v>
      </c>
      <c r="F154">
        <v>1110</v>
      </c>
      <c r="G154" s="1">
        <v>60000</v>
      </c>
      <c r="H154">
        <v>0</v>
      </c>
      <c r="I154" s="1">
        <v>60000</v>
      </c>
      <c r="J154" s="1">
        <v>1722</v>
      </c>
      <c r="K154" s="1">
        <v>3486.68</v>
      </c>
      <c r="L154" s="1">
        <v>1824</v>
      </c>
      <c r="M154">
        <v>0</v>
      </c>
      <c r="N154" s="1">
        <v>7032.68</v>
      </c>
      <c r="O154" s="1">
        <v>52967.32</v>
      </c>
    </row>
    <row r="155" spans="2:15">
      <c r="B155" s="2" t="s">
        <v>112</v>
      </c>
      <c r="C155" t="s">
        <v>110</v>
      </c>
      <c r="D155" t="s">
        <v>705</v>
      </c>
      <c r="E155" t="s">
        <v>111</v>
      </c>
      <c r="F155">
        <v>38</v>
      </c>
      <c r="G155" s="1">
        <v>35000</v>
      </c>
      <c r="H155">
        <v>0</v>
      </c>
      <c r="I155" s="1">
        <v>35000</v>
      </c>
      <c r="J155" s="1">
        <v>1004.5</v>
      </c>
      <c r="K155">
        <v>0</v>
      </c>
      <c r="L155" s="1">
        <v>1064</v>
      </c>
      <c r="M155">
        <v>0</v>
      </c>
      <c r="N155" s="1">
        <v>2068.5</v>
      </c>
      <c r="O155" s="1">
        <v>32931.5</v>
      </c>
    </row>
    <row r="156" spans="2:15">
      <c r="B156" s="2" t="s">
        <v>387</v>
      </c>
      <c r="C156" t="s">
        <v>386</v>
      </c>
      <c r="D156" t="s">
        <v>699</v>
      </c>
      <c r="E156" t="s">
        <v>148</v>
      </c>
      <c r="F156">
        <v>67</v>
      </c>
      <c r="G156" s="1">
        <v>50000</v>
      </c>
      <c r="H156">
        <v>0</v>
      </c>
      <c r="I156" s="1">
        <v>50000</v>
      </c>
      <c r="J156" s="1">
        <v>1435</v>
      </c>
      <c r="K156" s="1">
        <v>1854</v>
      </c>
      <c r="L156" s="1">
        <v>1520</v>
      </c>
      <c r="M156">
        <v>0</v>
      </c>
      <c r="N156" s="1">
        <v>4809</v>
      </c>
      <c r="O156" s="1">
        <v>45191</v>
      </c>
    </row>
    <row r="157" spans="2:15">
      <c r="B157" s="2" t="s">
        <v>114</v>
      </c>
      <c r="C157" t="s">
        <v>113</v>
      </c>
      <c r="D157" t="s">
        <v>680</v>
      </c>
      <c r="E157" t="s">
        <v>34</v>
      </c>
      <c r="F157">
        <v>12</v>
      </c>
      <c r="G157" s="1">
        <v>10000</v>
      </c>
      <c r="H157">
        <v>0</v>
      </c>
      <c r="I157" s="1">
        <v>10000</v>
      </c>
      <c r="J157">
        <v>287</v>
      </c>
      <c r="K157">
        <v>0</v>
      </c>
      <c r="L157">
        <v>304</v>
      </c>
      <c r="M157">
        <v>0</v>
      </c>
      <c r="N157">
        <v>591</v>
      </c>
      <c r="O157" s="1">
        <v>9409</v>
      </c>
    </row>
    <row r="158" spans="2:15">
      <c r="B158" s="2" t="s">
        <v>437</v>
      </c>
      <c r="C158" t="s">
        <v>436</v>
      </c>
      <c r="D158" t="s">
        <v>744</v>
      </c>
      <c r="E158" t="s">
        <v>244</v>
      </c>
      <c r="F158">
        <v>7</v>
      </c>
      <c r="G158" s="1">
        <v>90000</v>
      </c>
      <c r="H158">
        <v>0</v>
      </c>
      <c r="I158" s="1">
        <v>90000</v>
      </c>
      <c r="J158" s="1">
        <v>2583</v>
      </c>
      <c r="K158" s="1">
        <v>9455.59</v>
      </c>
      <c r="L158" s="1">
        <v>2736</v>
      </c>
      <c r="M158" s="1">
        <v>1190.1199999999999</v>
      </c>
      <c r="N158" s="1">
        <v>15964.71</v>
      </c>
      <c r="O158" s="1">
        <v>74035.289999999994</v>
      </c>
    </row>
    <row r="159" spans="2:15">
      <c r="B159" s="2" t="s">
        <v>440</v>
      </c>
      <c r="C159" t="s">
        <v>438</v>
      </c>
      <c r="D159" t="s">
        <v>691</v>
      </c>
      <c r="E159" t="s">
        <v>439</v>
      </c>
      <c r="F159">
        <v>53</v>
      </c>
      <c r="G159" s="1">
        <v>25000</v>
      </c>
      <c r="H159">
        <v>0</v>
      </c>
      <c r="I159" s="1">
        <v>25000</v>
      </c>
      <c r="J159">
        <v>717.5</v>
      </c>
      <c r="K159">
        <v>0</v>
      </c>
      <c r="L159">
        <v>760</v>
      </c>
      <c r="M159">
        <v>0</v>
      </c>
      <c r="N159" s="1">
        <v>1477.5</v>
      </c>
      <c r="O159" s="1">
        <v>23522.5</v>
      </c>
    </row>
    <row r="160" spans="2:15">
      <c r="B160" s="2" t="s">
        <v>238</v>
      </c>
      <c r="C160" t="s">
        <v>236</v>
      </c>
      <c r="D160" t="s">
        <v>708</v>
      </c>
      <c r="E160" t="s">
        <v>237</v>
      </c>
      <c r="F160">
        <v>40</v>
      </c>
      <c r="G160" s="1">
        <v>60000</v>
      </c>
      <c r="H160">
        <v>0</v>
      </c>
      <c r="I160" s="1">
        <v>60000</v>
      </c>
      <c r="J160" s="1">
        <v>1722</v>
      </c>
      <c r="K160" s="1">
        <v>3486.68</v>
      </c>
      <c r="L160" s="1">
        <v>1824</v>
      </c>
      <c r="M160">
        <v>0</v>
      </c>
      <c r="N160" s="1">
        <v>7032.68</v>
      </c>
      <c r="O160" s="1">
        <v>52967.32</v>
      </c>
    </row>
    <row r="161" spans="2:15">
      <c r="B161" s="2" t="s">
        <v>346</v>
      </c>
      <c r="C161" t="s">
        <v>345</v>
      </c>
      <c r="D161" t="s">
        <v>676</v>
      </c>
      <c r="E161" t="s">
        <v>145</v>
      </c>
      <c r="F161">
        <v>6885835</v>
      </c>
      <c r="G161" s="1">
        <v>18700</v>
      </c>
      <c r="H161">
        <v>0</v>
      </c>
      <c r="I161" s="1">
        <v>18700</v>
      </c>
      <c r="J161">
        <v>536.69000000000005</v>
      </c>
      <c r="K161">
        <v>0</v>
      </c>
      <c r="L161">
        <v>568.48</v>
      </c>
      <c r="M161">
        <v>0</v>
      </c>
      <c r="N161" s="1">
        <v>1105.17</v>
      </c>
      <c r="O161" s="1">
        <v>17594.830000000002</v>
      </c>
    </row>
    <row r="162" spans="2:15">
      <c r="B162" s="2" t="s">
        <v>547</v>
      </c>
      <c r="C162" t="s">
        <v>546</v>
      </c>
      <c r="D162" t="s">
        <v>689</v>
      </c>
      <c r="E162" t="s">
        <v>89</v>
      </c>
      <c r="F162">
        <v>1112</v>
      </c>
      <c r="G162" s="1">
        <v>20000</v>
      </c>
      <c r="H162">
        <v>0</v>
      </c>
      <c r="I162" s="1">
        <v>20000</v>
      </c>
      <c r="J162">
        <v>574</v>
      </c>
      <c r="K162">
        <v>0</v>
      </c>
      <c r="L162">
        <v>608</v>
      </c>
      <c r="M162">
        <v>0</v>
      </c>
      <c r="N162" s="1">
        <v>1182</v>
      </c>
      <c r="O162" s="1">
        <v>18818</v>
      </c>
    </row>
    <row r="163" spans="2:15">
      <c r="B163" s="2" t="s">
        <v>442</v>
      </c>
      <c r="C163" t="s">
        <v>441</v>
      </c>
      <c r="D163" t="s">
        <v>691</v>
      </c>
      <c r="E163" t="s">
        <v>70</v>
      </c>
      <c r="F163">
        <v>49</v>
      </c>
      <c r="G163" s="1">
        <v>40000</v>
      </c>
      <c r="H163">
        <v>0</v>
      </c>
      <c r="I163" s="1">
        <v>40000</v>
      </c>
      <c r="J163" s="1">
        <v>1148</v>
      </c>
      <c r="K163">
        <v>442.65</v>
      </c>
      <c r="L163" s="1">
        <v>1216</v>
      </c>
      <c r="M163">
        <v>0</v>
      </c>
      <c r="N163" s="1">
        <v>2806.65</v>
      </c>
      <c r="O163" s="1">
        <v>37193.35</v>
      </c>
    </row>
    <row r="164" spans="2:15">
      <c r="B164" s="2" t="s">
        <v>349</v>
      </c>
      <c r="C164" t="s">
        <v>347</v>
      </c>
      <c r="D164" t="s">
        <v>680</v>
      </c>
      <c r="E164" t="s">
        <v>348</v>
      </c>
      <c r="F164">
        <v>48</v>
      </c>
      <c r="G164" s="1">
        <v>26250</v>
      </c>
      <c r="H164">
        <v>0</v>
      </c>
      <c r="I164" s="1">
        <v>26250</v>
      </c>
      <c r="J164">
        <v>753.38</v>
      </c>
      <c r="K164">
        <v>0</v>
      </c>
      <c r="L164">
        <v>798</v>
      </c>
      <c r="M164">
        <v>0</v>
      </c>
      <c r="N164" s="1">
        <v>1551.38</v>
      </c>
      <c r="O164" s="1">
        <v>24698.62</v>
      </c>
    </row>
    <row r="165" spans="2:15">
      <c r="B165" s="2" t="s">
        <v>116</v>
      </c>
      <c r="C165" t="s">
        <v>115</v>
      </c>
      <c r="D165" t="s">
        <v>704</v>
      </c>
      <c r="E165" t="s">
        <v>25</v>
      </c>
      <c r="F165">
        <v>11</v>
      </c>
      <c r="G165" s="1">
        <v>120000</v>
      </c>
      <c r="H165">
        <v>0</v>
      </c>
      <c r="I165" s="1">
        <v>120000</v>
      </c>
      <c r="J165" s="1">
        <v>3444</v>
      </c>
      <c r="K165" s="1">
        <v>16809.87</v>
      </c>
      <c r="L165" s="1">
        <v>3648</v>
      </c>
      <c r="M165">
        <v>0</v>
      </c>
      <c r="N165" s="1">
        <v>23901.87</v>
      </c>
      <c r="O165" s="1">
        <v>96098.13</v>
      </c>
    </row>
    <row r="166" spans="2:15">
      <c r="B166" s="2" t="s">
        <v>444</v>
      </c>
      <c r="C166" t="s">
        <v>443</v>
      </c>
      <c r="D166" t="s">
        <v>691</v>
      </c>
      <c r="E166" t="s">
        <v>341</v>
      </c>
      <c r="F166">
        <v>52</v>
      </c>
      <c r="G166" s="1">
        <v>25000</v>
      </c>
      <c r="H166">
        <v>0</v>
      </c>
      <c r="I166" s="1">
        <v>25000</v>
      </c>
      <c r="J166">
        <v>717.5</v>
      </c>
      <c r="K166">
        <v>0</v>
      </c>
      <c r="L166">
        <v>760</v>
      </c>
      <c r="M166">
        <v>0</v>
      </c>
      <c r="N166" s="1">
        <v>1477.5</v>
      </c>
      <c r="O166" s="1">
        <v>23522.5</v>
      </c>
    </row>
    <row r="167" spans="2:15">
      <c r="B167" s="2" t="s">
        <v>118</v>
      </c>
      <c r="C167" t="s">
        <v>117</v>
      </c>
      <c r="D167" t="s">
        <v>676</v>
      </c>
      <c r="E167" t="s">
        <v>96</v>
      </c>
      <c r="F167">
        <v>272</v>
      </c>
      <c r="G167" s="1">
        <v>16500</v>
      </c>
      <c r="H167">
        <v>0</v>
      </c>
      <c r="I167" s="1">
        <v>16500</v>
      </c>
      <c r="J167">
        <v>473.55</v>
      </c>
      <c r="K167">
        <v>0</v>
      </c>
      <c r="L167">
        <v>501.6</v>
      </c>
      <c r="M167">
        <v>0</v>
      </c>
      <c r="N167">
        <v>975.15</v>
      </c>
      <c r="O167" s="1">
        <v>15524.85</v>
      </c>
    </row>
    <row r="168" spans="2:15">
      <c r="B168" s="2" t="s">
        <v>447</v>
      </c>
      <c r="C168" t="s">
        <v>445</v>
      </c>
      <c r="D168" t="s">
        <v>689</v>
      </c>
      <c r="E168" t="s">
        <v>446</v>
      </c>
      <c r="F168">
        <v>1076</v>
      </c>
      <c r="G168" s="1">
        <v>60000</v>
      </c>
      <c r="H168">
        <v>0</v>
      </c>
      <c r="I168" s="1">
        <v>60000</v>
      </c>
      <c r="J168" s="1">
        <v>1722</v>
      </c>
      <c r="K168" s="1">
        <v>3486.68</v>
      </c>
      <c r="L168" s="1">
        <v>1824</v>
      </c>
      <c r="M168">
        <v>0</v>
      </c>
      <c r="N168" s="1">
        <v>7032.68</v>
      </c>
      <c r="O168" s="1">
        <v>52967.32</v>
      </c>
    </row>
    <row r="169" spans="2:15">
      <c r="B169" s="2" t="s">
        <v>240</v>
      </c>
      <c r="C169" t="s">
        <v>239</v>
      </c>
      <c r="D169" t="s">
        <v>676</v>
      </c>
      <c r="E169" t="s">
        <v>96</v>
      </c>
      <c r="F169">
        <v>882</v>
      </c>
      <c r="G169" s="1">
        <v>20000</v>
      </c>
      <c r="H169">
        <v>0</v>
      </c>
      <c r="I169" s="1">
        <v>20000</v>
      </c>
      <c r="J169">
        <v>574</v>
      </c>
      <c r="K169">
        <v>0</v>
      </c>
      <c r="L169">
        <v>608</v>
      </c>
      <c r="M169">
        <v>0</v>
      </c>
      <c r="N169" s="1">
        <v>1182</v>
      </c>
      <c r="O169" s="1">
        <v>18818</v>
      </c>
    </row>
    <row r="170" spans="2:15">
      <c r="B170" s="2" t="s">
        <v>553</v>
      </c>
      <c r="C170" t="s">
        <v>552</v>
      </c>
      <c r="D170" t="s">
        <v>689</v>
      </c>
      <c r="E170" t="s">
        <v>89</v>
      </c>
      <c r="F170">
        <v>1106</v>
      </c>
      <c r="G170" s="1">
        <v>20000</v>
      </c>
      <c r="H170">
        <v>0</v>
      </c>
      <c r="I170" s="1">
        <v>20000</v>
      </c>
      <c r="J170">
        <v>574</v>
      </c>
      <c r="K170">
        <v>0</v>
      </c>
      <c r="L170">
        <v>608</v>
      </c>
      <c r="M170">
        <v>0</v>
      </c>
      <c r="N170" s="1">
        <v>1182</v>
      </c>
      <c r="O170" s="1">
        <v>18818</v>
      </c>
    </row>
    <row r="171" spans="2:15">
      <c r="B171" s="2" t="s">
        <v>449</v>
      </c>
      <c r="C171" t="s">
        <v>448</v>
      </c>
      <c r="D171" t="s">
        <v>745</v>
      </c>
      <c r="E171" t="s">
        <v>446</v>
      </c>
      <c r="F171">
        <v>5</v>
      </c>
      <c r="G171" s="1">
        <v>55000</v>
      </c>
      <c r="H171">
        <v>0</v>
      </c>
      <c r="I171" s="1">
        <v>55000</v>
      </c>
      <c r="J171" s="1">
        <v>1578.5</v>
      </c>
      <c r="K171" s="1">
        <v>2559.6799999999998</v>
      </c>
      <c r="L171" s="1">
        <v>1672</v>
      </c>
      <c r="M171">
        <v>0</v>
      </c>
      <c r="N171" s="1">
        <v>5810.18</v>
      </c>
      <c r="O171" s="1">
        <v>49189.82</v>
      </c>
    </row>
    <row r="172" spans="2:15">
      <c r="B172" s="2" t="s">
        <v>555</v>
      </c>
      <c r="C172" t="s">
        <v>554</v>
      </c>
      <c r="D172" t="s">
        <v>689</v>
      </c>
      <c r="E172" t="s">
        <v>89</v>
      </c>
      <c r="F172">
        <v>1130</v>
      </c>
      <c r="G172" s="1">
        <v>20000</v>
      </c>
      <c r="H172">
        <v>0</v>
      </c>
      <c r="I172" s="1">
        <v>20000</v>
      </c>
      <c r="J172">
        <v>574</v>
      </c>
      <c r="K172">
        <v>0</v>
      </c>
      <c r="L172">
        <v>608</v>
      </c>
      <c r="M172">
        <v>0</v>
      </c>
      <c r="N172" s="1">
        <v>1182</v>
      </c>
      <c r="O172" s="1">
        <v>18818</v>
      </c>
    </row>
    <row r="173" spans="2:15">
      <c r="B173" s="2" t="s">
        <v>557</v>
      </c>
      <c r="C173" t="s">
        <v>556</v>
      </c>
      <c r="D173" t="s">
        <v>720</v>
      </c>
      <c r="E173" t="s">
        <v>89</v>
      </c>
      <c r="F173">
        <v>380</v>
      </c>
      <c r="G173" s="1">
        <v>20000</v>
      </c>
      <c r="H173">
        <v>0</v>
      </c>
      <c r="I173" s="1">
        <v>20000</v>
      </c>
      <c r="J173">
        <v>574</v>
      </c>
      <c r="K173">
        <v>0</v>
      </c>
      <c r="L173">
        <v>608</v>
      </c>
      <c r="M173">
        <v>0</v>
      </c>
      <c r="N173" s="1">
        <v>1182</v>
      </c>
      <c r="O173" s="1">
        <v>18818</v>
      </c>
    </row>
    <row r="174" spans="2:15">
      <c r="B174" s="2" t="s">
        <v>120</v>
      </c>
      <c r="C174" t="s">
        <v>119</v>
      </c>
      <c r="D174" t="s">
        <v>676</v>
      </c>
      <c r="E174" t="s">
        <v>34</v>
      </c>
      <c r="F174">
        <v>17</v>
      </c>
      <c r="G174" s="1">
        <v>10000</v>
      </c>
      <c r="H174">
        <v>0</v>
      </c>
      <c r="I174" s="1">
        <v>10000</v>
      </c>
      <c r="J174">
        <v>287</v>
      </c>
      <c r="K174">
        <v>0</v>
      </c>
      <c r="L174">
        <v>304</v>
      </c>
      <c r="M174">
        <v>402.11</v>
      </c>
      <c r="N174">
        <v>993.11</v>
      </c>
      <c r="O174" s="1">
        <v>9006.89</v>
      </c>
    </row>
    <row r="175" spans="2:15">
      <c r="B175" s="2" t="s">
        <v>242</v>
      </c>
      <c r="C175" t="s">
        <v>241</v>
      </c>
      <c r="D175" t="s">
        <v>682</v>
      </c>
      <c r="E175" t="s">
        <v>22</v>
      </c>
      <c r="F175">
        <v>128</v>
      </c>
      <c r="G175" s="1">
        <v>160000</v>
      </c>
      <c r="H175">
        <v>0</v>
      </c>
      <c r="I175" s="1">
        <v>160000</v>
      </c>
      <c r="J175" s="1">
        <v>4592</v>
      </c>
      <c r="K175" s="1">
        <v>26410.240000000002</v>
      </c>
      <c r="L175" s="1">
        <v>4098.53</v>
      </c>
      <c r="M175">
        <v>0</v>
      </c>
      <c r="N175" s="1">
        <v>35100.769999999997</v>
      </c>
      <c r="O175" s="1">
        <v>124899.23</v>
      </c>
    </row>
    <row r="176" spans="2:15">
      <c r="B176" s="2" t="s">
        <v>350</v>
      </c>
      <c r="C176" t="s">
        <v>700</v>
      </c>
      <c r="D176" t="s">
        <v>681</v>
      </c>
      <c r="E176" t="s">
        <v>309</v>
      </c>
      <c r="F176">
        <v>18</v>
      </c>
      <c r="G176" s="1">
        <v>25000</v>
      </c>
      <c r="H176">
        <v>0</v>
      </c>
      <c r="I176" s="1">
        <v>25000</v>
      </c>
      <c r="J176">
        <v>717.5</v>
      </c>
      <c r="K176">
        <v>0</v>
      </c>
      <c r="L176">
        <v>760</v>
      </c>
      <c r="M176">
        <v>0</v>
      </c>
      <c r="N176" s="1">
        <v>1477.5</v>
      </c>
      <c r="O176" s="1">
        <v>23522.5</v>
      </c>
    </row>
    <row r="177" spans="2:15">
      <c r="B177" s="2" t="s">
        <v>563</v>
      </c>
      <c r="C177" t="s">
        <v>562</v>
      </c>
      <c r="D177" t="s">
        <v>720</v>
      </c>
      <c r="E177" t="s">
        <v>446</v>
      </c>
      <c r="F177">
        <v>400</v>
      </c>
      <c r="G177" s="1">
        <v>60000</v>
      </c>
      <c r="H177">
        <v>0</v>
      </c>
      <c r="I177" s="1">
        <v>60000</v>
      </c>
      <c r="J177" s="1">
        <v>1722</v>
      </c>
      <c r="K177" s="1">
        <v>3486.68</v>
      </c>
      <c r="L177" s="1">
        <v>1824</v>
      </c>
      <c r="M177">
        <v>0</v>
      </c>
      <c r="N177" s="1">
        <v>7032.68</v>
      </c>
      <c r="O177" s="1">
        <v>52967.32</v>
      </c>
    </row>
    <row r="178" spans="2:15">
      <c r="B178" s="2" t="s">
        <v>565</v>
      </c>
      <c r="C178" t="s">
        <v>564</v>
      </c>
      <c r="D178" t="s">
        <v>689</v>
      </c>
      <c r="E178" t="s">
        <v>434</v>
      </c>
      <c r="F178">
        <v>1136</v>
      </c>
      <c r="G178" s="1">
        <v>90000</v>
      </c>
      <c r="H178">
        <v>0</v>
      </c>
      <c r="I178" s="1">
        <v>90000</v>
      </c>
      <c r="J178" s="1">
        <v>2583</v>
      </c>
      <c r="K178" s="1">
        <v>9753.1200000000008</v>
      </c>
      <c r="L178" s="1">
        <v>2736</v>
      </c>
      <c r="M178">
        <v>0</v>
      </c>
      <c r="N178" s="1">
        <v>15072.12</v>
      </c>
      <c r="O178" s="1">
        <v>74927.88</v>
      </c>
    </row>
    <row r="179" spans="2:15">
      <c r="B179" s="2" t="s">
        <v>567</v>
      </c>
      <c r="C179" t="s">
        <v>566</v>
      </c>
      <c r="D179" t="s">
        <v>689</v>
      </c>
      <c r="E179" t="s">
        <v>89</v>
      </c>
      <c r="F179">
        <v>1086</v>
      </c>
      <c r="G179" s="1">
        <v>20000</v>
      </c>
      <c r="H179">
        <v>0</v>
      </c>
      <c r="I179" s="1">
        <v>20000</v>
      </c>
      <c r="J179">
        <v>574</v>
      </c>
      <c r="K179">
        <v>0</v>
      </c>
      <c r="L179">
        <v>608</v>
      </c>
      <c r="M179">
        <v>0</v>
      </c>
      <c r="N179" s="1">
        <v>1182</v>
      </c>
      <c r="O179" s="1">
        <v>18818</v>
      </c>
    </row>
    <row r="180" spans="2:15">
      <c r="B180" s="2" t="s">
        <v>569</v>
      </c>
      <c r="C180" t="s">
        <v>568</v>
      </c>
      <c r="D180" t="s">
        <v>689</v>
      </c>
      <c r="E180" t="s">
        <v>446</v>
      </c>
      <c r="F180">
        <v>1102</v>
      </c>
      <c r="G180" s="1">
        <v>60000</v>
      </c>
      <c r="H180">
        <v>0</v>
      </c>
      <c r="I180" s="1">
        <v>60000</v>
      </c>
      <c r="J180" s="1">
        <v>1722</v>
      </c>
      <c r="K180" s="1">
        <v>3486.68</v>
      </c>
      <c r="L180" s="1">
        <v>1824</v>
      </c>
      <c r="M180">
        <v>0</v>
      </c>
      <c r="N180" s="1">
        <v>7032.68</v>
      </c>
      <c r="O180" s="1">
        <v>52967.32</v>
      </c>
    </row>
    <row r="181" spans="2:15">
      <c r="B181" s="2" t="s">
        <v>571</v>
      </c>
      <c r="C181" t="s">
        <v>570</v>
      </c>
      <c r="D181" t="s">
        <v>689</v>
      </c>
      <c r="E181" t="s">
        <v>89</v>
      </c>
      <c r="F181">
        <v>1084</v>
      </c>
      <c r="G181" s="1">
        <v>20000</v>
      </c>
      <c r="H181">
        <v>0</v>
      </c>
      <c r="I181" s="1">
        <v>20000</v>
      </c>
      <c r="J181">
        <v>574</v>
      </c>
      <c r="K181">
        <v>0</v>
      </c>
      <c r="L181">
        <v>608</v>
      </c>
      <c r="M181">
        <v>0</v>
      </c>
      <c r="N181" s="1">
        <v>1182</v>
      </c>
      <c r="O181" s="1">
        <v>18818</v>
      </c>
    </row>
    <row r="182" spans="2:15">
      <c r="B182" s="2" t="s">
        <v>573</v>
      </c>
      <c r="C182" t="s">
        <v>572</v>
      </c>
      <c r="D182" t="s">
        <v>689</v>
      </c>
      <c r="E182" t="s">
        <v>89</v>
      </c>
      <c r="F182">
        <v>1082</v>
      </c>
      <c r="G182" s="1">
        <v>20000</v>
      </c>
      <c r="H182">
        <v>0</v>
      </c>
      <c r="I182" s="1">
        <v>20000</v>
      </c>
      <c r="J182">
        <v>574</v>
      </c>
      <c r="K182">
        <v>0</v>
      </c>
      <c r="L182">
        <v>608</v>
      </c>
      <c r="M182">
        <v>0</v>
      </c>
      <c r="N182" s="1">
        <v>1182</v>
      </c>
      <c r="O182" s="1">
        <v>18818</v>
      </c>
    </row>
    <row r="183" spans="2:15">
      <c r="B183" s="2" t="s">
        <v>122</v>
      </c>
      <c r="C183" t="s">
        <v>121</v>
      </c>
      <c r="D183" t="s">
        <v>676</v>
      </c>
      <c r="E183" t="s">
        <v>105</v>
      </c>
      <c r="F183">
        <v>281</v>
      </c>
      <c r="G183" s="1">
        <v>10000</v>
      </c>
      <c r="H183">
        <v>0</v>
      </c>
      <c r="I183" s="1">
        <v>10000</v>
      </c>
      <c r="J183">
        <v>287</v>
      </c>
      <c r="K183">
        <v>0</v>
      </c>
      <c r="L183">
        <v>304</v>
      </c>
      <c r="M183">
        <v>0</v>
      </c>
      <c r="N183">
        <v>591</v>
      </c>
      <c r="O183" s="1">
        <v>9409</v>
      </c>
    </row>
    <row r="184" spans="2:15">
      <c r="B184" s="2" t="s">
        <v>352</v>
      </c>
      <c r="C184" t="s">
        <v>351</v>
      </c>
      <c r="D184" t="s">
        <v>699</v>
      </c>
      <c r="E184" t="s">
        <v>22</v>
      </c>
      <c r="F184">
        <v>49</v>
      </c>
      <c r="G184" s="1">
        <v>160000</v>
      </c>
      <c r="H184">
        <v>0</v>
      </c>
      <c r="I184" s="1">
        <v>160000</v>
      </c>
      <c r="J184" s="1">
        <v>4592</v>
      </c>
      <c r="K184" s="1">
        <v>26410.240000000002</v>
      </c>
      <c r="L184" s="1">
        <v>4098.53</v>
      </c>
      <c r="M184">
        <v>0</v>
      </c>
      <c r="N184" s="1">
        <v>35100.769999999997</v>
      </c>
      <c r="O184" s="1">
        <v>124899.23</v>
      </c>
    </row>
    <row r="185" spans="2:15">
      <c r="B185" s="2" t="s">
        <v>577</v>
      </c>
      <c r="C185" t="s">
        <v>576</v>
      </c>
      <c r="D185" t="s">
        <v>689</v>
      </c>
      <c r="E185" t="s">
        <v>89</v>
      </c>
      <c r="F185">
        <v>1092</v>
      </c>
      <c r="G185" s="1">
        <v>20000</v>
      </c>
      <c r="H185">
        <v>0</v>
      </c>
      <c r="I185" s="1">
        <v>20000</v>
      </c>
      <c r="J185">
        <v>574</v>
      </c>
      <c r="K185">
        <v>0</v>
      </c>
      <c r="L185">
        <v>608</v>
      </c>
      <c r="M185">
        <v>0</v>
      </c>
      <c r="N185" s="1">
        <v>1182</v>
      </c>
      <c r="O185" s="1">
        <v>18818</v>
      </c>
    </row>
    <row r="186" spans="2:15">
      <c r="B186" s="2" t="s">
        <v>354</v>
      </c>
      <c r="C186" t="s">
        <v>353</v>
      </c>
      <c r="D186" t="s">
        <v>676</v>
      </c>
      <c r="E186" t="s">
        <v>145</v>
      </c>
      <c r="F186">
        <v>28</v>
      </c>
      <c r="G186" s="1">
        <v>18700</v>
      </c>
      <c r="H186">
        <v>0</v>
      </c>
      <c r="I186" s="1">
        <v>18700</v>
      </c>
      <c r="J186">
        <v>536.69000000000005</v>
      </c>
      <c r="K186">
        <v>0</v>
      </c>
      <c r="L186">
        <v>568.48</v>
      </c>
      <c r="M186">
        <v>0</v>
      </c>
      <c r="N186" s="1">
        <v>1105.17</v>
      </c>
      <c r="O186" s="1">
        <v>17594.830000000002</v>
      </c>
    </row>
    <row r="187" spans="2:15">
      <c r="B187" s="2" t="s">
        <v>357</v>
      </c>
      <c r="C187" t="s">
        <v>355</v>
      </c>
      <c r="D187" t="s">
        <v>676</v>
      </c>
      <c r="E187" t="s">
        <v>356</v>
      </c>
      <c r="F187">
        <v>29</v>
      </c>
      <c r="G187" s="1">
        <v>18700</v>
      </c>
      <c r="H187">
        <v>0</v>
      </c>
      <c r="I187" s="1">
        <v>18700</v>
      </c>
      <c r="J187">
        <v>536.69000000000005</v>
      </c>
      <c r="K187">
        <v>0</v>
      </c>
      <c r="L187">
        <v>568.48</v>
      </c>
      <c r="M187">
        <v>0</v>
      </c>
      <c r="N187" s="1">
        <v>1105.17</v>
      </c>
      <c r="O187" s="1">
        <v>17594.830000000002</v>
      </c>
    </row>
    <row r="188" spans="2:15">
      <c r="B188" s="2" t="s">
        <v>581</v>
      </c>
      <c r="C188" t="s">
        <v>580</v>
      </c>
      <c r="D188" t="s">
        <v>689</v>
      </c>
      <c r="E188" t="s">
        <v>446</v>
      </c>
      <c r="F188">
        <v>975</v>
      </c>
      <c r="G188" s="1">
        <v>60000</v>
      </c>
      <c r="H188">
        <v>0</v>
      </c>
      <c r="I188" s="1">
        <v>60000</v>
      </c>
      <c r="J188" s="1">
        <v>1722</v>
      </c>
      <c r="K188" s="1">
        <v>3486.68</v>
      </c>
      <c r="L188" s="1">
        <v>1824</v>
      </c>
      <c r="M188">
        <v>0</v>
      </c>
      <c r="N188" s="1">
        <v>7032.68</v>
      </c>
      <c r="O188" s="1">
        <v>52967.32</v>
      </c>
    </row>
    <row r="189" spans="2:15">
      <c r="B189" s="2" t="s">
        <v>583</v>
      </c>
      <c r="C189" t="s">
        <v>582</v>
      </c>
      <c r="D189" t="s">
        <v>689</v>
      </c>
      <c r="E189" t="s">
        <v>89</v>
      </c>
      <c r="F189">
        <v>1100</v>
      </c>
      <c r="G189" s="1">
        <v>20000</v>
      </c>
      <c r="H189">
        <v>0</v>
      </c>
      <c r="I189" s="1">
        <v>20000</v>
      </c>
      <c r="J189">
        <v>574</v>
      </c>
      <c r="K189">
        <v>0</v>
      </c>
      <c r="L189">
        <v>608</v>
      </c>
      <c r="M189">
        <v>0</v>
      </c>
      <c r="N189" s="1">
        <v>1182</v>
      </c>
      <c r="O189" s="1">
        <v>18818</v>
      </c>
    </row>
    <row r="190" spans="2:15">
      <c r="B190" s="2" t="s">
        <v>125</v>
      </c>
      <c r="C190" t="s">
        <v>123</v>
      </c>
      <c r="D190" t="s">
        <v>676</v>
      </c>
      <c r="E190" t="s">
        <v>124</v>
      </c>
      <c r="F190">
        <v>631</v>
      </c>
      <c r="G190" s="1">
        <v>150000</v>
      </c>
      <c r="H190">
        <v>0</v>
      </c>
      <c r="I190" s="1">
        <v>150000</v>
      </c>
      <c r="J190" s="1">
        <v>4305</v>
      </c>
      <c r="K190" s="1">
        <v>23981.99</v>
      </c>
      <c r="L190" s="1">
        <v>4098.53</v>
      </c>
      <c r="M190">
        <v>0</v>
      </c>
      <c r="N190" s="1">
        <v>32385.52</v>
      </c>
      <c r="O190" s="1">
        <v>117614.48</v>
      </c>
    </row>
    <row r="191" spans="2:15">
      <c r="B191" s="2" t="s">
        <v>585</v>
      </c>
      <c r="C191" t="s">
        <v>584</v>
      </c>
      <c r="D191" t="s">
        <v>689</v>
      </c>
      <c r="E191" t="s">
        <v>446</v>
      </c>
      <c r="F191">
        <v>1041</v>
      </c>
      <c r="G191" s="1">
        <v>60000</v>
      </c>
      <c r="H191">
        <v>0</v>
      </c>
      <c r="I191" s="1">
        <v>60000</v>
      </c>
      <c r="J191" s="1">
        <v>1722</v>
      </c>
      <c r="K191" s="1">
        <v>3486.68</v>
      </c>
      <c r="L191" s="1">
        <v>1824</v>
      </c>
      <c r="M191">
        <v>0</v>
      </c>
      <c r="N191" s="1">
        <v>7032.68</v>
      </c>
      <c r="O191" s="1">
        <v>52967.32</v>
      </c>
    </row>
    <row r="192" spans="2:15">
      <c r="B192" s="2" t="s">
        <v>127</v>
      </c>
      <c r="C192" t="s">
        <v>126</v>
      </c>
      <c r="D192" t="s">
        <v>682</v>
      </c>
      <c r="E192" t="s">
        <v>78</v>
      </c>
      <c r="F192">
        <v>126</v>
      </c>
      <c r="G192" s="1">
        <v>35000</v>
      </c>
      <c r="H192">
        <v>0</v>
      </c>
      <c r="I192" s="1">
        <v>35000</v>
      </c>
      <c r="J192" s="1">
        <v>1004.5</v>
      </c>
      <c r="K192">
        <v>0</v>
      </c>
      <c r="L192" s="1">
        <v>1064</v>
      </c>
      <c r="M192">
        <v>0</v>
      </c>
      <c r="N192" s="1">
        <v>2068.5</v>
      </c>
      <c r="O192" s="1">
        <v>32931.5</v>
      </c>
    </row>
    <row r="193" spans="2:15">
      <c r="B193" s="2" t="s">
        <v>452</v>
      </c>
      <c r="C193" t="s">
        <v>450</v>
      </c>
      <c r="D193" t="s">
        <v>688</v>
      </c>
      <c r="E193" t="s">
        <v>451</v>
      </c>
      <c r="F193">
        <v>23</v>
      </c>
      <c r="G193" s="1">
        <v>55000</v>
      </c>
      <c r="H193">
        <v>0</v>
      </c>
      <c r="I193" s="1">
        <v>55000</v>
      </c>
      <c r="J193" s="1">
        <v>1578.5</v>
      </c>
      <c r="K193" s="1">
        <v>2559.6799999999998</v>
      </c>
      <c r="L193" s="1">
        <v>1672</v>
      </c>
      <c r="M193">
        <v>0</v>
      </c>
      <c r="N193" s="1">
        <v>5810.18</v>
      </c>
      <c r="O193" s="1">
        <v>49189.82</v>
      </c>
    </row>
    <row r="194" spans="2:15">
      <c r="B194" s="2" t="s">
        <v>587</v>
      </c>
      <c r="C194" t="s">
        <v>586</v>
      </c>
      <c r="D194" t="s">
        <v>689</v>
      </c>
      <c r="E194" t="s">
        <v>89</v>
      </c>
      <c r="F194">
        <v>1061</v>
      </c>
      <c r="G194" s="1">
        <v>20000</v>
      </c>
      <c r="H194">
        <v>0</v>
      </c>
      <c r="I194" s="1">
        <v>20000</v>
      </c>
      <c r="J194">
        <v>574</v>
      </c>
      <c r="K194">
        <v>0</v>
      </c>
      <c r="L194">
        <v>608</v>
      </c>
      <c r="M194">
        <v>0</v>
      </c>
      <c r="N194" s="1">
        <v>1182</v>
      </c>
      <c r="O194" s="1">
        <v>18818</v>
      </c>
    </row>
    <row r="195" spans="2:15">
      <c r="B195" s="2" t="s">
        <v>589</v>
      </c>
      <c r="C195" t="s">
        <v>588</v>
      </c>
      <c r="D195" t="s">
        <v>689</v>
      </c>
      <c r="E195" t="s">
        <v>89</v>
      </c>
      <c r="F195">
        <v>1094</v>
      </c>
      <c r="G195" s="1">
        <v>20000</v>
      </c>
      <c r="H195">
        <v>0</v>
      </c>
      <c r="I195" s="1">
        <v>20000</v>
      </c>
      <c r="J195">
        <v>574</v>
      </c>
      <c r="K195">
        <v>0</v>
      </c>
      <c r="L195">
        <v>608</v>
      </c>
      <c r="M195">
        <v>0</v>
      </c>
      <c r="N195" s="1">
        <v>1182</v>
      </c>
      <c r="O195" s="1">
        <v>18818</v>
      </c>
    </row>
    <row r="196" spans="2:15">
      <c r="B196" s="2" t="s">
        <v>593</v>
      </c>
      <c r="C196" t="s">
        <v>592</v>
      </c>
      <c r="D196" t="s">
        <v>689</v>
      </c>
      <c r="E196" t="s">
        <v>89</v>
      </c>
      <c r="F196">
        <v>1043</v>
      </c>
      <c r="G196" s="1">
        <v>20000</v>
      </c>
      <c r="H196">
        <v>0</v>
      </c>
      <c r="I196" s="1">
        <v>20000</v>
      </c>
      <c r="J196">
        <v>574</v>
      </c>
      <c r="K196">
        <v>0</v>
      </c>
      <c r="L196">
        <v>608</v>
      </c>
      <c r="M196">
        <v>0</v>
      </c>
      <c r="N196" s="1">
        <v>1182</v>
      </c>
      <c r="O196" s="1">
        <v>18818</v>
      </c>
    </row>
    <row r="197" spans="2:15">
      <c r="B197" s="2" t="s">
        <v>359</v>
      </c>
      <c r="C197" t="s">
        <v>358</v>
      </c>
      <c r="D197" t="s">
        <v>676</v>
      </c>
      <c r="E197" t="s">
        <v>145</v>
      </c>
      <c r="F197">
        <v>55</v>
      </c>
      <c r="G197" s="1">
        <v>18700</v>
      </c>
      <c r="H197">
        <v>0</v>
      </c>
      <c r="I197" s="1">
        <v>18700</v>
      </c>
      <c r="J197">
        <v>536.69000000000005</v>
      </c>
      <c r="K197">
        <v>0</v>
      </c>
      <c r="L197">
        <v>568.48</v>
      </c>
      <c r="M197">
        <v>0</v>
      </c>
      <c r="N197" s="1">
        <v>1105.17</v>
      </c>
      <c r="O197" s="1">
        <v>17594.830000000002</v>
      </c>
    </row>
    <row r="198" spans="2:15">
      <c r="B198" s="2" t="s">
        <v>455</v>
      </c>
      <c r="C198" t="s">
        <v>453</v>
      </c>
      <c r="D198" t="s">
        <v>701</v>
      </c>
      <c r="E198" t="s">
        <v>454</v>
      </c>
      <c r="F198">
        <v>2</v>
      </c>
      <c r="G198" s="1">
        <v>16500</v>
      </c>
      <c r="H198">
        <v>0</v>
      </c>
      <c r="I198" s="1">
        <v>16500</v>
      </c>
      <c r="J198">
        <v>473.55</v>
      </c>
      <c r="K198">
        <v>0</v>
      </c>
      <c r="L198">
        <v>501.6</v>
      </c>
      <c r="M198">
        <v>0</v>
      </c>
      <c r="N198">
        <v>975.15</v>
      </c>
      <c r="O198" s="1">
        <v>15524.85</v>
      </c>
    </row>
    <row r="199" spans="2:15">
      <c r="B199" s="2" t="s">
        <v>245</v>
      </c>
      <c r="C199" t="s">
        <v>243</v>
      </c>
      <c r="D199" t="s">
        <v>682</v>
      </c>
      <c r="E199" t="s">
        <v>244</v>
      </c>
      <c r="F199">
        <v>127</v>
      </c>
      <c r="G199" s="1">
        <v>60000</v>
      </c>
      <c r="H199">
        <v>0</v>
      </c>
      <c r="I199" s="1">
        <v>60000</v>
      </c>
      <c r="J199" s="1">
        <v>1722</v>
      </c>
      <c r="K199" s="1">
        <v>3486.68</v>
      </c>
      <c r="L199" s="1">
        <v>1824</v>
      </c>
      <c r="M199">
        <v>0</v>
      </c>
      <c r="N199" s="1">
        <v>7032.68</v>
      </c>
      <c r="O199" s="1">
        <v>52967.32</v>
      </c>
    </row>
    <row r="200" spans="2:15">
      <c r="B200" s="2" t="s">
        <v>129</v>
      </c>
      <c r="C200" t="s">
        <v>128</v>
      </c>
      <c r="D200" t="s">
        <v>705</v>
      </c>
      <c r="E200" t="s">
        <v>25</v>
      </c>
      <c r="F200">
        <v>36</v>
      </c>
      <c r="G200" s="1">
        <v>130000</v>
      </c>
      <c r="H200">
        <v>0</v>
      </c>
      <c r="I200" s="1">
        <v>130000</v>
      </c>
      <c r="J200" s="1">
        <v>3731</v>
      </c>
      <c r="K200" s="1">
        <v>19162.12</v>
      </c>
      <c r="L200" s="1">
        <v>3952</v>
      </c>
      <c r="M200">
        <v>0</v>
      </c>
      <c r="N200" s="1">
        <v>26845.119999999999</v>
      </c>
      <c r="O200" s="1">
        <v>103154.88</v>
      </c>
    </row>
    <row r="201" spans="2:15">
      <c r="B201" s="2" t="s">
        <v>248</v>
      </c>
      <c r="C201" t="s">
        <v>246</v>
      </c>
      <c r="D201" t="s">
        <v>733</v>
      </c>
      <c r="E201" t="s">
        <v>247</v>
      </c>
      <c r="F201">
        <v>14</v>
      </c>
      <c r="G201" s="1">
        <v>35000</v>
      </c>
      <c r="H201">
        <v>0</v>
      </c>
      <c r="I201" s="1">
        <v>35000</v>
      </c>
      <c r="J201" s="1">
        <v>1004.5</v>
      </c>
      <c r="K201">
        <v>0</v>
      </c>
      <c r="L201" s="1">
        <v>1064</v>
      </c>
      <c r="M201">
        <v>0</v>
      </c>
      <c r="N201" s="1">
        <v>2068.5</v>
      </c>
      <c r="O201" s="1">
        <v>32931.5</v>
      </c>
    </row>
    <row r="202" spans="2:15">
      <c r="B202" s="2" t="s">
        <v>132</v>
      </c>
      <c r="C202" t="s">
        <v>130</v>
      </c>
      <c r="D202" t="s">
        <v>676</v>
      </c>
      <c r="E202" t="s">
        <v>131</v>
      </c>
      <c r="F202">
        <v>288</v>
      </c>
      <c r="G202" s="1">
        <v>10000</v>
      </c>
      <c r="H202">
        <v>0</v>
      </c>
      <c r="I202" s="1">
        <v>10000</v>
      </c>
      <c r="J202">
        <v>287</v>
      </c>
      <c r="K202">
        <v>0</v>
      </c>
      <c r="L202">
        <v>304</v>
      </c>
      <c r="M202">
        <v>0</v>
      </c>
      <c r="N202">
        <v>591</v>
      </c>
      <c r="O202" s="1">
        <v>9409</v>
      </c>
    </row>
    <row r="203" spans="2:15">
      <c r="B203" s="2" t="s">
        <v>134</v>
      </c>
      <c r="C203" t="s">
        <v>133</v>
      </c>
      <c r="D203" t="s">
        <v>676</v>
      </c>
      <c r="E203" t="s">
        <v>34</v>
      </c>
      <c r="F203">
        <v>20</v>
      </c>
      <c r="G203" s="1">
        <v>10000</v>
      </c>
      <c r="H203">
        <v>0</v>
      </c>
      <c r="I203" s="1">
        <v>10000</v>
      </c>
      <c r="J203">
        <v>287</v>
      </c>
      <c r="K203">
        <v>0</v>
      </c>
      <c r="L203">
        <v>304</v>
      </c>
      <c r="M203">
        <v>0</v>
      </c>
      <c r="N203">
        <v>591</v>
      </c>
      <c r="O203" s="1">
        <v>9409</v>
      </c>
    </row>
    <row r="204" spans="2:15">
      <c r="B204" s="2" t="s">
        <v>457</v>
      </c>
      <c r="C204" t="s">
        <v>456</v>
      </c>
      <c r="D204" t="s">
        <v>744</v>
      </c>
      <c r="E204" t="s">
        <v>16</v>
      </c>
      <c r="F204">
        <v>8</v>
      </c>
      <c r="G204" s="1">
        <v>70000</v>
      </c>
      <c r="H204">
        <v>0</v>
      </c>
      <c r="I204" s="1">
        <v>70000</v>
      </c>
      <c r="J204" s="1">
        <v>2009</v>
      </c>
      <c r="K204" s="1">
        <v>5368.48</v>
      </c>
      <c r="L204" s="1">
        <v>2128</v>
      </c>
      <c r="M204">
        <v>0</v>
      </c>
      <c r="N204" s="1">
        <v>9505.48</v>
      </c>
      <c r="O204" s="1">
        <v>60494.52</v>
      </c>
    </row>
    <row r="205" spans="2:15">
      <c r="B205" s="2" t="s">
        <v>256</v>
      </c>
      <c r="C205" t="s">
        <v>254</v>
      </c>
      <c r="D205" t="s">
        <v>676</v>
      </c>
      <c r="E205" t="s">
        <v>255</v>
      </c>
      <c r="F205">
        <v>906</v>
      </c>
      <c r="G205" s="1">
        <v>15000</v>
      </c>
      <c r="H205">
        <v>0</v>
      </c>
      <c r="I205" s="1">
        <v>15000</v>
      </c>
      <c r="J205">
        <v>430.5</v>
      </c>
      <c r="K205">
        <v>0</v>
      </c>
      <c r="L205">
        <v>456</v>
      </c>
      <c r="M205">
        <v>0</v>
      </c>
      <c r="N205">
        <v>886.5</v>
      </c>
      <c r="O205" s="1">
        <v>14113.5</v>
      </c>
    </row>
    <row r="206" spans="2:15">
      <c r="B206" s="2" t="s">
        <v>136</v>
      </c>
      <c r="C206" t="s">
        <v>135</v>
      </c>
      <c r="D206" t="s">
        <v>676</v>
      </c>
      <c r="E206" t="s">
        <v>105</v>
      </c>
      <c r="F206">
        <v>900</v>
      </c>
      <c r="G206" s="1">
        <v>12500</v>
      </c>
      <c r="H206">
        <v>0</v>
      </c>
      <c r="I206" s="1">
        <v>12500</v>
      </c>
      <c r="J206">
        <v>358.75</v>
      </c>
      <c r="K206">
        <v>0</v>
      </c>
      <c r="L206">
        <v>380</v>
      </c>
      <c r="M206">
        <v>0</v>
      </c>
      <c r="N206">
        <v>738.75</v>
      </c>
      <c r="O206" s="1">
        <v>11761.25</v>
      </c>
    </row>
    <row r="207" spans="2:15">
      <c r="B207" s="2" t="s">
        <v>459</v>
      </c>
      <c r="C207" t="s">
        <v>458</v>
      </c>
      <c r="D207" t="s">
        <v>744</v>
      </c>
      <c r="E207" t="s">
        <v>22</v>
      </c>
      <c r="F207">
        <v>6</v>
      </c>
      <c r="G207" s="1">
        <v>160000</v>
      </c>
      <c r="H207">
        <v>0</v>
      </c>
      <c r="I207" s="1">
        <v>160000</v>
      </c>
      <c r="J207" s="1">
        <v>4592</v>
      </c>
      <c r="K207" s="1">
        <v>26410.240000000002</v>
      </c>
      <c r="L207" s="1">
        <v>4098.53</v>
      </c>
      <c r="M207">
        <v>0</v>
      </c>
      <c r="N207" s="1">
        <v>35100.769999999997</v>
      </c>
      <c r="O207" s="1">
        <v>124899.23</v>
      </c>
    </row>
    <row r="208" spans="2:15">
      <c r="B208" s="2" t="s">
        <v>138</v>
      </c>
      <c r="C208" t="s">
        <v>137</v>
      </c>
      <c r="D208" t="s">
        <v>718</v>
      </c>
      <c r="E208" t="s">
        <v>25</v>
      </c>
      <c r="F208">
        <v>1</v>
      </c>
      <c r="G208" s="1">
        <v>130000</v>
      </c>
      <c r="H208">
        <v>0</v>
      </c>
      <c r="I208" s="1">
        <v>130000</v>
      </c>
      <c r="J208" s="1">
        <v>3731</v>
      </c>
      <c r="K208" s="1">
        <v>18864.59</v>
      </c>
      <c r="L208" s="1">
        <v>3952</v>
      </c>
      <c r="M208" s="1">
        <v>1190.1199999999999</v>
      </c>
      <c r="N208" s="1">
        <v>27737.71</v>
      </c>
      <c r="O208" s="1">
        <v>102262.29</v>
      </c>
    </row>
    <row r="209" spans="2:15">
      <c r="B209" s="2" t="s">
        <v>599</v>
      </c>
      <c r="C209" t="s">
        <v>598</v>
      </c>
      <c r="D209" t="s">
        <v>689</v>
      </c>
      <c r="E209" t="s">
        <v>89</v>
      </c>
      <c r="F209">
        <v>1059</v>
      </c>
      <c r="G209" s="1">
        <v>20000</v>
      </c>
      <c r="H209">
        <v>0</v>
      </c>
      <c r="I209" s="1">
        <v>20000</v>
      </c>
      <c r="J209">
        <v>574</v>
      </c>
      <c r="K209">
        <v>0</v>
      </c>
      <c r="L209">
        <v>608</v>
      </c>
      <c r="M209">
        <v>0</v>
      </c>
      <c r="N209" s="1">
        <v>1182</v>
      </c>
      <c r="O209" s="1">
        <v>18818</v>
      </c>
    </row>
    <row r="210" spans="2:15">
      <c r="B210" s="2" t="s">
        <v>461</v>
      </c>
      <c r="C210" t="s">
        <v>460</v>
      </c>
      <c r="D210" t="s">
        <v>742</v>
      </c>
      <c r="E210" t="s">
        <v>25</v>
      </c>
      <c r="F210">
        <v>19</v>
      </c>
      <c r="G210" s="1">
        <v>110000</v>
      </c>
      <c r="H210">
        <v>0</v>
      </c>
      <c r="I210" s="1">
        <v>110000</v>
      </c>
      <c r="J210" s="1">
        <v>3157</v>
      </c>
      <c r="K210" s="1">
        <v>14457.62</v>
      </c>
      <c r="L210" s="1">
        <v>3344</v>
      </c>
      <c r="M210">
        <v>0</v>
      </c>
      <c r="N210" s="1">
        <v>20958.62</v>
      </c>
      <c r="O210" s="1">
        <v>89041.38</v>
      </c>
    </row>
    <row r="211" spans="2:15">
      <c r="B211" s="2" t="s">
        <v>601</v>
      </c>
      <c r="C211" t="s">
        <v>600</v>
      </c>
      <c r="D211" t="s">
        <v>720</v>
      </c>
      <c r="E211" t="s">
        <v>446</v>
      </c>
      <c r="F211">
        <v>383</v>
      </c>
      <c r="G211" s="1">
        <v>50000</v>
      </c>
      <c r="H211">
        <v>0</v>
      </c>
      <c r="I211" s="1">
        <v>50000</v>
      </c>
      <c r="J211" s="1">
        <v>1435</v>
      </c>
      <c r="K211" s="1">
        <v>1854</v>
      </c>
      <c r="L211" s="1">
        <v>1520</v>
      </c>
      <c r="M211">
        <v>0</v>
      </c>
      <c r="N211" s="1">
        <v>4809</v>
      </c>
      <c r="O211" s="1">
        <v>45191</v>
      </c>
    </row>
    <row r="212" spans="2:15">
      <c r="B212" s="2" t="s">
        <v>141</v>
      </c>
      <c r="C212" t="s">
        <v>139</v>
      </c>
      <c r="D212" t="s">
        <v>694</v>
      </c>
      <c r="E212" t="s">
        <v>140</v>
      </c>
      <c r="F212">
        <v>34</v>
      </c>
      <c r="G212" s="1">
        <v>45000</v>
      </c>
      <c r="H212">
        <v>0</v>
      </c>
      <c r="I212" s="1">
        <v>45000</v>
      </c>
      <c r="J212" s="1">
        <v>1291.5</v>
      </c>
      <c r="K212" s="1">
        <v>1148.33</v>
      </c>
      <c r="L212" s="1">
        <v>1368</v>
      </c>
      <c r="M212">
        <v>0</v>
      </c>
      <c r="N212" s="1">
        <v>3807.83</v>
      </c>
      <c r="O212" s="1">
        <v>41192.17</v>
      </c>
    </row>
    <row r="213" spans="2:15">
      <c r="B213" s="2" t="s">
        <v>463</v>
      </c>
      <c r="C213" t="s">
        <v>462</v>
      </c>
      <c r="D213" t="s">
        <v>689</v>
      </c>
      <c r="E213" t="s">
        <v>434</v>
      </c>
      <c r="F213">
        <v>965</v>
      </c>
      <c r="G213" s="1">
        <v>90000</v>
      </c>
      <c r="H213">
        <v>0</v>
      </c>
      <c r="I213" s="1">
        <v>90000</v>
      </c>
      <c r="J213" s="1">
        <v>2583</v>
      </c>
      <c r="K213" s="1">
        <v>9753.1200000000008</v>
      </c>
      <c r="L213" s="1">
        <v>2736</v>
      </c>
      <c r="M213">
        <v>0</v>
      </c>
      <c r="N213" s="1">
        <v>15072.12</v>
      </c>
      <c r="O213" s="1">
        <v>74927.88</v>
      </c>
    </row>
    <row r="214" spans="2:15">
      <c r="B214" s="2" t="s">
        <v>603</v>
      </c>
      <c r="C214" t="s">
        <v>602</v>
      </c>
      <c r="D214" t="s">
        <v>720</v>
      </c>
      <c r="E214" t="s">
        <v>89</v>
      </c>
      <c r="F214">
        <v>381</v>
      </c>
      <c r="G214" s="1">
        <v>25000</v>
      </c>
      <c r="H214">
        <v>0</v>
      </c>
      <c r="I214" s="1">
        <v>25000</v>
      </c>
      <c r="J214">
        <v>717.5</v>
      </c>
      <c r="K214">
        <v>0</v>
      </c>
      <c r="L214">
        <v>760</v>
      </c>
      <c r="M214">
        <v>0</v>
      </c>
      <c r="N214" s="1">
        <v>1477.5</v>
      </c>
      <c r="O214" s="1">
        <v>23522.5</v>
      </c>
    </row>
    <row r="215" spans="2:15">
      <c r="B215" s="2" t="s">
        <v>258</v>
      </c>
      <c r="C215" t="s">
        <v>257</v>
      </c>
      <c r="D215" t="s">
        <v>682</v>
      </c>
      <c r="E215" t="s">
        <v>244</v>
      </c>
      <c r="F215">
        <v>129</v>
      </c>
      <c r="G215" s="1">
        <v>50000</v>
      </c>
      <c r="H215">
        <v>0</v>
      </c>
      <c r="I215" s="1">
        <v>50000</v>
      </c>
      <c r="J215" s="1">
        <v>1435</v>
      </c>
      <c r="K215" s="1">
        <v>1854</v>
      </c>
      <c r="L215" s="1">
        <v>1520</v>
      </c>
      <c r="M215" s="1">
        <v>6388.13</v>
      </c>
      <c r="N215" s="1">
        <v>11197.13</v>
      </c>
      <c r="O215" s="1">
        <v>38802.870000000003</v>
      </c>
    </row>
    <row r="216" spans="2:15">
      <c r="B216" s="2" t="s">
        <v>605</v>
      </c>
      <c r="C216" t="s">
        <v>604</v>
      </c>
      <c r="D216" t="s">
        <v>689</v>
      </c>
      <c r="E216" t="s">
        <v>446</v>
      </c>
      <c r="F216">
        <v>1063</v>
      </c>
      <c r="G216" s="1">
        <v>60000</v>
      </c>
      <c r="H216">
        <v>0</v>
      </c>
      <c r="I216" s="1">
        <v>60000</v>
      </c>
      <c r="J216" s="1">
        <v>1722</v>
      </c>
      <c r="K216" s="1">
        <v>3486.68</v>
      </c>
      <c r="L216" s="1">
        <v>1824</v>
      </c>
      <c r="M216">
        <v>0</v>
      </c>
      <c r="N216" s="1">
        <v>7032.68</v>
      </c>
      <c r="O216" s="1">
        <v>52967.32</v>
      </c>
    </row>
    <row r="217" spans="2:15">
      <c r="B217" s="2" t="s">
        <v>144</v>
      </c>
      <c r="C217" t="s">
        <v>142</v>
      </c>
      <c r="D217" t="s">
        <v>687</v>
      </c>
      <c r="E217" t="s">
        <v>143</v>
      </c>
      <c r="F217">
        <v>25</v>
      </c>
      <c r="G217" s="1">
        <v>130000</v>
      </c>
      <c r="H217">
        <v>0</v>
      </c>
      <c r="I217" s="1">
        <v>130000</v>
      </c>
      <c r="J217" s="1">
        <v>3731</v>
      </c>
      <c r="K217" s="1">
        <v>19162.12</v>
      </c>
      <c r="L217" s="1">
        <v>3952</v>
      </c>
      <c r="M217">
        <v>0</v>
      </c>
      <c r="N217" s="1">
        <v>26845.119999999999</v>
      </c>
      <c r="O217" s="1">
        <v>103154.88</v>
      </c>
    </row>
    <row r="218" spans="2:15">
      <c r="B218" s="2" t="s">
        <v>607</v>
      </c>
      <c r="C218" t="s">
        <v>606</v>
      </c>
      <c r="D218" t="s">
        <v>689</v>
      </c>
      <c r="E218" t="s">
        <v>526</v>
      </c>
      <c r="F218">
        <v>1078</v>
      </c>
      <c r="G218" s="1">
        <v>20000</v>
      </c>
      <c r="H218">
        <v>0</v>
      </c>
      <c r="I218" s="1">
        <v>20000</v>
      </c>
      <c r="J218">
        <v>574</v>
      </c>
      <c r="K218">
        <v>0</v>
      </c>
      <c r="L218">
        <v>608</v>
      </c>
      <c r="M218">
        <v>0</v>
      </c>
      <c r="N218" s="1">
        <v>1182</v>
      </c>
      <c r="O218" s="1">
        <v>18818</v>
      </c>
    </row>
    <row r="219" spans="2:15">
      <c r="B219" s="2" t="s">
        <v>609</v>
      </c>
      <c r="C219" t="s">
        <v>608</v>
      </c>
      <c r="D219" t="s">
        <v>689</v>
      </c>
      <c r="E219" t="s">
        <v>89</v>
      </c>
      <c r="F219">
        <v>1128</v>
      </c>
      <c r="G219" s="1">
        <v>20000</v>
      </c>
      <c r="H219">
        <v>0</v>
      </c>
      <c r="I219" s="1">
        <v>20000</v>
      </c>
      <c r="J219">
        <v>574</v>
      </c>
      <c r="K219">
        <v>0</v>
      </c>
      <c r="L219">
        <v>608</v>
      </c>
      <c r="M219">
        <v>0</v>
      </c>
      <c r="N219" s="1">
        <v>1182</v>
      </c>
      <c r="O219" s="1">
        <v>18818</v>
      </c>
    </row>
    <row r="220" spans="2:15">
      <c r="B220" s="2" t="s">
        <v>361</v>
      </c>
      <c r="C220" t="s">
        <v>360</v>
      </c>
      <c r="D220" t="s">
        <v>699</v>
      </c>
      <c r="E220" t="s">
        <v>247</v>
      </c>
      <c r="F220">
        <v>22</v>
      </c>
      <c r="G220" s="1">
        <v>25000</v>
      </c>
      <c r="H220">
        <v>0</v>
      </c>
      <c r="I220" s="1">
        <v>25000</v>
      </c>
      <c r="J220">
        <v>717.5</v>
      </c>
      <c r="K220">
        <v>0</v>
      </c>
      <c r="L220">
        <v>760</v>
      </c>
      <c r="M220">
        <v>0</v>
      </c>
      <c r="N220" s="1">
        <v>1477.5</v>
      </c>
      <c r="O220" s="1">
        <v>23522.5</v>
      </c>
    </row>
    <row r="221" spans="2:15">
      <c r="B221" s="2" t="s">
        <v>611</v>
      </c>
      <c r="C221" t="s">
        <v>610</v>
      </c>
      <c r="D221" t="s">
        <v>689</v>
      </c>
      <c r="E221" t="s">
        <v>446</v>
      </c>
      <c r="F221">
        <v>1057</v>
      </c>
      <c r="G221" s="1">
        <v>60000</v>
      </c>
      <c r="H221">
        <v>0</v>
      </c>
      <c r="I221" s="1">
        <v>60000</v>
      </c>
      <c r="J221" s="1">
        <v>1722</v>
      </c>
      <c r="K221" s="1">
        <v>3486.68</v>
      </c>
      <c r="L221" s="1">
        <v>1824</v>
      </c>
      <c r="M221">
        <v>0</v>
      </c>
      <c r="N221" s="1">
        <v>7032.68</v>
      </c>
      <c r="O221" s="1">
        <v>52967.32</v>
      </c>
    </row>
    <row r="222" spans="2:15">
      <c r="B222" s="2" t="s">
        <v>397</v>
      </c>
      <c r="C222" t="s">
        <v>396</v>
      </c>
      <c r="D222" t="s">
        <v>741</v>
      </c>
      <c r="E222" t="s">
        <v>22</v>
      </c>
      <c r="F222">
        <v>9</v>
      </c>
      <c r="G222" s="1">
        <v>160000</v>
      </c>
      <c r="H222">
        <v>0</v>
      </c>
      <c r="I222" s="1">
        <v>160000</v>
      </c>
      <c r="J222" s="1">
        <v>4592</v>
      </c>
      <c r="K222" s="1">
        <v>26410.240000000002</v>
      </c>
      <c r="L222" s="1">
        <v>4098.53</v>
      </c>
      <c r="M222">
        <v>0</v>
      </c>
      <c r="N222" s="1">
        <v>35100.769999999997</v>
      </c>
      <c r="O222" s="1">
        <v>124899.23</v>
      </c>
    </row>
    <row r="223" spans="2:15">
      <c r="B223" s="2" t="s">
        <v>613</v>
      </c>
      <c r="C223" t="s">
        <v>612</v>
      </c>
      <c r="D223" t="s">
        <v>689</v>
      </c>
      <c r="E223" t="s">
        <v>89</v>
      </c>
      <c r="F223">
        <v>1096</v>
      </c>
      <c r="G223" s="1">
        <v>20000</v>
      </c>
      <c r="H223">
        <v>0</v>
      </c>
      <c r="I223" s="1">
        <v>20000</v>
      </c>
      <c r="J223">
        <v>574</v>
      </c>
      <c r="K223">
        <v>0</v>
      </c>
      <c r="L223">
        <v>608</v>
      </c>
      <c r="M223">
        <v>0</v>
      </c>
      <c r="N223" s="1">
        <v>1182</v>
      </c>
      <c r="O223" s="1">
        <v>18818</v>
      </c>
    </row>
    <row r="224" spans="2:15">
      <c r="B224" s="2" t="s">
        <v>146</v>
      </c>
      <c r="C224" t="s">
        <v>684</v>
      </c>
      <c r="D224" t="s">
        <v>682</v>
      </c>
      <c r="E224" t="s">
        <v>145</v>
      </c>
      <c r="F224">
        <v>9</v>
      </c>
      <c r="G224" s="1">
        <v>18700</v>
      </c>
      <c r="H224">
        <v>0</v>
      </c>
      <c r="I224" s="1">
        <v>18700</v>
      </c>
      <c r="J224">
        <v>536.69000000000005</v>
      </c>
      <c r="K224">
        <v>0</v>
      </c>
      <c r="L224">
        <v>568.48</v>
      </c>
      <c r="M224">
        <v>0</v>
      </c>
      <c r="N224" s="1">
        <v>1105.17</v>
      </c>
      <c r="O224" s="1">
        <v>17594.830000000002</v>
      </c>
    </row>
    <row r="225" spans="2:15">
      <c r="B225" s="2" t="s">
        <v>615</v>
      </c>
      <c r="C225" t="s">
        <v>614</v>
      </c>
      <c r="D225" t="s">
        <v>720</v>
      </c>
      <c r="E225" t="s">
        <v>89</v>
      </c>
      <c r="F225">
        <v>396</v>
      </c>
      <c r="G225" s="1">
        <v>20000</v>
      </c>
      <c r="H225">
        <v>0</v>
      </c>
      <c r="I225" s="1">
        <v>20000</v>
      </c>
      <c r="J225">
        <v>574</v>
      </c>
      <c r="K225">
        <v>0</v>
      </c>
      <c r="L225">
        <v>608</v>
      </c>
      <c r="M225">
        <v>0</v>
      </c>
      <c r="N225" s="1">
        <v>1182</v>
      </c>
      <c r="O225" s="1">
        <v>18818</v>
      </c>
    </row>
    <row r="226" spans="2:15">
      <c r="B226" s="2" t="s">
        <v>149</v>
      </c>
      <c r="C226" t="s">
        <v>147</v>
      </c>
      <c r="D226" t="s">
        <v>690</v>
      </c>
      <c r="E226" t="s">
        <v>148</v>
      </c>
      <c r="F226">
        <v>48</v>
      </c>
      <c r="G226" s="1">
        <v>65000</v>
      </c>
      <c r="H226">
        <v>0</v>
      </c>
      <c r="I226" s="1">
        <v>65000</v>
      </c>
      <c r="J226" s="1">
        <v>1865.5</v>
      </c>
      <c r="K226" s="1">
        <v>4427.58</v>
      </c>
      <c r="L226" s="1">
        <v>1976</v>
      </c>
      <c r="M226">
        <v>0</v>
      </c>
      <c r="N226" s="1">
        <v>8269.08</v>
      </c>
      <c r="O226" s="1">
        <v>56730.92</v>
      </c>
    </row>
    <row r="227" spans="2:15">
      <c r="B227" s="2" t="s">
        <v>363</v>
      </c>
      <c r="C227" t="s">
        <v>362</v>
      </c>
      <c r="D227" t="s">
        <v>676</v>
      </c>
      <c r="E227" t="s">
        <v>53</v>
      </c>
      <c r="F227">
        <v>78</v>
      </c>
      <c r="G227" s="1">
        <v>14300</v>
      </c>
      <c r="H227">
        <v>0</v>
      </c>
      <c r="I227" s="1">
        <v>14300</v>
      </c>
      <c r="J227">
        <v>410.41</v>
      </c>
      <c r="K227">
        <v>0</v>
      </c>
      <c r="L227">
        <v>434.72</v>
      </c>
      <c r="M227">
        <v>0</v>
      </c>
      <c r="N227">
        <v>845.13</v>
      </c>
      <c r="O227" s="1">
        <v>13454.87</v>
      </c>
    </row>
    <row r="228" spans="2:15">
      <c r="B228" s="2" t="s">
        <v>151</v>
      </c>
      <c r="C228" t="s">
        <v>150</v>
      </c>
      <c r="D228" t="s">
        <v>679</v>
      </c>
      <c r="E228" t="s">
        <v>34</v>
      </c>
      <c r="F228">
        <v>66</v>
      </c>
      <c r="G228" s="1">
        <v>10000</v>
      </c>
      <c r="H228">
        <v>0</v>
      </c>
      <c r="I228" s="1">
        <v>10000</v>
      </c>
      <c r="J228">
        <v>287</v>
      </c>
      <c r="K228">
        <v>0</v>
      </c>
      <c r="L228">
        <v>304</v>
      </c>
      <c r="M228">
        <v>0</v>
      </c>
      <c r="N228">
        <v>591</v>
      </c>
      <c r="O228" s="1">
        <v>9409</v>
      </c>
    </row>
    <row r="229" spans="2:15">
      <c r="B229" s="2" t="s">
        <v>262</v>
      </c>
      <c r="C229" t="s">
        <v>261</v>
      </c>
      <c r="D229" t="s">
        <v>706</v>
      </c>
      <c r="E229" t="s">
        <v>25</v>
      </c>
      <c r="F229">
        <v>24</v>
      </c>
      <c r="G229" s="1">
        <v>60000</v>
      </c>
      <c r="H229">
        <v>0</v>
      </c>
      <c r="I229" s="1">
        <v>60000</v>
      </c>
      <c r="J229" s="1">
        <v>1722</v>
      </c>
      <c r="K229" s="1">
        <v>3486.68</v>
      </c>
      <c r="L229" s="1">
        <v>1824</v>
      </c>
      <c r="M229">
        <v>0</v>
      </c>
      <c r="N229" s="1">
        <v>7032.68</v>
      </c>
      <c r="O229" s="1">
        <v>52967.32</v>
      </c>
    </row>
    <row r="230" spans="2:15">
      <c r="B230" s="2" t="s">
        <v>617</v>
      </c>
      <c r="C230" t="s">
        <v>616</v>
      </c>
      <c r="D230" t="s">
        <v>689</v>
      </c>
      <c r="E230" t="s">
        <v>89</v>
      </c>
      <c r="F230">
        <v>1108</v>
      </c>
      <c r="G230" s="1">
        <v>20000</v>
      </c>
      <c r="H230">
        <v>0</v>
      </c>
      <c r="I230" s="1">
        <v>20000</v>
      </c>
      <c r="J230">
        <v>574</v>
      </c>
      <c r="K230">
        <v>0</v>
      </c>
      <c r="L230">
        <v>608</v>
      </c>
      <c r="M230">
        <v>0</v>
      </c>
      <c r="N230" s="1">
        <v>1182</v>
      </c>
      <c r="O230" s="1">
        <v>18818</v>
      </c>
    </row>
    <row r="231" spans="2:15">
      <c r="B231" s="2" t="s">
        <v>619</v>
      </c>
      <c r="C231" t="s">
        <v>618</v>
      </c>
      <c r="D231" t="s">
        <v>689</v>
      </c>
      <c r="E231" t="s">
        <v>89</v>
      </c>
      <c r="F231">
        <v>1021</v>
      </c>
      <c r="G231" s="1">
        <v>25000</v>
      </c>
      <c r="H231">
        <v>0</v>
      </c>
      <c r="I231" s="1">
        <v>25000</v>
      </c>
      <c r="J231">
        <v>717.5</v>
      </c>
      <c r="K231">
        <v>0</v>
      </c>
      <c r="L231">
        <v>760</v>
      </c>
      <c r="M231">
        <v>0</v>
      </c>
      <c r="N231" s="1">
        <v>1477.5</v>
      </c>
      <c r="O231" s="1">
        <v>23522.5</v>
      </c>
    </row>
    <row r="232" spans="2:15">
      <c r="B232" s="2" t="s">
        <v>621</v>
      </c>
      <c r="C232" t="s">
        <v>620</v>
      </c>
      <c r="D232" t="s">
        <v>689</v>
      </c>
      <c r="E232" t="s">
        <v>446</v>
      </c>
      <c r="F232">
        <v>1017</v>
      </c>
      <c r="G232" s="1">
        <v>60000</v>
      </c>
      <c r="H232">
        <v>0</v>
      </c>
      <c r="I232" s="1">
        <v>60000</v>
      </c>
      <c r="J232" s="1">
        <v>1722</v>
      </c>
      <c r="K232" s="1">
        <v>3486.68</v>
      </c>
      <c r="L232" s="1">
        <v>1824</v>
      </c>
      <c r="M232">
        <v>0</v>
      </c>
      <c r="N232" s="1">
        <v>7032.68</v>
      </c>
      <c r="O232" s="1">
        <v>52967.32</v>
      </c>
    </row>
    <row r="233" spans="2:15">
      <c r="B233" s="2" t="s">
        <v>365</v>
      </c>
      <c r="C233" t="s">
        <v>364</v>
      </c>
      <c r="D233" t="s">
        <v>676</v>
      </c>
      <c r="E233" t="s">
        <v>145</v>
      </c>
      <c r="F233">
        <v>86</v>
      </c>
      <c r="G233" s="1">
        <v>19800</v>
      </c>
      <c r="H233">
        <v>0</v>
      </c>
      <c r="I233" s="1">
        <v>19800</v>
      </c>
      <c r="J233">
        <v>568.26</v>
      </c>
      <c r="K233">
        <v>0</v>
      </c>
      <c r="L233">
        <v>601.91999999999996</v>
      </c>
      <c r="M233">
        <v>0</v>
      </c>
      <c r="N233" s="1">
        <v>1170.18</v>
      </c>
      <c r="O233" s="1">
        <v>18629.82</v>
      </c>
    </row>
    <row r="234" spans="2:15">
      <c r="B234" s="2" t="s">
        <v>465</v>
      </c>
      <c r="C234" t="s">
        <v>464</v>
      </c>
      <c r="D234" t="s">
        <v>745</v>
      </c>
      <c r="E234" t="s">
        <v>446</v>
      </c>
      <c r="F234">
        <v>4</v>
      </c>
      <c r="G234" s="1">
        <v>55000</v>
      </c>
      <c r="H234">
        <v>0</v>
      </c>
      <c r="I234" s="1">
        <v>55000</v>
      </c>
      <c r="J234" s="1">
        <v>1578.5</v>
      </c>
      <c r="K234" s="1">
        <v>2559.6799999999998</v>
      </c>
      <c r="L234" s="1">
        <v>1672</v>
      </c>
      <c r="M234">
        <v>0</v>
      </c>
      <c r="N234" s="1">
        <v>5810.18</v>
      </c>
      <c r="O234" s="1">
        <v>49189.82</v>
      </c>
    </row>
    <row r="235" spans="2:15">
      <c r="B235" s="2" t="s">
        <v>154</v>
      </c>
      <c r="C235" t="s">
        <v>152</v>
      </c>
      <c r="D235" t="s">
        <v>698</v>
      </c>
      <c r="E235" t="s">
        <v>153</v>
      </c>
      <c r="F235">
        <v>42</v>
      </c>
      <c r="G235" s="1">
        <v>41000</v>
      </c>
      <c r="H235">
        <v>0</v>
      </c>
      <c r="I235" s="1">
        <v>41000</v>
      </c>
      <c r="J235" s="1">
        <v>1176.7</v>
      </c>
      <c r="K235">
        <v>583.79</v>
      </c>
      <c r="L235" s="1">
        <v>1246.4000000000001</v>
      </c>
      <c r="M235">
        <v>0</v>
      </c>
      <c r="N235" s="1">
        <v>3006.89</v>
      </c>
      <c r="O235" s="1">
        <v>37993.11</v>
      </c>
    </row>
    <row r="236" spans="2:15">
      <c r="B236" s="2" t="s">
        <v>157</v>
      </c>
      <c r="C236" t="s">
        <v>155</v>
      </c>
      <c r="D236" t="s">
        <v>705</v>
      </c>
      <c r="E236" t="s">
        <v>156</v>
      </c>
      <c r="F236">
        <v>42</v>
      </c>
      <c r="G236" s="1">
        <v>40000</v>
      </c>
      <c r="H236">
        <v>0</v>
      </c>
      <c r="I236" s="1">
        <v>40000</v>
      </c>
      <c r="J236" s="1">
        <v>1148</v>
      </c>
      <c r="K236">
        <v>264.13</v>
      </c>
      <c r="L236" s="1">
        <v>1216</v>
      </c>
      <c r="M236" s="1">
        <v>1190.1199999999999</v>
      </c>
      <c r="N236" s="1">
        <v>3818.25</v>
      </c>
      <c r="O236" s="1">
        <v>36181.75</v>
      </c>
    </row>
    <row r="237" spans="2:15">
      <c r="B237" s="2" t="s">
        <v>623</v>
      </c>
      <c r="C237" t="s">
        <v>622</v>
      </c>
      <c r="D237" t="s">
        <v>689</v>
      </c>
      <c r="E237" t="s">
        <v>89</v>
      </c>
      <c r="F237">
        <v>1065</v>
      </c>
      <c r="G237" s="1">
        <v>20000</v>
      </c>
      <c r="H237">
        <v>0</v>
      </c>
      <c r="I237" s="1">
        <v>20000</v>
      </c>
      <c r="J237">
        <v>574</v>
      </c>
      <c r="K237">
        <v>0</v>
      </c>
      <c r="L237">
        <v>608</v>
      </c>
      <c r="M237">
        <v>0</v>
      </c>
      <c r="N237" s="1">
        <v>1182</v>
      </c>
      <c r="O237" s="1">
        <v>18818</v>
      </c>
    </row>
    <row r="238" spans="2:15">
      <c r="B238" s="2" t="s">
        <v>159</v>
      </c>
      <c r="C238" t="s">
        <v>158</v>
      </c>
      <c r="D238" t="s">
        <v>706</v>
      </c>
      <c r="E238" t="s">
        <v>16</v>
      </c>
      <c r="F238">
        <v>21</v>
      </c>
      <c r="G238" s="1">
        <v>75000</v>
      </c>
      <c r="H238">
        <v>0</v>
      </c>
      <c r="I238" s="1">
        <v>75000</v>
      </c>
      <c r="J238" s="1">
        <v>2152.5</v>
      </c>
      <c r="K238" s="1">
        <v>6309.38</v>
      </c>
      <c r="L238" s="1">
        <v>2280</v>
      </c>
      <c r="M238">
        <v>0</v>
      </c>
      <c r="N238" s="1">
        <v>10741.88</v>
      </c>
      <c r="O238" s="1">
        <v>64258.12</v>
      </c>
    </row>
    <row r="239" spans="2:15">
      <c r="B239" s="2" t="s">
        <v>625</v>
      </c>
      <c r="C239" t="s">
        <v>624</v>
      </c>
      <c r="D239" t="s">
        <v>689</v>
      </c>
      <c r="E239" t="s">
        <v>89</v>
      </c>
      <c r="F239">
        <v>1126</v>
      </c>
      <c r="G239" s="1">
        <v>20000</v>
      </c>
      <c r="H239">
        <v>0</v>
      </c>
      <c r="I239" s="1">
        <v>20000</v>
      </c>
      <c r="J239">
        <v>574</v>
      </c>
      <c r="K239">
        <v>0</v>
      </c>
      <c r="L239">
        <v>608</v>
      </c>
      <c r="M239">
        <v>0</v>
      </c>
      <c r="N239" s="1">
        <v>1182</v>
      </c>
      <c r="O239" s="1">
        <v>18818</v>
      </c>
    </row>
    <row r="240" spans="2:15">
      <c r="B240" s="2" t="s">
        <v>367</v>
      </c>
      <c r="C240" t="s">
        <v>366</v>
      </c>
      <c r="D240" t="s">
        <v>676</v>
      </c>
      <c r="E240" t="s">
        <v>309</v>
      </c>
      <c r="F240">
        <v>87</v>
      </c>
      <c r="G240" s="1">
        <v>30000</v>
      </c>
      <c r="H240">
        <v>0</v>
      </c>
      <c r="I240" s="1">
        <v>30000</v>
      </c>
      <c r="J240">
        <v>861</v>
      </c>
      <c r="K240">
        <v>0</v>
      </c>
      <c r="L240">
        <v>912</v>
      </c>
      <c r="M240">
        <v>0</v>
      </c>
      <c r="N240" s="1">
        <v>1773</v>
      </c>
      <c r="O240" s="1">
        <v>28227</v>
      </c>
    </row>
    <row r="241" spans="2:15">
      <c r="B241" s="2" t="s">
        <v>265</v>
      </c>
      <c r="C241" t="s">
        <v>263</v>
      </c>
      <c r="D241" t="s">
        <v>682</v>
      </c>
      <c r="E241" t="s">
        <v>264</v>
      </c>
      <c r="F241">
        <v>130</v>
      </c>
      <c r="G241" s="1">
        <v>40000</v>
      </c>
      <c r="H241">
        <v>0</v>
      </c>
      <c r="I241" s="1">
        <v>40000</v>
      </c>
      <c r="J241" s="1">
        <v>1148</v>
      </c>
      <c r="K241">
        <v>442.65</v>
      </c>
      <c r="L241" s="1">
        <v>1216</v>
      </c>
      <c r="M241">
        <v>0</v>
      </c>
      <c r="N241" s="1">
        <v>2806.65</v>
      </c>
      <c r="O241" s="1">
        <v>37193.35</v>
      </c>
    </row>
    <row r="242" spans="2:15">
      <c r="B242" s="2" t="s">
        <v>161</v>
      </c>
      <c r="C242" t="s">
        <v>160</v>
      </c>
      <c r="D242" t="s">
        <v>689</v>
      </c>
      <c r="E242" t="s">
        <v>70</v>
      </c>
      <c r="F242">
        <v>893</v>
      </c>
      <c r="G242" s="1">
        <v>18000</v>
      </c>
      <c r="H242">
        <v>0</v>
      </c>
      <c r="I242" s="1">
        <v>18000</v>
      </c>
      <c r="J242">
        <v>516.6</v>
      </c>
      <c r="K242">
        <v>0</v>
      </c>
      <c r="L242">
        <v>547.20000000000005</v>
      </c>
      <c r="M242">
        <v>0</v>
      </c>
      <c r="N242" s="1">
        <v>1063.8</v>
      </c>
      <c r="O242" s="1">
        <v>16936.2</v>
      </c>
    </row>
    <row r="243" spans="2:15">
      <c r="B243" s="2" t="s">
        <v>391</v>
      </c>
      <c r="C243" t="s">
        <v>390</v>
      </c>
      <c r="D243" t="s">
        <v>699</v>
      </c>
      <c r="E243" t="s">
        <v>148</v>
      </c>
      <c r="F243">
        <v>55</v>
      </c>
      <c r="G243" s="1">
        <v>50000</v>
      </c>
      <c r="H243">
        <v>0</v>
      </c>
      <c r="I243" s="1">
        <v>50000</v>
      </c>
      <c r="J243" s="1">
        <v>1435</v>
      </c>
      <c r="K243" s="1">
        <v>1854</v>
      </c>
      <c r="L243" s="1">
        <v>1520</v>
      </c>
      <c r="M243" s="1">
        <v>1365.66</v>
      </c>
      <c r="N243" s="1">
        <v>6174.66</v>
      </c>
      <c r="O243" s="1">
        <v>43825.34</v>
      </c>
    </row>
    <row r="244" spans="2:15">
      <c r="B244" s="2" t="s">
        <v>164</v>
      </c>
      <c r="C244" t="s">
        <v>162</v>
      </c>
      <c r="D244" t="s">
        <v>704</v>
      </c>
      <c r="E244" t="s">
        <v>163</v>
      </c>
      <c r="F244">
        <v>10</v>
      </c>
      <c r="G244" s="1">
        <v>40000</v>
      </c>
      <c r="H244">
        <v>0</v>
      </c>
      <c r="I244" s="1">
        <v>40000</v>
      </c>
      <c r="J244" s="1">
        <v>1148</v>
      </c>
      <c r="K244">
        <v>442.65</v>
      </c>
      <c r="L244" s="1">
        <v>1216</v>
      </c>
      <c r="M244" s="1">
        <v>6510.5</v>
      </c>
      <c r="N244" s="1">
        <v>9317.15</v>
      </c>
      <c r="O244" s="1">
        <v>30682.85</v>
      </c>
    </row>
    <row r="245" spans="2:15">
      <c r="B245" s="2" t="s">
        <v>393</v>
      </c>
      <c r="C245" t="s">
        <v>392</v>
      </c>
      <c r="D245" t="s">
        <v>699</v>
      </c>
      <c r="E245" t="s">
        <v>148</v>
      </c>
      <c r="F245">
        <v>64</v>
      </c>
      <c r="G245" s="1">
        <v>50000</v>
      </c>
      <c r="H245">
        <v>0</v>
      </c>
      <c r="I245" s="1">
        <v>50000</v>
      </c>
      <c r="J245" s="1">
        <v>1435</v>
      </c>
      <c r="K245" s="1">
        <v>1854</v>
      </c>
      <c r="L245" s="1">
        <v>1520</v>
      </c>
      <c r="M245">
        <v>0</v>
      </c>
      <c r="N245" s="1">
        <v>4809</v>
      </c>
      <c r="O245" s="1">
        <v>45191</v>
      </c>
    </row>
    <row r="246" spans="2:15">
      <c r="B246" s="2" t="s">
        <v>627</v>
      </c>
      <c r="C246" t="s">
        <v>626</v>
      </c>
      <c r="D246" t="s">
        <v>689</v>
      </c>
      <c r="E246" t="s">
        <v>89</v>
      </c>
      <c r="F246">
        <v>1029</v>
      </c>
      <c r="G246" s="1">
        <v>20000</v>
      </c>
      <c r="H246">
        <v>0</v>
      </c>
      <c r="I246" s="1">
        <v>20000</v>
      </c>
      <c r="J246">
        <v>574</v>
      </c>
      <c r="K246">
        <v>0</v>
      </c>
      <c r="L246">
        <v>608</v>
      </c>
      <c r="M246">
        <v>0</v>
      </c>
      <c r="N246" s="1">
        <v>1182</v>
      </c>
      <c r="O246" s="1">
        <v>18818</v>
      </c>
    </row>
    <row r="247" spans="2:15">
      <c r="B247" s="2" t="s">
        <v>167</v>
      </c>
      <c r="C247" t="s">
        <v>165</v>
      </c>
      <c r="D247" t="s">
        <v>690</v>
      </c>
      <c r="E247" t="s">
        <v>166</v>
      </c>
      <c r="F247">
        <v>52</v>
      </c>
      <c r="G247" s="1">
        <v>70000</v>
      </c>
      <c r="H247">
        <v>0</v>
      </c>
      <c r="I247" s="1">
        <v>70000</v>
      </c>
      <c r="J247" s="1">
        <v>2009</v>
      </c>
      <c r="K247" s="1">
        <v>5368.48</v>
      </c>
      <c r="L247" s="1">
        <v>2128</v>
      </c>
      <c r="M247">
        <v>0</v>
      </c>
      <c r="N247" s="1">
        <v>9505.48</v>
      </c>
      <c r="O247" s="1">
        <v>60494.52</v>
      </c>
    </row>
    <row r="248" spans="2:15">
      <c r="B248" s="2" t="s">
        <v>629</v>
      </c>
      <c r="C248" t="s">
        <v>628</v>
      </c>
      <c r="D248" t="s">
        <v>720</v>
      </c>
      <c r="E248" t="s">
        <v>89</v>
      </c>
      <c r="F248">
        <v>395</v>
      </c>
      <c r="G248" s="1">
        <v>20000</v>
      </c>
      <c r="H248">
        <v>0</v>
      </c>
      <c r="I248" s="1">
        <v>20000</v>
      </c>
      <c r="J248">
        <v>574</v>
      </c>
      <c r="K248">
        <v>0</v>
      </c>
      <c r="L248">
        <v>608</v>
      </c>
      <c r="M248">
        <v>0</v>
      </c>
      <c r="N248" s="1">
        <v>1182</v>
      </c>
      <c r="O248" s="1">
        <v>18818</v>
      </c>
    </row>
    <row r="249" spans="2:15">
      <c r="B249" s="2" t="s">
        <v>170</v>
      </c>
      <c r="C249" t="s">
        <v>168</v>
      </c>
      <c r="D249" t="s">
        <v>696</v>
      </c>
      <c r="E249" t="s">
        <v>169</v>
      </c>
      <c r="F249">
        <v>4</v>
      </c>
      <c r="G249" s="1">
        <v>26250</v>
      </c>
      <c r="H249">
        <v>0</v>
      </c>
      <c r="I249" s="1">
        <v>26250</v>
      </c>
      <c r="J249">
        <v>753.38</v>
      </c>
      <c r="K249">
        <v>0</v>
      </c>
      <c r="L249">
        <v>798</v>
      </c>
      <c r="M249">
        <v>0</v>
      </c>
      <c r="N249" s="1">
        <v>1551.38</v>
      </c>
      <c r="O249" s="1">
        <v>24698.62</v>
      </c>
    </row>
    <row r="250" spans="2:15">
      <c r="B250" s="2" t="s">
        <v>172</v>
      </c>
      <c r="C250" t="s">
        <v>171</v>
      </c>
      <c r="D250" t="s">
        <v>690</v>
      </c>
      <c r="E250" t="s">
        <v>148</v>
      </c>
      <c r="F250">
        <v>50</v>
      </c>
      <c r="G250" s="1">
        <v>80000</v>
      </c>
      <c r="H250">
        <v>0</v>
      </c>
      <c r="I250" s="1">
        <v>80000</v>
      </c>
      <c r="J250" s="1">
        <v>2296</v>
      </c>
      <c r="K250" s="1">
        <v>7400.87</v>
      </c>
      <c r="L250" s="1">
        <v>2432</v>
      </c>
      <c r="M250">
        <v>0</v>
      </c>
      <c r="N250" s="1">
        <v>12128.87</v>
      </c>
      <c r="O250" s="1">
        <v>67871.13</v>
      </c>
    </row>
    <row r="251" spans="2:15">
      <c r="B251" s="2" t="s">
        <v>631</v>
      </c>
      <c r="C251" t="s">
        <v>630</v>
      </c>
      <c r="D251" t="s">
        <v>720</v>
      </c>
      <c r="E251" t="s">
        <v>526</v>
      </c>
      <c r="F251">
        <v>389</v>
      </c>
      <c r="G251" s="1">
        <v>20000</v>
      </c>
      <c r="H251">
        <v>0</v>
      </c>
      <c r="I251" s="1">
        <v>20000</v>
      </c>
      <c r="J251">
        <v>574</v>
      </c>
      <c r="K251">
        <v>0</v>
      </c>
      <c r="L251">
        <v>608</v>
      </c>
      <c r="M251">
        <v>0</v>
      </c>
      <c r="N251" s="1">
        <v>1182</v>
      </c>
      <c r="O251" s="1">
        <v>18818</v>
      </c>
    </row>
    <row r="252" spans="2:15">
      <c r="B252" s="2" t="s">
        <v>175</v>
      </c>
      <c r="C252" t="s">
        <v>173</v>
      </c>
      <c r="D252" t="s">
        <v>690</v>
      </c>
      <c r="E252" t="s">
        <v>174</v>
      </c>
      <c r="F252">
        <v>47</v>
      </c>
      <c r="G252" s="1">
        <v>80000</v>
      </c>
      <c r="H252">
        <v>0</v>
      </c>
      <c r="I252" s="1">
        <v>80000</v>
      </c>
      <c r="J252" s="1">
        <v>2296</v>
      </c>
      <c r="K252" s="1">
        <v>7103.34</v>
      </c>
      <c r="L252" s="1">
        <v>2432</v>
      </c>
      <c r="M252" s="1">
        <v>1190.1199999999999</v>
      </c>
      <c r="N252" s="1">
        <v>13021.46</v>
      </c>
      <c r="O252" s="1">
        <v>66978.539999999994</v>
      </c>
    </row>
    <row r="253" spans="2:15">
      <c r="B253" s="2" t="s">
        <v>467</v>
      </c>
      <c r="C253" t="s">
        <v>466</v>
      </c>
      <c r="D253" t="s">
        <v>689</v>
      </c>
      <c r="E253" t="s">
        <v>70</v>
      </c>
      <c r="F253">
        <v>13</v>
      </c>
      <c r="G253" s="1">
        <v>22440</v>
      </c>
      <c r="H253">
        <v>0</v>
      </c>
      <c r="I253" s="1">
        <v>22440</v>
      </c>
      <c r="J253">
        <v>644.03</v>
      </c>
      <c r="K253">
        <v>0</v>
      </c>
      <c r="L253">
        <v>682.18</v>
      </c>
      <c r="M253">
        <v>0</v>
      </c>
      <c r="N253" s="1">
        <v>1326.21</v>
      </c>
      <c r="O253" s="1">
        <v>21113.79</v>
      </c>
    </row>
    <row r="254" spans="2:15">
      <c r="B254" s="2" t="s">
        <v>369</v>
      </c>
      <c r="C254" t="s">
        <v>368</v>
      </c>
      <c r="D254" t="s">
        <v>699</v>
      </c>
      <c r="E254" t="s">
        <v>73</v>
      </c>
      <c r="F254">
        <v>63</v>
      </c>
      <c r="G254" s="1">
        <v>30000</v>
      </c>
      <c r="H254">
        <v>0</v>
      </c>
      <c r="I254" s="1">
        <v>30000</v>
      </c>
      <c r="J254">
        <v>861</v>
      </c>
      <c r="K254">
        <v>0</v>
      </c>
      <c r="L254">
        <v>912</v>
      </c>
      <c r="M254">
        <v>0</v>
      </c>
      <c r="N254" s="1">
        <v>1773</v>
      </c>
      <c r="O254" s="1">
        <v>28227</v>
      </c>
    </row>
    <row r="255" spans="2:15">
      <c r="B255" s="2" t="s">
        <v>275</v>
      </c>
      <c r="C255" t="s">
        <v>273</v>
      </c>
      <c r="D255" t="s">
        <v>706</v>
      </c>
      <c r="E255" t="s">
        <v>274</v>
      </c>
      <c r="F255">
        <v>23</v>
      </c>
      <c r="G255" s="1">
        <v>46000</v>
      </c>
      <c r="H255">
        <v>0</v>
      </c>
      <c r="I255" s="1">
        <v>46000</v>
      </c>
      <c r="J255" s="1">
        <v>1320.2</v>
      </c>
      <c r="K255" s="1">
        <v>1289.46</v>
      </c>
      <c r="L255" s="1">
        <v>1398.4</v>
      </c>
      <c r="M255">
        <v>0</v>
      </c>
      <c r="N255" s="1">
        <v>4008.06</v>
      </c>
      <c r="O255" s="1">
        <v>41991.94</v>
      </c>
    </row>
    <row r="256" spans="2:15">
      <c r="B256" s="2" t="s">
        <v>749</v>
      </c>
      <c r="C256" t="s">
        <v>748</v>
      </c>
      <c r="D256" t="s">
        <v>747</v>
      </c>
      <c r="E256" t="s">
        <v>70</v>
      </c>
      <c r="F256">
        <v>1</v>
      </c>
      <c r="G256" s="1">
        <v>30000</v>
      </c>
      <c r="H256">
        <v>0</v>
      </c>
      <c r="I256" s="1">
        <v>30000</v>
      </c>
      <c r="J256">
        <v>861</v>
      </c>
      <c r="K256">
        <v>0</v>
      </c>
      <c r="L256">
        <v>912</v>
      </c>
      <c r="M256">
        <v>0</v>
      </c>
      <c r="N256" s="1">
        <v>1773</v>
      </c>
      <c r="O256" s="1">
        <v>28227</v>
      </c>
    </row>
    <row r="257" spans="2:15">
      <c r="B257" s="2" t="s">
        <v>278</v>
      </c>
      <c r="C257" t="s">
        <v>276</v>
      </c>
      <c r="D257" t="s">
        <v>707</v>
      </c>
      <c r="E257" t="s">
        <v>277</v>
      </c>
      <c r="F257">
        <v>26</v>
      </c>
      <c r="G257" s="1">
        <v>35000</v>
      </c>
      <c r="H257">
        <v>0</v>
      </c>
      <c r="I257" s="1">
        <v>35000</v>
      </c>
      <c r="J257" s="1">
        <v>1004.5</v>
      </c>
      <c r="K257">
        <v>0</v>
      </c>
      <c r="L257" s="1">
        <v>1064</v>
      </c>
      <c r="M257" s="1">
        <v>1700</v>
      </c>
      <c r="N257" s="1">
        <v>3768.5</v>
      </c>
      <c r="O257" s="1">
        <v>31231.5</v>
      </c>
    </row>
    <row r="258" spans="2:15">
      <c r="B258" s="2" t="s">
        <v>177</v>
      </c>
      <c r="C258" t="s">
        <v>176</v>
      </c>
      <c r="D258" t="s">
        <v>702</v>
      </c>
      <c r="E258" t="s">
        <v>70</v>
      </c>
      <c r="F258">
        <v>11</v>
      </c>
      <c r="G258" s="1">
        <v>30000</v>
      </c>
      <c r="H258">
        <v>0</v>
      </c>
      <c r="I258" s="1">
        <v>30000</v>
      </c>
      <c r="J258">
        <v>861</v>
      </c>
      <c r="K258">
        <v>0</v>
      </c>
      <c r="L258">
        <v>912</v>
      </c>
      <c r="M258" s="1">
        <v>1887</v>
      </c>
      <c r="N258" s="1">
        <v>3660</v>
      </c>
      <c r="O258" s="1">
        <v>26340</v>
      </c>
    </row>
    <row r="259" spans="2:15">
      <c r="B259" s="2" t="s">
        <v>179</v>
      </c>
      <c r="C259" t="s">
        <v>178</v>
      </c>
      <c r="D259" t="s">
        <v>676</v>
      </c>
      <c r="E259" t="s">
        <v>37</v>
      </c>
      <c r="F259">
        <v>918</v>
      </c>
      <c r="G259" s="1">
        <v>10000</v>
      </c>
      <c r="H259">
        <v>0</v>
      </c>
      <c r="I259" s="1">
        <v>10000</v>
      </c>
      <c r="J259">
        <v>287</v>
      </c>
      <c r="K259">
        <v>0</v>
      </c>
      <c r="L259">
        <v>304</v>
      </c>
      <c r="M259">
        <v>0</v>
      </c>
      <c r="N259">
        <v>591</v>
      </c>
      <c r="O259" s="1">
        <v>9409</v>
      </c>
    </row>
    <row r="260" spans="2:15">
      <c r="B260" s="2" t="s">
        <v>284</v>
      </c>
      <c r="C260" t="s">
        <v>282</v>
      </c>
      <c r="D260" t="s">
        <v>694</v>
      </c>
      <c r="E260" t="s">
        <v>283</v>
      </c>
      <c r="F260">
        <v>41</v>
      </c>
      <c r="G260" s="1">
        <v>35000</v>
      </c>
      <c r="H260">
        <v>0</v>
      </c>
      <c r="I260" s="1">
        <v>35000</v>
      </c>
      <c r="J260" s="1">
        <v>1004.5</v>
      </c>
      <c r="K260">
        <v>0</v>
      </c>
      <c r="L260" s="1">
        <v>1064</v>
      </c>
      <c r="M260">
        <v>0</v>
      </c>
      <c r="N260" s="1">
        <v>2068.5</v>
      </c>
      <c r="O260" s="1">
        <v>32931.5</v>
      </c>
    </row>
    <row r="261" spans="2:15">
      <c r="B261" s="2" t="s">
        <v>469</v>
      </c>
      <c r="C261" t="s">
        <v>468</v>
      </c>
      <c r="D261" t="s">
        <v>691</v>
      </c>
      <c r="E261" t="s">
        <v>341</v>
      </c>
      <c r="F261">
        <v>51</v>
      </c>
      <c r="G261" s="1">
        <v>22000</v>
      </c>
      <c r="H261">
        <v>0</v>
      </c>
      <c r="I261" s="1">
        <v>22000</v>
      </c>
      <c r="J261">
        <v>631.4</v>
      </c>
      <c r="K261">
        <v>0</v>
      </c>
      <c r="L261">
        <v>668.8</v>
      </c>
      <c r="M261">
        <v>0</v>
      </c>
      <c r="N261" s="1">
        <v>1300.2</v>
      </c>
      <c r="O261" s="1">
        <v>20699.8</v>
      </c>
    </row>
    <row r="262" spans="2:15">
      <c r="B262" s="2" t="s">
        <v>181</v>
      </c>
      <c r="C262" t="s">
        <v>180</v>
      </c>
      <c r="D262" t="s">
        <v>711</v>
      </c>
      <c r="E262" t="s">
        <v>16</v>
      </c>
      <c r="F262">
        <v>92</v>
      </c>
      <c r="G262" s="1">
        <v>90000</v>
      </c>
      <c r="H262">
        <v>0</v>
      </c>
      <c r="I262" s="1">
        <v>90000</v>
      </c>
      <c r="J262" s="1">
        <v>2583</v>
      </c>
      <c r="K262" s="1">
        <v>9753.1200000000008</v>
      </c>
      <c r="L262" s="1">
        <v>2736</v>
      </c>
      <c r="M262">
        <v>0</v>
      </c>
      <c r="N262" s="1">
        <v>15072.12</v>
      </c>
      <c r="O262" s="1">
        <v>74927.88</v>
      </c>
    </row>
    <row r="263" spans="2:15">
      <c r="B263" s="2" t="s">
        <v>637</v>
      </c>
      <c r="C263" t="s">
        <v>636</v>
      </c>
      <c r="D263" t="s">
        <v>689</v>
      </c>
      <c r="E263" t="s">
        <v>89</v>
      </c>
      <c r="F263">
        <v>1019</v>
      </c>
      <c r="G263" s="1">
        <v>20000</v>
      </c>
      <c r="H263">
        <v>0</v>
      </c>
      <c r="I263" s="1">
        <v>20000</v>
      </c>
      <c r="J263">
        <v>574</v>
      </c>
      <c r="K263">
        <v>0</v>
      </c>
      <c r="L263">
        <v>608</v>
      </c>
      <c r="M263">
        <v>0</v>
      </c>
      <c r="N263" s="1">
        <v>1182</v>
      </c>
      <c r="O263" s="1">
        <v>18818</v>
      </c>
    </row>
    <row r="264" spans="2:15">
      <c r="B264" s="2" t="s">
        <v>184</v>
      </c>
      <c r="C264" t="s">
        <v>182</v>
      </c>
      <c r="D264" t="s">
        <v>712</v>
      </c>
      <c r="E264" t="s">
        <v>183</v>
      </c>
      <c r="F264">
        <v>3</v>
      </c>
      <c r="G264" s="1">
        <v>40000</v>
      </c>
      <c r="H264">
        <v>0</v>
      </c>
      <c r="I264" s="1">
        <v>40000</v>
      </c>
      <c r="J264" s="1">
        <v>1148</v>
      </c>
      <c r="K264">
        <v>442.65</v>
      </c>
      <c r="L264" s="1">
        <v>1216</v>
      </c>
      <c r="M264">
        <v>0</v>
      </c>
      <c r="N264" s="1">
        <v>2806.65</v>
      </c>
      <c r="O264" s="1">
        <v>37193.35</v>
      </c>
    </row>
    <row r="265" spans="2:15">
      <c r="B265" s="2" t="s">
        <v>186</v>
      </c>
      <c r="C265" t="s">
        <v>185</v>
      </c>
      <c r="D265" t="s">
        <v>706</v>
      </c>
      <c r="E265" t="s">
        <v>16</v>
      </c>
      <c r="F265">
        <v>22</v>
      </c>
      <c r="G265" s="1">
        <v>75000</v>
      </c>
      <c r="H265">
        <v>0</v>
      </c>
      <c r="I265" s="1">
        <v>75000</v>
      </c>
      <c r="J265" s="1">
        <v>2152.5</v>
      </c>
      <c r="K265" s="1">
        <v>6309.38</v>
      </c>
      <c r="L265" s="1">
        <v>2280</v>
      </c>
      <c r="M265">
        <v>0</v>
      </c>
      <c r="N265" s="1">
        <v>10741.88</v>
      </c>
      <c r="O265" s="1">
        <v>64258.12</v>
      </c>
    </row>
    <row r="266" spans="2:15">
      <c r="B266" s="2" t="s">
        <v>188</v>
      </c>
      <c r="C266" t="s">
        <v>187</v>
      </c>
      <c r="D266" t="s">
        <v>698</v>
      </c>
      <c r="E266" t="s">
        <v>153</v>
      </c>
      <c r="F266">
        <v>35</v>
      </c>
      <c r="G266" s="1">
        <v>35000</v>
      </c>
      <c r="H266">
        <v>0</v>
      </c>
      <c r="I266" s="1">
        <v>35000</v>
      </c>
      <c r="J266" s="1">
        <v>1004.5</v>
      </c>
      <c r="K266">
        <v>0</v>
      </c>
      <c r="L266" s="1">
        <v>1064</v>
      </c>
      <c r="M266">
        <v>0</v>
      </c>
      <c r="N266" s="1">
        <v>2068.5</v>
      </c>
      <c r="O266" s="1">
        <v>32931.5</v>
      </c>
    </row>
    <row r="267" spans="2:15">
      <c r="B267" s="2" t="s">
        <v>190</v>
      </c>
      <c r="C267" t="s">
        <v>189</v>
      </c>
      <c r="D267" t="s">
        <v>676</v>
      </c>
      <c r="E267" t="s">
        <v>166</v>
      </c>
      <c r="F267">
        <v>337</v>
      </c>
      <c r="G267" s="1">
        <v>55000</v>
      </c>
      <c r="H267">
        <v>0</v>
      </c>
      <c r="I267" s="1">
        <v>55000</v>
      </c>
      <c r="J267" s="1">
        <v>1578.5</v>
      </c>
      <c r="K267" s="1">
        <v>2559.6799999999998</v>
      </c>
      <c r="L267" s="1">
        <v>1672</v>
      </c>
      <c r="M267">
        <v>0</v>
      </c>
      <c r="N267" s="1">
        <v>5810.18</v>
      </c>
      <c r="O267" s="1">
        <v>49189.82</v>
      </c>
    </row>
    <row r="268" spans="2:15">
      <c r="B268" s="2" t="s">
        <v>193</v>
      </c>
      <c r="C268" t="s">
        <v>191</v>
      </c>
      <c r="D268" t="s">
        <v>690</v>
      </c>
      <c r="E268" t="s">
        <v>192</v>
      </c>
      <c r="F268">
        <v>45</v>
      </c>
      <c r="G268" s="1">
        <v>130000</v>
      </c>
      <c r="H268">
        <v>0</v>
      </c>
      <c r="I268" s="1">
        <v>130000</v>
      </c>
      <c r="J268" s="1">
        <v>3731</v>
      </c>
      <c r="K268" s="1">
        <v>19162.12</v>
      </c>
      <c r="L268" s="1">
        <v>3952</v>
      </c>
      <c r="M268">
        <v>0</v>
      </c>
      <c r="N268" s="1">
        <v>26845.119999999999</v>
      </c>
      <c r="O268" s="1">
        <v>103154.88</v>
      </c>
    </row>
    <row r="269" spans="2:15">
      <c r="B269" s="2" t="s">
        <v>641</v>
      </c>
      <c r="C269" t="s">
        <v>640</v>
      </c>
      <c r="D269" t="s">
        <v>720</v>
      </c>
      <c r="E269" t="s">
        <v>446</v>
      </c>
      <c r="F269">
        <v>382</v>
      </c>
      <c r="G269" s="1">
        <v>40000</v>
      </c>
      <c r="H269">
        <v>0</v>
      </c>
      <c r="I269" s="1">
        <v>40000</v>
      </c>
      <c r="J269" s="1">
        <v>1148</v>
      </c>
      <c r="K269">
        <v>442.65</v>
      </c>
      <c r="L269" s="1">
        <v>1216</v>
      </c>
      <c r="M269">
        <v>0</v>
      </c>
      <c r="N269" s="1">
        <v>2806.65</v>
      </c>
      <c r="O269" s="1">
        <v>37193.35</v>
      </c>
    </row>
    <row r="270" spans="2:15">
      <c r="B270" s="2" t="s">
        <v>289</v>
      </c>
      <c r="C270" t="s">
        <v>287</v>
      </c>
      <c r="D270" t="s">
        <v>694</v>
      </c>
      <c r="E270" t="s">
        <v>288</v>
      </c>
      <c r="F270">
        <v>40</v>
      </c>
      <c r="G270" s="1">
        <v>50000</v>
      </c>
      <c r="H270">
        <v>0</v>
      </c>
      <c r="I270" s="1">
        <v>50000</v>
      </c>
      <c r="J270" s="1">
        <v>1435</v>
      </c>
      <c r="K270" s="1">
        <v>1854</v>
      </c>
      <c r="L270" s="1">
        <v>1520</v>
      </c>
      <c r="M270">
        <v>0</v>
      </c>
      <c r="N270" s="1">
        <v>4809</v>
      </c>
      <c r="O270" s="1">
        <v>45191</v>
      </c>
    </row>
    <row r="271" spans="2:15">
      <c r="B271" s="2" t="s">
        <v>371</v>
      </c>
      <c r="C271" t="s">
        <v>370</v>
      </c>
      <c r="D271" t="s">
        <v>676</v>
      </c>
      <c r="E271" t="s">
        <v>145</v>
      </c>
      <c r="F271">
        <v>107</v>
      </c>
      <c r="G271" s="1">
        <v>18700</v>
      </c>
      <c r="H271">
        <v>0</v>
      </c>
      <c r="I271" s="1">
        <v>18700</v>
      </c>
      <c r="J271">
        <v>536.69000000000005</v>
      </c>
      <c r="K271">
        <v>0</v>
      </c>
      <c r="L271">
        <v>568.48</v>
      </c>
      <c r="M271">
        <v>0</v>
      </c>
      <c r="N271" s="1">
        <v>1105.17</v>
      </c>
      <c r="O271" s="1">
        <v>17594.830000000002</v>
      </c>
    </row>
    <row r="272" spans="2:15">
      <c r="B272" s="2" t="s">
        <v>643</v>
      </c>
      <c r="C272" t="s">
        <v>642</v>
      </c>
      <c r="D272" t="s">
        <v>689</v>
      </c>
      <c r="E272" t="s">
        <v>89</v>
      </c>
      <c r="F272">
        <v>1045</v>
      </c>
      <c r="G272" s="1">
        <v>20000</v>
      </c>
      <c r="H272">
        <v>0</v>
      </c>
      <c r="I272" s="1">
        <v>20000</v>
      </c>
      <c r="J272">
        <v>574</v>
      </c>
      <c r="K272">
        <v>0</v>
      </c>
      <c r="L272">
        <v>608</v>
      </c>
      <c r="M272">
        <v>0</v>
      </c>
      <c r="N272" s="1">
        <v>1182</v>
      </c>
      <c r="O272" s="1">
        <v>18818</v>
      </c>
    </row>
    <row r="273" spans="2:15">
      <c r="B273" s="2" t="s">
        <v>195</v>
      </c>
      <c r="C273" t="s">
        <v>194</v>
      </c>
      <c r="D273" t="s">
        <v>676</v>
      </c>
      <c r="E273" t="s">
        <v>96</v>
      </c>
      <c r="F273">
        <v>904</v>
      </c>
      <c r="G273" s="1">
        <v>20000</v>
      </c>
      <c r="H273">
        <v>0</v>
      </c>
      <c r="I273" s="1">
        <v>20000</v>
      </c>
      <c r="J273">
        <v>574</v>
      </c>
      <c r="K273">
        <v>0</v>
      </c>
      <c r="L273">
        <v>608</v>
      </c>
      <c r="M273">
        <v>0</v>
      </c>
      <c r="N273" s="1">
        <v>1182</v>
      </c>
      <c r="O273" s="1">
        <v>18818</v>
      </c>
    </row>
    <row r="274" spans="2:15">
      <c r="B274" s="2" t="s">
        <v>291</v>
      </c>
      <c r="C274" t="s">
        <v>290</v>
      </c>
      <c r="D274" t="s">
        <v>690</v>
      </c>
      <c r="E274" t="s">
        <v>148</v>
      </c>
      <c r="F274">
        <v>53</v>
      </c>
      <c r="G274" s="1">
        <v>60000</v>
      </c>
      <c r="H274">
        <v>0</v>
      </c>
      <c r="I274" s="1">
        <v>60000</v>
      </c>
      <c r="J274" s="1">
        <v>1722</v>
      </c>
      <c r="K274" s="1">
        <v>3486.68</v>
      </c>
      <c r="L274" s="1">
        <v>1824</v>
      </c>
      <c r="M274" s="1">
        <v>1365.65</v>
      </c>
      <c r="N274" s="1">
        <v>8398.33</v>
      </c>
      <c r="O274" s="1">
        <v>51601.67</v>
      </c>
    </row>
    <row r="275" spans="2:15">
      <c r="B275" s="2" t="s">
        <v>373</v>
      </c>
      <c r="C275" t="s">
        <v>372</v>
      </c>
      <c r="D275" t="s">
        <v>676</v>
      </c>
      <c r="E275" t="s">
        <v>321</v>
      </c>
      <c r="F275">
        <v>113</v>
      </c>
      <c r="G275" s="1">
        <v>15400</v>
      </c>
      <c r="H275">
        <v>0</v>
      </c>
      <c r="I275" s="1">
        <v>15400</v>
      </c>
      <c r="J275">
        <v>441.98</v>
      </c>
      <c r="K275">
        <v>0</v>
      </c>
      <c r="L275">
        <v>468.16</v>
      </c>
      <c r="M275">
        <v>0</v>
      </c>
      <c r="N275">
        <v>910.14</v>
      </c>
      <c r="O275" s="1">
        <v>14489.86</v>
      </c>
    </row>
    <row r="276" spans="2:15">
      <c r="B276" s="2" t="s">
        <v>197</v>
      </c>
      <c r="C276" t="s">
        <v>196</v>
      </c>
      <c r="D276" t="s">
        <v>702</v>
      </c>
      <c r="E276" t="s">
        <v>25</v>
      </c>
      <c r="F276">
        <v>21</v>
      </c>
      <c r="G276" s="1">
        <v>130000</v>
      </c>
      <c r="H276">
        <v>0</v>
      </c>
      <c r="I276" s="1">
        <v>130000</v>
      </c>
      <c r="J276" s="1">
        <v>3731</v>
      </c>
      <c r="K276" s="1">
        <v>18864.59</v>
      </c>
      <c r="L276" s="1">
        <v>3952</v>
      </c>
      <c r="M276" s="1">
        <v>4451.12</v>
      </c>
      <c r="N276" s="1">
        <v>30998.71</v>
      </c>
      <c r="O276" s="1">
        <v>99001.29</v>
      </c>
    </row>
    <row r="277" spans="2:15">
      <c r="B277" s="2" t="s">
        <v>199</v>
      </c>
      <c r="C277" t="s">
        <v>198</v>
      </c>
      <c r="D277" t="s">
        <v>676</v>
      </c>
      <c r="E277" t="s">
        <v>96</v>
      </c>
      <c r="F277">
        <v>896</v>
      </c>
      <c r="G277" s="1">
        <v>15000</v>
      </c>
      <c r="H277">
        <v>0</v>
      </c>
      <c r="I277" s="1">
        <v>15000</v>
      </c>
      <c r="J277">
        <v>430.5</v>
      </c>
      <c r="K277">
        <v>0</v>
      </c>
      <c r="L277">
        <v>456</v>
      </c>
      <c r="M277">
        <v>0</v>
      </c>
      <c r="N277">
        <v>886.5</v>
      </c>
      <c r="O277" s="1">
        <v>14113.5</v>
      </c>
    </row>
    <row r="278" spans="2:15">
      <c r="B278" s="2" t="s">
        <v>201</v>
      </c>
      <c r="C278" t="s">
        <v>200</v>
      </c>
      <c r="D278" t="s">
        <v>698</v>
      </c>
      <c r="E278" t="s">
        <v>16</v>
      </c>
      <c r="F278">
        <v>41</v>
      </c>
      <c r="G278" s="1">
        <v>38500</v>
      </c>
      <c r="H278">
        <v>0</v>
      </c>
      <c r="I278" s="1">
        <v>38500</v>
      </c>
      <c r="J278" s="1">
        <v>1104.95</v>
      </c>
      <c r="K278">
        <v>230.95</v>
      </c>
      <c r="L278" s="1">
        <v>1170.4000000000001</v>
      </c>
      <c r="M278">
        <v>0</v>
      </c>
      <c r="N278" s="1">
        <v>2506.3000000000002</v>
      </c>
      <c r="O278" s="1">
        <v>35993.699999999997</v>
      </c>
    </row>
    <row r="279" spans="2:15">
      <c r="B279" s="2" t="s">
        <v>375</v>
      </c>
      <c r="C279" t="s">
        <v>374</v>
      </c>
      <c r="D279" t="s">
        <v>685</v>
      </c>
      <c r="E279" t="s">
        <v>321</v>
      </c>
      <c r="F279">
        <v>3</v>
      </c>
      <c r="G279" s="1">
        <v>15400</v>
      </c>
      <c r="H279">
        <v>0</v>
      </c>
      <c r="I279" s="1">
        <v>15400</v>
      </c>
      <c r="J279">
        <v>441.98</v>
      </c>
      <c r="K279">
        <v>0</v>
      </c>
      <c r="L279">
        <v>468.16</v>
      </c>
      <c r="M279">
        <v>0</v>
      </c>
      <c r="N279">
        <v>910.14</v>
      </c>
      <c r="O279" s="1">
        <v>14489.86</v>
      </c>
    </row>
    <row r="280" spans="2:15">
      <c r="B280" s="2" t="s">
        <v>204</v>
      </c>
      <c r="C280" t="s">
        <v>202</v>
      </c>
      <c r="D280" t="s">
        <v>676</v>
      </c>
      <c r="E280" t="s">
        <v>203</v>
      </c>
      <c r="F280">
        <v>898</v>
      </c>
      <c r="G280" s="1">
        <v>15000</v>
      </c>
      <c r="H280">
        <v>0</v>
      </c>
      <c r="I280" s="1">
        <v>15000</v>
      </c>
      <c r="J280">
        <v>430.5</v>
      </c>
      <c r="K280">
        <v>0</v>
      </c>
      <c r="L280">
        <v>456</v>
      </c>
      <c r="M280">
        <v>0</v>
      </c>
      <c r="N280">
        <v>886.5</v>
      </c>
      <c r="O280" s="1">
        <v>14113.5</v>
      </c>
    </row>
    <row r="281" spans="2:15">
      <c r="B281" s="2" t="s">
        <v>206</v>
      </c>
      <c r="C281" t="s">
        <v>205</v>
      </c>
      <c r="D281" t="s">
        <v>690</v>
      </c>
      <c r="E281" t="s">
        <v>73</v>
      </c>
      <c r="F281">
        <v>27</v>
      </c>
      <c r="G281" s="1">
        <v>20000</v>
      </c>
      <c r="H281">
        <v>0</v>
      </c>
      <c r="I281" s="1">
        <v>20000</v>
      </c>
      <c r="J281">
        <v>574</v>
      </c>
      <c r="K281">
        <v>0</v>
      </c>
      <c r="L281">
        <v>608</v>
      </c>
      <c r="M281">
        <v>0</v>
      </c>
      <c r="N281" s="1">
        <v>1182</v>
      </c>
      <c r="O281" s="1">
        <v>18818</v>
      </c>
    </row>
    <row r="282" spans="2:15">
      <c r="B282" s="2" t="s">
        <v>645</v>
      </c>
      <c r="C282" t="s">
        <v>644</v>
      </c>
      <c r="D282" t="s">
        <v>689</v>
      </c>
      <c r="E282" t="s">
        <v>89</v>
      </c>
      <c r="F282">
        <v>1090</v>
      </c>
      <c r="G282" s="1">
        <v>20000</v>
      </c>
      <c r="H282">
        <v>0</v>
      </c>
      <c r="I282" s="1">
        <v>20000</v>
      </c>
      <c r="J282">
        <v>574</v>
      </c>
      <c r="K282">
        <v>0</v>
      </c>
      <c r="L282">
        <v>608</v>
      </c>
      <c r="M282">
        <v>0</v>
      </c>
      <c r="N282" s="1">
        <v>1182</v>
      </c>
      <c r="O282" s="1">
        <v>18818</v>
      </c>
    </row>
    <row r="283" spans="2:15">
      <c r="B283" s="2" t="s">
        <v>647</v>
      </c>
      <c r="C283" t="s">
        <v>646</v>
      </c>
      <c r="D283" t="s">
        <v>689</v>
      </c>
      <c r="E283" t="s">
        <v>89</v>
      </c>
      <c r="F283">
        <v>1031</v>
      </c>
      <c r="G283" s="1">
        <v>20000</v>
      </c>
      <c r="H283">
        <v>0</v>
      </c>
      <c r="I283" s="1">
        <v>20000</v>
      </c>
      <c r="J283">
        <v>574</v>
      </c>
      <c r="K283">
        <v>0</v>
      </c>
      <c r="L283">
        <v>608</v>
      </c>
      <c r="M283">
        <v>0</v>
      </c>
      <c r="N283" s="1">
        <v>1182</v>
      </c>
      <c r="O283" s="1">
        <v>18818</v>
      </c>
    </row>
    <row r="284" spans="2:15">
      <c r="B284" s="2" t="s">
        <v>208</v>
      </c>
      <c r="C284" t="s">
        <v>207</v>
      </c>
      <c r="D284" t="s">
        <v>690</v>
      </c>
      <c r="E284" t="s">
        <v>73</v>
      </c>
      <c r="F284">
        <v>28</v>
      </c>
      <c r="G284" s="1">
        <v>19000</v>
      </c>
      <c r="H284">
        <v>0</v>
      </c>
      <c r="I284" s="1">
        <v>19000</v>
      </c>
      <c r="J284">
        <v>545.29999999999995</v>
      </c>
      <c r="K284">
        <v>0</v>
      </c>
      <c r="L284">
        <v>577.6</v>
      </c>
      <c r="M284">
        <v>0</v>
      </c>
      <c r="N284" s="1">
        <v>1122.9000000000001</v>
      </c>
      <c r="O284" s="1">
        <v>17877.099999999999</v>
      </c>
    </row>
    <row r="285" spans="2:15">
      <c r="B285" s="2" t="s">
        <v>210</v>
      </c>
      <c r="C285" t="s">
        <v>209</v>
      </c>
      <c r="D285" t="s">
        <v>697</v>
      </c>
      <c r="E285" t="s">
        <v>70</v>
      </c>
      <c r="F285">
        <v>2</v>
      </c>
      <c r="G285" s="1">
        <v>26250</v>
      </c>
      <c r="H285">
        <v>0</v>
      </c>
      <c r="I285" s="1">
        <v>26250</v>
      </c>
      <c r="J285">
        <v>753.38</v>
      </c>
      <c r="K285">
        <v>0</v>
      </c>
      <c r="L285">
        <v>798</v>
      </c>
      <c r="M285">
        <v>0</v>
      </c>
      <c r="N285" s="1">
        <v>1551.38</v>
      </c>
      <c r="O285" s="1">
        <v>24698.62</v>
      </c>
    </row>
    <row r="286" spans="2:15">
      <c r="B286" s="2" t="s">
        <v>649</v>
      </c>
      <c r="C286" t="s">
        <v>648</v>
      </c>
      <c r="D286" t="s">
        <v>689</v>
      </c>
      <c r="E286" t="s">
        <v>89</v>
      </c>
      <c r="F286">
        <v>1047</v>
      </c>
      <c r="G286" s="1">
        <v>20000</v>
      </c>
      <c r="H286">
        <v>0</v>
      </c>
      <c r="I286" s="1">
        <v>20000</v>
      </c>
      <c r="J286">
        <v>574</v>
      </c>
      <c r="K286">
        <v>0</v>
      </c>
      <c r="L286">
        <v>608</v>
      </c>
      <c r="M286">
        <v>0</v>
      </c>
      <c r="N286" s="1">
        <v>1182</v>
      </c>
      <c r="O286" s="1">
        <v>18818</v>
      </c>
    </row>
    <row r="287" spans="2:15">
      <c r="B287" s="2" t="s">
        <v>212</v>
      </c>
      <c r="C287" t="s">
        <v>211</v>
      </c>
      <c r="D287" t="s">
        <v>676</v>
      </c>
      <c r="E287" t="s">
        <v>34</v>
      </c>
      <c r="F287">
        <v>98</v>
      </c>
      <c r="G287" s="1">
        <v>10000</v>
      </c>
      <c r="H287">
        <v>0</v>
      </c>
      <c r="I287" s="1">
        <v>10000</v>
      </c>
      <c r="J287">
        <v>287</v>
      </c>
      <c r="K287">
        <v>0</v>
      </c>
      <c r="L287">
        <v>304</v>
      </c>
      <c r="M287" s="1">
        <v>1377.66</v>
      </c>
      <c r="N287" s="1">
        <v>1968.66</v>
      </c>
      <c r="O287" s="1">
        <v>8031.34</v>
      </c>
    </row>
    <row r="288" spans="2:15">
      <c r="B288" s="2" t="s">
        <v>300</v>
      </c>
      <c r="C288" t="s">
        <v>299</v>
      </c>
      <c r="D288" t="s">
        <v>694</v>
      </c>
      <c r="E288" t="s">
        <v>283</v>
      </c>
      <c r="F288">
        <v>42</v>
      </c>
      <c r="G288" s="1">
        <v>40000</v>
      </c>
      <c r="H288">
        <v>0</v>
      </c>
      <c r="I288" s="1">
        <v>40000</v>
      </c>
      <c r="J288" s="1">
        <v>1148</v>
      </c>
      <c r="K288">
        <v>442.65</v>
      </c>
      <c r="L288" s="1">
        <v>1216</v>
      </c>
      <c r="M288">
        <v>0</v>
      </c>
      <c r="N288" s="1">
        <v>2806.65</v>
      </c>
      <c r="O288" s="1">
        <v>37193.35</v>
      </c>
    </row>
    <row r="289" spans="2:15">
      <c r="B289" s="2" t="s">
        <v>303</v>
      </c>
      <c r="C289" t="s">
        <v>301</v>
      </c>
      <c r="D289" t="s">
        <v>717</v>
      </c>
      <c r="E289" t="s">
        <v>302</v>
      </c>
      <c r="F289">
        <v>25</v>
      </c>
      <c r="G289" s="1">
        <v>33000</v>
      </c>
      <c r="H289">
        <v>0</v>
      </c>
      <c r="I289" s="1">
        <v>33000</v>
      </c>
      <c r="J289">
        <v>947.1</v>
      </c>
      <c r="K289">
        <v>0</v>
      </c>
      <c r="L289" s="1">
        <v>1003.2</v>
      </c>
      <c r="M289" s="1">
        <v>2387</v>
      </c>
      <c r="N289" s="1">
        <v>4337.3</v>
      </c>
      <c r="O289" s="1">
        <v>28662.7</v>
      </c>
    </row>
    <row r="290" spans="2:15">
      <c r="G290" s="1">
        <f>SUM(G2:G289)</f>
        <v>12252822.5</v>
      </c>
    </row>
    <row r="306" spans="2:3">
      <c r="B306" t="s">
        <v>389</v>
      </c>
      <c r="C306" s="18" t="s">
        <v>104</v>
      </c>
    </row>
    <row r="307" spans="2:3">
      <c r="B307" t="s">
        <v>233</v>
      </c>
      <c r="C307" s="18" t="s">
        <v>464</v>
      </c>
    </row>
    <row r="308" spans="2:3">
      <c r="B308" t="s">
        <v>227</v>
      </c>
      <c r="C308" s="18" t="s">
        <v>67</v>
      </c>
    </row>
    <row r="309" spans="2:3">
      <c r="B309" t="s">
        <v>250</v>
      </c>
      <c r="C309" s="18" t="s">
        <v>261</v>
      </c>
    </row>
    <row r="310" spans="2:3">
      <c r="B310" t="s">
        <v>537</v>
      </c>
      <c r="C310" s="18" t="s">
        <v>340</v>
      </c>
    </row>
    <row r="311" spans="2:3">
      <c r="B311" t="s">
        <v>559</v>
      </c>
      <c r="C311" s="18" t="s">
        <v>485</v>
      </c>
    </row>
    <row r="312" spans="2:3">
      <c r="B312" t="s">
        <v>474</v>
      </c>
      <c r="C312" s="18" t="s">
        <v>513</v>
      </c>
    </row>
    <row r="313" spans="2:3">
      <c r="B313" t="s">
        <v>639</v>
      </c>
      <c r="C313" s="18" t="s">
        <v>620</v>
      </c>
    </row>
    <row r="314" spans="2:3">
      <c r="B314" t="s">
        <v>653</v>
      </c>
      <c r="C314" s="18" t="s">
        <v>355</v>
      </c>
    </row>
    <row r="315" spans="2:3">
      <c r="B315" t="s">
        <v>551</v>
      </c>
      <c r="C315" s="18" t="s">
        <v>548</v>
      </c>
    </row>
    <row r="316" spans="2:3">
      <c r="B316" t="s">
        <v>269</v>
      </c>
      <c r="C316" s="18" t="s">
        <v>642</v>
      </c>
    </row>
    <row r="317" spans="2:3">
      <c r="B317" t="s">
        <v>651</v>
      </c>
      <c r="C317" s="18" t="s">
        <v>364</v>
      </c>
    </row>
    <row r="318" spans="2:3">
      <c r="B318" t="s">
        <v>531</v>
      </c>
      <c r="C318" s="18" t="s">
        <v>415</v>
      </c>
    </row>
    <row r="319" spans="2:3">
      <c r="B319" t="s">
        <v>520</v>
      </c>
      <c r="C319" s="18" t="s">
        <v>270</v>
      </c>
    </row>
    <row r="320" spans="2:3">
      <c r="B320" t="s">
        <v>597</v>
      </c>
      <c r="C320" s="18" t="s">
        <v>158</v>
      </c>
    </row>
    <row r="321" spans="2:3">
      <c r="B321" t="s">
        <v>229</v>
      </c>
      <c r="C321" s="18" t="s">
        <v>448</v>
      </c>
    </row>
    <row r="322" spans="2:3">
      <c r="B322" t="s">
        <v>231</v>
      </c>
      <c r="C322" s="18" t="s">
        <v>325</v>
      </c>
    </row>
    <row r="323" spans="2:3">
      <c r="B323" t="s">
        <v>267</v>
      </c>
      <c r="C323" s="18" t="s">
        <v>334</v>
      </c>
    </row>
    <row r="324" spans="2:3">
      <c r="B324" t="s">
        <v>502</v>
      </c>
      <c r="C324" s="18" t="s">
        <v>243</v>
      </c>
    </row>
    <row r="325" spans="2:3">
      <c r="B325" t="s">
        <v>260</v>
      </c>
      <c r="C325" s="18" t="s">
        <v>556</v>
      </c>
    </row>
    <row r="326" spans="2:3">
      <c r="B326" t="s">
        <v>494</v>
      </c>
      <c r="C326" s="18" t="s">
        <v>594</v>
      </c>
    </row>
    <row r="327" spans="2:3">
      <c r="B327" t="s">
        <v>633</v>
      </c>
      <c r="C327" s="18" t="s">
        <v>102</v>
      </c>
    </row>
    <row r="328" spans="2:3">
      <c r="B328" t="s">
        <v>381</v>
      </c>
      <c r="C328" s="18" t="s">
        <v>306</v>
      </c>
    </row>
    <row r="329" spans="2:3">
      <c r="B329" t="s">
        <v>535</v>
      </c>
      <c r="C329" s="18" t="s">
        <v>345</v>
      </c>
    </row>
    <row r="330" spans="2:3">
      <c r="B330" t="s">
        <v>524</v>
      </c>
      <c r="C330" s="18" t="s">
        <v>528</v>
      </c>
    </row>
    <row r="331" spans="2:3">
      <c r="B331" t="s">
        <v>432</v>
      </c>
      <c r="C331" s="18" t="s">
        <v>436</v>
      </c>
    </row>
    <row r="332" spans="2:3">
      <c r="B332" t="s">
        <v>655</v>
      </c>
      <c r="C332" s="18" t="s">
        <v>239</v>
      </c>
    </row>
    <row r="333" spans="2:3">
      <c r="B333" t="s">
        <v>539</v>
      </c>
      <c r="C333" s="18" t="s">
        <v>602</v>
      </c>
    </row>
    <row r="334" spans="2:3">
      <c r="B334" t="s">
        <v>579</v>
      </c>
      <c r="C334" s="18" t="s">
        <v>606</v>
      </c>
    </row>
    <row r="335" spans="2:3">
      <c r="B335" t="s">
        <v>253</v>
      </c>
      <c r="C335" s="18" t="s">
        <v>133</v>
      </c>
    </row>
    <row r="336" spans="2:3">
      <c r="B336" t="s">
        <v>591</v>
      </c>
      <c r="C336" s="18" t="s">
        <v>211</v>
      </c>
    </row>
    <row r="337" spans="2:3">
      <c r="B337" t="s">
        <v>508</v>
      </c>
      <c r="C337" s="18" t="s">
        <v>196</v>
      </c>
    </row>
    <row r="338" spans="2:3">
      <c r="B338" t="s">
        <v>286</v>
      </c>
      <c r="C338" s="18" t="s">
        <v>351</v>
      </c>
    </row>
    <row r="339" spans="2:3">
      <c r="B339" t="s">
        <v>518</v>
      </c>
      <c r="C339" s="18" t="s">
        <v>308</v>
      </c>
    </row>
    <row r="340" spans="2:3">
      <c r="B340" t="s">
        <v>293</v>
      </c>
      <c r="C340" s="18" t="s">
        <v>542</v>
      </c>
    </row>
    <row r="341" spans="2:3">
      <c r="B341" t="s">
        <v>541</v>
      </c>
      <c r="C341" s="18" t="s">
        <v>382</v>
      </c>
    </row>
    <row r="342" spans="2:3">
      <c r="B342" t="s">
        <v>506</v>
      </c>
      <c r="C342" s="18" t="s">
        <v>470</v>
      </c>
    </row>
    <row r="343" spans="2:3">
      <c r="B343" t="s">
        <v>635</v>
      </c>
      <c r="C343" s="18" t="s">
        <v>400</v>
      </c>
    </row>
    <row r="344" spans="2:3">
      <c r="B344" t="s">
        <v>281</v>
      </c>
      <c r="C344" s="18" t="s">
        <v>644</v>
      </c>
    </row>
    <row r="345" spans="2:3">
      <c r="B345" t="s">
        <v>298</v>
      </c>
      <c r="C345" s="18" t="s">
        <v>294</v>
      </c>
    </row>
    <row r="346" spans="2:3">
      <c r="B346" t="s">
        <v>561</v>
      </c>
      <c r="C346" s="18" t="s">
        <v>198</v>
      </c>
    </row>
    <row r="347" spans="2:3">
      <c r="B347" t="s">
        <v>575</v>
      </c>
      <c r="C347" s="18" t="s">
        <v>202</v>
      </c>
    </row>
    <row r="348" spans="2:3">
      <c r="B348" t="s">
        <v>296</v>
      </c>
      <c r="C348" s="18" t="s">
        <v>574</v>
      </c>
    </row>
    <row r="349" spans="2:3">
      <c r="B349" t="s">
        <v>543</v>
      </c>
      <c r="C349" s="18" t="s">
        <v>176</v>
      </c>
    </row>
    <row r="350" spans="2:3">
      <c r="B350" t="s">
        <v>529</v>
      </c>
      <c r="C350" s="18" t="s">
        <v>684</v>
      </c>
    </row>
    <row r="351" spans="2:3">
      <c r="B351" t="s">
        <v>595</v>
      </c>
      <c r="C351" s="18" t="s">
        <v>600</v>
      </c>
    </row>
    <row r="352" spans="2:3">
      <c r="B352" t="s">
        <v>272</v>
      </c>
      <c r="C352" s="18" t="s">
        <v>323</v>
      </c>
    </row>
    <row r="353" spans="2:3">
      <c r="B353" t="s">
        <v>549</v>
      </c>
      <c r="C353" s="18" t="s">
        <v>343</v>
      </c>
    </row>
    <row r="354" spans="2:3">
      <c r="C354" s="18" t="s">
        <v>560</v>
      </c>
    </row>
    <row r="355" spans="2:3">
      <c r="C355" s="18" t="s">
        <v>162</v>
      </c>
    </row>
    <row r="356" spans="2:3">
      <c r="C356" s="18" t="s">
        <v>123</v>
      </c>
    </row>
    <row r="357" spans="2:3">
      <c r="C357" s="18" t="s">
        <v>241</v>
      </c>
    </row>
    <row r="358" spans="2:3">
      <c r="C358" s="18" t="s">
        <v>42</v>
      </c>
    </row>
    <row r="359" spans="2:3">
      <c r="C359" s="18" t="s">
        <v>95</v>
      </c>
    </row>
    <row r="360" spans="2:3">
      <c r="C360" s="18" t="s">
        <v>213</v>
      </c>
    </row>
    <row r="361" spans="2:3">
      <c r="C361" s="18" t="s">
        <v>135</v>
      </c>
    </row>
    <row r="362" spans="2:3">
      <c r="C362" s="18" t="s">
        <v>297</v>
      </c>
    </row>
    <row r="363" spans="2:3">
      <c r="C363" s="18" t="s">
        <v>98</v>
      </c>
    </row>
    <row r="364" spans="2:3">
      <c r="C364" s="18" t="s">
        <v>443</v>
      </c>
    </row>
    <row r="365" spans="2:3">
      <c r="C365" s="18" t="s">
        <v>178</v>
      </c>
    </row>
    <row r="366" spans="2:3">
      <c r="C366" s="18" t="s">
        <v>279</v>
      </c>
    </row>
    <row r="367" spans="2:3">
      <c r="C367" s="18" t="s">
        <v>411</v>
      </c>
    </row>
    <row r="368" spans="2:3">
      <c r="C368" s="18" t="s">
        <v>215</v>
      </c>
    </row>
    <row r="369" spans="3:3">
      <c r="C369" s="18" t="s">
        <v>182</v>
      </c>
    </row>
    <row r="370" spans="3:3">
      <c r="C370" s="18" t="s">
        <v>634</v>
      </c>
    </row>
    <row r="371" spans="3:3">
      <c r="C371" s="18" t="s">
        <v>417</v>
      </c>
    </row>
    <row r="372" spans="3:3">
      <c r="C372" s="18" t="s">
        <v>566</v>
      </c>
    </row>
    <row r="373" spans="3:3">
      <c r="C373" s="18" t="s">
        <v>646</v>
      </c>
    </row>
    <row r="374" spans="3:3">
      <c r="C374" s="18" t="s">
        <v>329</v>
      </c>
    </row>
    <row r="375" spans="3:3">
      <c r="C375" s="18" t="s">
        <v>618</v>
      </c>
    </row>
    <row r="376" spans="3:3">
      <c r="C376" s="18" t="s">
        <v>374</v>
      </c>
    </row>
    <row r="377" spans="3:3">
      <c r="C377" s="18" t="s">
        <v>505</v>
      </c>
    </row>
    <row r="378" spans="3:3">
      <c r="C378" s="18" t="s">
        <v>509</v>
      </c>
    </row>
    <row r="379" spans="3:3">
      <c r="C379" s="18" t="s">
        <v>421</v>
      </c>
    </row>
    <row r="380" spans="3:3">
      <c r="C380" s="18" t="s">
        <v>33</v>
      </c>
    </row>
    <row r="381" spans="3:3">
      <c r="C381" s="18" t="s">
        <v>540</v>
      </c>
    </row>
    <row r="382" spans="3:3">
      <c r="C382" s="18" t="s">
        <v>292</v>
      </c>
    </row>
    <row r="383" spans="3:3">
      <c r="C383" s="18" t="s">
        <v>517</v>
      </c>
    </row>
    <row r="384" spans="3:3">
      <c r="C384" s="18" t="s">
        <v>12</v>
      </c>
    </row>
    <row r="385" spans="3:3">
      <c r="C385" s="18" t="s">
        <v>285</v>
      </c>
    </row>
    <row r="386" spans="3:3">
      <c r="C386" s="18" t="s">
        <v>80</v>
      </c>
    </row>
    <row r="387" spans="3:3">
      <c r="C387" s="18" t="s">
        <v>246</v>
      </c>
    </row>
    <row r="388" spans="3:3">
      <c r="C388" s="18" t="s">
        <v>347</v>
      </c>
    </row>
    <row r="389" spans="3:3">
      <c r="C389" s="18" t="s">
        <v>554</v>
      </c>
    </row>
    <row r="390" spans="3:3">
      <c r="C390" s="18" t="s">
        <v>425</v>
      </c>
    </row>
    <row r="391" spans="3:3">
      <c r="C391" s="18" t="s">
        <v>507</v>
      </c>
    </row>
    <row r="392" spans="3:3">
      <c r="C392" s="18" t="s">
        <v>45</v>
      </c>
    </row>
    <row r="393" spans="3:3">
      <c r="C393" s="18" t="s">
        <v>616</v>
      </c>
    </row>
    <row r="394" spans="3:3">
      <c r="C394" s="18" t="s">
        <v>52</v>
      </c>
    </row>
    <row r="395" spans="3:3">
      <c r="C395" s="18" t="s">
        <v>562</v>
      </c>
    </row>
    <row r="396" spans="3:3">
      <c r="C396" s="18" t="s">
        <v>584</v>
      </c>
    </row>
    <row r="397" spans="3:3">
      <c r="C397" s="18" t="s">
        <v>590</v>
      </c>
    </row>
    <row r="398" spans="3:3">
      <c r="C398" s="18" t="s">
        <v>251</v>
      </c>
    </row>
    <row r="399" spans="3:3">
      <c r="C399" s="18" t="s">
        <v>521</v>
      </c>
    </row>
    <row r="400" spans="3:3">
      <c r="C400" s="18" t="s">
        <v>155</v>
      </c>
    </row>
    <row r="401" spans="3:3">
      <c r="C401" s="18" t="s">
        <v>394</v>
      </c>
    </row>
    <row r="402" spans="3:3">
      <c r="C402" s="18" t="s">
        <v>445</v>
      </c>
    </row>
    <row r="403" spans="3:3">
      <c r="C403" s="18" t="s">
        <v>626</v>
      </c>
    </row>
    <row r="404" spans="3:3">
      <c r="C404" s="18" t="s">
        <v>614</v>
      </c>
    </row>
    <row r="405" spans="3:3">
      <c r="C405" s="18" t="s">
        <v>578</v>
      </c>
    </row>
    <row r="406" spans="3:3">
      <c r="C406" s="18" t="s">
        <v>320</v>
      </c>
    </row>
    <row r="407" spans="3:3">
      <c r="C407" s="18" t="s">
        <v>130</v>
      </c>
    </row>
    <row r="408" spans="3:3">
      <c r="C408" s="18" t="s">
        <v>189</v>
      </c>
    </row>
    <row r="409" spans="3:3">
      <c r="C409" s="18" t="s">
        <v>100</v>
      </c>
    </row>
    <row r="410" spans="3:3">
      <c r="C410" s="18" t="s">
        <v>64</v>
      </c>
    </row>
    <row r="411" spans="3:3">
      <c r="C411" s="18" t="s">
        <v>207</v>
      </c>
    </row>
    <row r="412" spans="3:3">
      <c r="C412" s="18" t="s">
        <v>438</v>
      </c>
    </row>
    <row r="413" spans="3:3">
      <c r="C413" s="18" t="s">
        <v>119</v>
      </c>
    </row>
    <row r="414" spans="3:3">
      <c r="C414" s="18" t="s">
        <v>491</v>
      </c>
    </row>
    <row r="415" spans="3:3">
      <c r="C415" s="18" t="s">
        <v>419</v>
      </c>
    </row>
    <row r="416" spans="3:3">
      <c r="C416" s="18" t="s">
        <v>168</v>
      </c>
    </row>
    <row r="417" spans="3:3">
      <c r="C417" s="18" t="s">
        <v>185</v>
      </c>
    </row>
    <row r="418" spans="3:3">
      <c r="C418" s="18" t="s">
        <v>538</v>
      </c>
    </row>
    <row r="419" spans="3:3">
      <c r="C419" s="18" t="s">
        <v>205</v>
      </c>
    </row>
    <row r="420" spans="3:3">
      <c r="C420" s="18" t="s">
        <v>610</v>
      </c>
    </row>
    <row r="421" spans="3:3">
      <c r="C421" s="18" t="s">
        <v>171</v>
      </c>
    </row>
    <row r="422" spans="3:3">
      <c r="C422" s="18" t="s">
        <v>592</v>
      </c>
    </row>
    <row r="423" spans="3:3">
      <c r="C423" s="18" t="s">
        <v>586</v>
      </c>
    </row>
    <row r="424" spans="3:3">
      <c r="C424" s="18" t="s">
        <v>180</v>
      </c>
    </row>
    <row r="425" spans="3:3">
      <c r="C425" s="18" t="s">
        <v>479</v>
      </c>
    </row>
    <row r="426" spans="3:3">
      <c r="C426" s="18" t="s">
        <v>483</v>
      </c>
    </row>
    <row r="427" spans="3:3">
      <c r="C427" s="18" t="s">
        <v>160</v>
      </c>
    </row>
    <row r="428" spans="3:3">
      <c r="C428" s="18" t="s">
        <v>77</v>
      </c>
    </row>
    <row r="429" spans="3:3">
      <c r="C429" s="18" t="s">
        <v>654</v>
      </c>
    </row>
    <row r="430" spans="3:3">
      <c r="C430" s="18" t="s">
        <v>187</v>
      </c>
    </row>
    <row r="431" spans="3:3">
      <c r="C431" s="18" t="s">
        <v>263</v>
      </c>
    </row>
    <row r="432" spans="3:3">
      <c r="C432" s="18" t="s">
        <v>332</v>
      </c>
    </row>
    <row r="433" spans="3:3">
      <c r="C433" s="18" t="s">
        <v>200</v>
      </c>
    </row>
    <row r="434" spans="3:3">
      <c r="C434" s="18" t="s">
        <v>276</v>
      </c>
    </row>
    <row r="435" spans="3:3">
      <c r="C435" s="18" t="s">
        <v>72</v>
      </c>
    </row>
    <row r="436" spans="3:3">
      <c r="C436" s="18" t="s">
        <v>234</v>
      </c>
    </row>
    <row r="437" spans="3:3">
      <c r="C437" s="18" t="s">
        <v>499</v>
      </c>
    </row>
    <row r="438" spans="3:3">
      <c r="C438" s="18" t="s">
        <v>598</v>
      </c>
    </row>
    <row r="439" spans="3:3">
      <c r="C439" s="18" t="s">
        <v>588</v>
      </c>
    </row>
    <row r="440" spans="3:3">
      <c r="C440" s="18" t="s">
        <v>458</v>
      </c>
    </row>
    <row r="441" spans="3:3">
      <c r="C441" s="18" t="s">
        <v>612</v>
      </c>
    </row>
    <row r="442" spans="3:3">
      <c r="C442" s="18" t="s">
        <v>477</v>
      </c>
    </row>
    <row r="443" spans="3:3">
      <c r="C443" s="18" t="s">
        <v>431</v>
      </c>
    </row>
    <row r="444" spans="3:3">
      <c r="C444" s="18" t="s">
        <v>36</v>
      </c>
    </row>
    <row r="445" spans="3:3">
      <c r="C445" s="18" t="s">
        <v>608</v>
      </c>
    </row>
    <row r="446" spans="3:3">
      <c r="C446" s="18" t="s">
        <v>299</v>
      </c>
    </row>
    <row r="447" spans="3:3">
      <c r="C447" s="18" t="s">
        <v>604</v>
      </c>
    </row>
    <row r="448" spans="3:3">
      <c r="C448" s="18" t="s">
        <v>110</v>
      </c>
    </row>
    <row r="449" spans="3:3">
      <c r="C449" s="18" t="s">
        <v>39</v>
      </c>
    </row>
    <row r="450" spans="3:3">
      <c r="C450" s="18" t="s">
        <v>570</v>
      </c>
    </row>
    <row r="451" spans="3:3">
      <c r="C451" s="18" t="s">
        <v>362</v>
      </c>
    </row>
    <row r="452" spans="3:3">
      <c r="C452" s="18" t="s">
        <v>640</v>
      </c>
    </row>
    <row r="453" spans="3:3">
      <c r="C453" s="18" t="s">
        <v>15</v>
      </c>
    </row>
    <row r="454" spans="3:3">
      <c r="C454" s="18" t="s">
        <v>441</v>
      </c>
    </row>
    <row r="455" spans="3:3">
      <c r="C455" s="18" t="s">
        <v>24</v>
      </c>
    </row>
    <row r="456" spans="3:3">
      <c r="C456" s="18" t="s">
        <v>404</v>
      </c>
    </row>
    <row r="457" spans="3:3">
      <c r="C457" s="18" t="s">
        <v>126</v>
      </c>
    </row>
    <row r="458" spans="3:3">
      <c r="C458" s="18" t="s">
        <v>523</v>
      </c>
    </row>
    <row r="459" spans="3:3">
      <c r="C459" s="18" t="s">
        <v>378</v>
      </c>
    </row>
    <row r="460" spans="3:3">
      <c r="C460" s="18" t="s">
        <v>580</v>
      </c>
    </row>
    <row r="461" spans="3:3">
      <c r="C461" s="18" t="s">
        <v>564</v>
      </c>
    </row>
    <row r="462" spans="3:3">
      <c r="C462" s="18" t="s">
        <v>534</v>
      </c>
    </row>
    <row r="463" spans="3:3">
      <c r="C463" s="18" t="s">
        <v>576</v>
      </c>
    </row>
    <row r="464" spans="3:3">
      <c r="C464" s="18" t="s">
        <v>380</v>
      </c>
    </row>
    <row r="465" spans="3:3">
      <c r="C465" s="18" t="s">
        <v>700</v>
      </c>
    </row>
    <row r="466" spans="3:3">
      <c r="C466" s="18" t="s">
        <v>304</v>
      </c>
    </row>
    <row r="467" spans="3:3">
      <c r="C467" s="18" t="s">
        <v>632</v>
      </c>
    </row>
    <row r="468" spans="3:3">
      <c r="C468" s="18" t="s">
        <v>390</v>
      </c>
    </row>
    <row r="469" spans="3:3">
      <c r="C469" s="18" t="s">
        <v>503</v>
      </c>
    </row>
    <row r="470" spans="3:3">
      <c r="C470" s="18" t="s">
        <v>82</v>
      </c>
    </row>
    <row r="471" spans="3:3">
      <c r="C471" s="18" t="s">
        <v>370</v>
      </c>
    </row>
    <row r="472" spans="3:3">
      <c r="C472" s="18" t="s">
        <v>301</v>
      </c>
    </row>
    <row r="473" spans="3:3">
      <c r="C473" s="18" t="s">
        <v>392</v>
      </c>
    </row>
    <row r="474" spans="3:3">
      <c r="C474" s="18" t="s">
        <v>61</v>
      </c>
    </row>
    <row r="475" spans="3:3">
      <c r="C475" s="18" t="s">
        <v>546</v>
      </c>
    </row>
    <row r="476" spans="3:3">
      <c r="C476" s="18" t="s">
        <v>450</v>
      </c>
    </row>
    <row r="477" spans="3:3">
      <c r="C477" s="18" t="s">
        <v>222</v>
      </c>
    </row>
    <row r="478" spans="3:3">
      <c r="C478" s="18" t="s">
        <v>402</v>
      </c>
    </row>
    <row r="479" spans="3:3">
      <c r="C479" s="18" t="s">
        <v>493</v>
      </c>
    </row>
    <row r="480" spans="3:3">
      <c r="C480" s="18" t="s">
        <v>259</v>
      </c>
    </row>
    <row r="481" spans="3:3">
      <c r="C481" s="18" t="s">
        <v>628</v>
      </c>
    </row>
    <row r="482" spans="3:3">
      <c r="C482" s="18" t="s">
        <v>21</v>
      </c>
    </row>
    <row r="483" spans="3:3">
      <c r="C483" s="18" t="s">
        <v>117</v>
      </c>
    </row>
    <row r="484" spans="3:3">
      <c r="C484" s="18" t="s">
        <v>137</v>
      </c>
    </row>
    <row r="485" spans="3:3">
      <c r="C485" s="18" t="s">
        <v>368</v>
      </c>
    </row>
    <row r="486" spans="3:3">
      <c r="C486" s="18" t="s">
        <v>501</v>
      </c>
    </row>
    <row r="487" spans="3:3">
      <c r="C487" s="18" t="s">
        <v>18</v>
      </c>
    </row>
    <row r="488" spans="3:3">
      <c r="C488" s="18" t="s">
        <v>475</v>
      </c>
    </row>
    <row r="489" spans="3:3">
      <c r="C489" s="18" t="s">
        <v>358</v>
      </c>
    </row>
    <row r="490" spans="3:3">
      <c r="C490" s="18" t="s">
        <v>194</v>
      </c>
    </row>
    <row r="491" spans="3:3">
      <c r="C491" s="18" t="s">
        <v>372</v>
      </c>
    </row>
    <row r="492" spans="3:3">
      <c r="C492" s="18" t="s">
        <v>413</v>
      </c>
    </row>
    <row r="493" spans="3:3">
      <c r="C493" s="18" t="s">
        <v>121</v>
      </c>
    </row>
    <row r="494" spans="3:3">
      <c r="C494" s="18" t="s">
        <v>282</v>
      </c>
    </row>
    <row r="495" spans="3:3">
      <c r="C495" s="18" t="s">
        <v>142</v>
      </c>
    </row>
    <row r="496" spans="3:3">
      <c r="C496" s="18" t="s">
        <v>423</v>
      </c>
    </row>
    <row r="497" spans="3:3">
      <c r="C497" s="18" t="s">
        <v>165</v>
      </c>
    </row>
    <row r="498" spans="3:3">
      <c r="C498" s="18" t="s">
        <v>456</v>
      </c>
    </row>
    <row r="499" spans="3:3">
      <c r="C499" s="18" t="s">
        <v>266</v>
      </c>
    </row>
    <row r="500" spans="3:3">
      <c r="C500" s="18" t="s">
        <v>230</v>
      </c>
    </row>
    <row r="501" spans="3:3">
      <c r="C501" s="18" t="s">
        <v>429</v>
      </c>
    </row>
    <row r="502" spans="3:3">
      <c r="C502" s="18" t="s">
        <v>228</v>
      </c>
    </row>
    <row r="503" spans="3:3">
      <c r="C503" s="18" t="s">
        <v>150</v>
      </c>
    </row>
    <row r="504" spans="3:3">
      <c r="C504" s="18" t="s">
        <v>544</v>
      </c>
    </row>
    <row r="505" spans="3:3">
      <c r="C505" s="18" t="s">
        <v>525</v>
      </c>
    </row>
    <row r="506" spans="3:3">
      <c r="C506" s="18" t="s">
        <v>48</v>
      </c>
    </row>
    <row r="507" spans="3:3">
      <c r="C507" s="18" t="s">
        <v>384</v>
      </c>
    </row>
    <row r="508" spans="3:3">
      <c r="C508" s="18" t="s">
        <v>315</v>
      </c>
    </row>
    <row r="509" spans="3:3">
      <c r="C509" s="18" t="s">
        <v>596</v>
      </c>
    </row>
    <row r="510" spans="3:3">
      <c r="C510" s="18" t="s">
        <v>409</v>
      </c>
    </row>
    <row r="511" spans="3:3">
      <c r="C511" s="18" t="s">
        <v>519</v>
      </c>
    </row>
    <row r="512" spans="3:3">
      <c r="C512" s="18" t="s">
        <v>489</v>
      </c>
    </row>
    <row r="513" spans="3:3">
      <c r="C513" s="18" t="s">
        <v>366</v>
      </c>
    </row>
    <row r="514" spans="3:3">
      <c r="C514" s="18" t="s">
        <v>468</v>
      </c>
    </row>
    <row r="515" spans="3:3">
      <c r="C515" s="18" t="s">
        <v>91</v>
      </c>
    </row>
    <row r="516" spans="3:3">
      <c r="C516" s="18" t="s">
        <v>530</v>
      </c>
    </row>
    <row r="517" spans="3:3">
      <c r="C517" s="18" t="s">
        <v>572</v>
      </c>
    </row>
    <row r="518" spans="3:3">
      <c r="C518" s="18" t="s">
        <v>709</v>
      </c>
    </row>
    <row r="519" spans="3:3">
      <c r="C519" s="18" t="s">
        <v>336</v>
      </c>
    </row>
    <row r="520" spans="3:3">
      <c r="C520" s="18" t="s">
        <v>75</v>
      </c>
    </row>
    <row r="521" spans="3:3">
      <c r="C521" s="18" t="s">
        <v>650</v>
      </c>
    </row>
    <row r="522" spans="3:3">
      <c r="C522" s="18" t="s">
        <v>376</v>
      </c>
    </row>
    <row r="523" spans="3:3">
      <c r="C523" s="18" t="s">
        <v>88</v>
      </c>
    </row>
    <row r="524" spans="3:3">
      <c r="C524" s="18" t="s">
        <v>582</v>
      </c>
    </row>
    <row r="525" spans="3:3">
      <c r="C525" s="18" t="s">
        <v>152</v>
      </c>
    </row>
    <row r="526" spans="3:3">
      <c r="C526" s="18" t="s">
        <v>58</v>
      </c>
    </row>
    <row r="527" spans="3:3">
      <c r="C527" s="18" t="s">
        <v>386</v>
      </c>
    </row>
    <row r="528" spans="3:3">
      <c r="C528" s="18" t="s">
        <v>515</v>
      </c>
    </row>
    <row r="529" spans="3:3">
      <c r="C529" s="18" t="s">
        <v>268</v>
      </c>
    </row>
    <row r="530" spans="3:3">
      <c r="C530" s="18" t="s">
        <v>173</v>
      </c>
    </row>
    <row r="531" spans="3:3">
      <c r="C531" s="18" t="s">
        <v>462</v>
      </c>
    </row>
    <row r="532" spans="3:3">
      <c r="C532" s="18" t="s">
        <v>313</v>
      </c>
    </row>
    <row r="533" spans="3:3">
      <c r="C533" s="18" t="s">
        <v>532</v>
      </c>
    </row>
    <row r="534" spans="3:3">
      <c r="C534" s="18" t="s">
        <v>236</v>
      </c>
    </row>
    <row r="535" spans="3:3">
      <c r="C535" s="18" t="s">
        <v>338</v>
      </c>
    </row>
    <row r="536" spans="3:3">
      <c r="C536" s="18" t="s">
        <v>139</v>
      </c>
    </row>
    <row r="537" spans="3:3">
      <c r="C537" s="18" t="s">
        <v>311</v>
      </c>
    </row>
    <row r="538" spans="3:3">
      <c r="C538" s="18" t="s">
        <v>257</v>
      </c>
    </row>
    <row r="539" spans="3:3">
      <c r="C539" s="18" t="s">
        <v>466</v>
      </c>
    </row>
    <row r="540" spans="3:3">
      <c r="C540" s="18" t="s">
        <v>209</v>
      </c>
    </row>
    <row r="541" spans="3:3">
      <c r="C541" s="18" t="s">
        <v>460</v>
      </c>
    </row>
    <row r="542" spans="3:3">
      <c r="C542" s="18" t="s">
        <v>552</v>
      </c>
    </row>
    <row r="543" spans="3:3">
      <c r="C543" s="18" t="s">
        <v>217</v>
      </c>
    </row>
    <row r="544" spans="3:3">
      <c r="C544" s="18" t="s">
        <v>550</v>
      </c>
    </row>
    <row r="545" spans="3:3">
      <c r="C545" s="18" t="s">
        <v>652</v>
      </c>
    </row>
    <row r="546" spans="3:3">
      <c r="C546" s="18" t="s">
        <v>318</v>
      </c>
    </row>
    <row r="547" spans="3:3">
      <c r="C547" s="18" t="s">
        <v>511</v>
      </c>
    </row>
    <row r="548" spans="3:3">
      <c r="C548" s="18" t="s">
        <v>398</v>
      </c>
    </row>
    <row r="549" spans="3:3">
      <c r="C549" s="18" t="s">
        <v>495</v>
      </c>
    </row>
    <row r="550" spans="3:3">
      <c r="C550" s="18" t="s">
        <v>497</v>
      </c>
    </row>
    <row r="551" spans="3:3">
      <c r="C551" s="18" t="s">
        <v>622</v>
      </c>
    </row>
    <row r="552" spans="3:3">
      <c r="C552" s="18" t="s">
        <v>287</v>
      </c>
    </row>
    <row r="553" spans="3:3">
      <c r="C553" s="18" t="s">
        <v>254</v>
      </c>
    </row>
    <row r="554" spans="3:3">
      <c r="C554" s="18" t="s">
        <v>481</v>
      </c>
    </row>
    <row r="555" spans="3:3">
      <c r="C555" s="18" t="s">
        <v>113</v>
      </c>
    </row>
    <row r="556" spans="3:3">
      <c r="C556" s="18" t="s">
        <v>638</v>
      </c>
    </row>
    <row r="557" spans="3:3">
      <c r="C557" s="18" t="s">
        <v>220</v>
      </c>
    </row>
    <row r="558" spans="3:3">
      <c r="C558" s="18" t="s">
        <v>472</v>
      </c>
    </row>
    <row r="559" spans="3:3">
      <c r="C559" s="18" t="s">
        <v>558</v>
      </c>
    </row>
    <row r="560" spans="3:3">
      <c r="C560" s="18" t="s">
        <v>30</v>
      </c>
    </row>
    <row r="561" spans="3:3">
      <c r="C561" s="18" t="s">
        <v>433</v>
      </c>
    </row>
    <row r="562" spans="3:3">
      <c r="C562" s="18" t="s">
        <v>536</v>
      </c>
    </row>
    <row r="563" spans="3:3">
      <c r="C563" s="18" t="s">
        <v>636</v>
      </c>
    </row>
    <row r="564" spans="3:3">
      <c r="C564" s="18" t="s">
        <v>683</v>
      </c>
    </row>
    <row r="565" spans="3:3">
      <c r="C565" s="18" t="s">
        <v>147</v>
      </c>
    </row>
    <row r="566" spans="3:3">
      <c r="C566" s="18" t="s">
        <v>487</v>
      </c>
    </row>
    <row r="567" spans="3:3">
      <c r="C567" s="18" t="s">
        <v>327</v>
      </c>
    </row>
    <row r="568" spans="3:3">
      <c r="C568" s="18" t="s">
        <v>396</v>
      </c>
    </row>
    <row r="569" spans="3:3">
      <c r="C569" s="18" t="s">
        <v>406</v>
      </c>
    </row>
    <row r="570" spans="3:3">
      <c r="C570" s="18" t="s">
        <v>249</v>
      </c>
    </row>
    <row r="571" spans="3:3">
      <c r="C571" s="18" t="s">
        <v>225</v>
      </c>
    </row>
    <row r="572" spans="3:3">
      <c r="C572" s="18" t="s">
        <v>232</v>
      </c>
    </row>
    <row r="573" spans="3:3">
      <c r="C573" s="18" t="s">
        <v>128</v>
      </c>
    </row>
    <row r="574" spans="3:3">
      <c r="C574" s="18" t="s">
        <v>107</v>
      </c>
    </row>
    <row r="575" spans="3:3">
      <c r="C575" s="18" t="s">
        <v>55</v>
      </c>
    </row>
    <row r="576" spans="3:3">
      <c r="C576" s="18" t="s">
        <v>191</v>
      </c>
    </row>
    <row r="577" spans="3:3">
      <c r="C577" s="18" t="s">
        <v>273</v>
      </c>
    </row>
    <row r="578" spans="3:3">
      <c r="C578" s="18" t="s">
        <v>630</v>
      </c>
    </row>
    <row r="579" spans="3:3">
      <c r="C579" s="18" t="s">
        <v>648</v>
      </c>
    </row>
    <row r="580" spans="3:3">
      <c r="C580" s="18" t="s">
        <v>360</v>
      </c>
    </row>
    <row r="581" spans="3:3">
      <c r="C581" s="18" t="s">
        <v>27</v>
      </c>
    </row>
    <row r="582" spans="3:3">
      <c r="C582" s="18" t="s">
        <v>427</v>
      </c>
    </row>
    <row r="583" spans="3:3">
      <c r="C583" s="18" t="s">
        <v>69</v>
      </c>
    </row>
    <row r="584" spans="3:3">
      <c r="C584" s="18" t="s">
        <v>693</v>
      </c>
    </row>
    <row r="585" spans="3:3">
      <c r="C585" s="18" t="s">
        <v>50</v>
      </c>
    </row>
    <row r="586" spans="3:3">
      <c r="C586" s="18" t="s">
        <v>568</v>
      </c>
    </row>
    <row r="587" spans="3:3">
      <c r="C587" s="18" t="s">
        <v>453</v>
      </c>
    </row>
    <row r="588" spans="3:3">
      <c r="C588" s="18" t="s">
        <v>624</v>
      </c>
    </row>
    <row r="589" spans="3:3">
      <c r="C589" s="18" t="s">
        <v>353</v>
      </c>
    </row>
    <row r="590" spans="3:3">
      <c r="C590" s="18" t="s">
        <v>115</v>
      </c>
    </row>
    <row r="591" spans="3:3">
      <c r="C591" s="18" t="s">
        <v>388</v>
      </c>
    </row>
    <row r="592" spans="3:3">
      <c r="C592" s="18" t="s">
        <v>85</v>
      </c>
    </row>
    <row r="593" spans="3:3">
      <c r="C593" s="18" t="s">
        <v>93</v>
      </c>
    </row>
    <row r="594" spans="3:3">
      <c r="C594" s="18" t="s">
        <v>290</v>
      </c>
    </row>
  </sheetData>
  <autoFilter ref="A1:O289">
    <sortState ref="A2:O289">
      <sortCondition sortBy="cellColor" ref="B1:B289" dxfId="256"/>
    </sortState>
  </autoFilter>
  <conditionalFormatting sqref="B1:B1048576">
    <cfRule type="duplicateValues" dxfId="32" priority="5"/>
  </conditionalFormatting>
  <conditionalFormatting sqref="C352:C440 C593">
    <cfRule type="duplicateValues" dxfId="31" priority="4"/>
  </conditionalFormatting>
  <conditionalFormatting sqref="C441">
    <cfRule type="duplicateValues" dxfId="30" priority="3"/>
  </conditionalFormatting>
  <conditionalFormatting sqref="C442:C592">
    <cfRule type="duplicateValues" dxfId="29" priority="2"/>
  </conditionalFormatting>
  <conditionalFormatting sqref="C1:C1048576">
    <cfRule type="duplicateValues" dxfId="28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"/>
  <sheetViews>
    <sheetView workbookViewId="0">
      <selection activeCell="A2" sqref="A2:XFD21"/>
    </sheetView>
  </sheetViews>
  <sheetFormatPr baseColWidth="10" defaultColWidth="11.42578125" defaultRowHeight="15"/>
  <cols>
    <col min="7" max="7" width="22.140625" customWidth="1"/>
  </cols>
  <sheetData>
    <row r="2" spans="1:24" s="42" customFormat="1" ht="24">
      <c r="A2" s="121"/>
      <c r="B2" s="41"/>
      <c r="C2" s="116"/>
      <c r="D2" s="125" t="s">
        <v>751</v>
      </c>
      <c r="E2" s="116"/>
      <c r="F2" s="116"/>
      <c r="G2" s="116"/>
      <c r="H2" s="114">
        <f>SUM(OAI!H7:H565)</f>
        <v>24550940</v>
      </c>
      <c r="I2" s="114">
        <f>SUM(OAI!I7:I565)</f>
        <v>1522395.7399999977</v>
      </c>
      <c r="J2" s="114">
        <f>SUM(OAI!J7:J565)</f>
        <v>13975</v>
      </c>
      <c r="K2" s="114">
        <f>SUM(OAI!K7:K543)</f>
        <v>690497.24624999973</v>
      </c>
      <c r="L2" s="114">
        <f>SUM(OAI!L7:L543)</f>
        <v>1704293.7625</v>
      </c>
      <c r="M2" s="114">
        <f>SUM(OAI!M7:M543)</f>
        <v>288049.65000000002</v>
      </c>
      <c r="N2" s="114">
        <f>SUM(OAI!N7:N543)</f>
        <v>731276.18000000017</v>
      </c>
      <c r="O2" s="114">
        <f>SUM(OAI!O7:O543)</f>
        <v>1701893.3487499999</v>
      </c>
      <c r="P2" s="114"/>
      <c r="Q2" s="114">
        <f>SUBTOTAL(9,OAI!Q7:Q565)</f>
        <v>5237156.42</v>
      </c>
      <c r="R2" s="114">
        <f>SUBTOTAL(9,OAI!R7:R566)</f>
        <v>6168887.3400000073</v>
      </c>
      <c r="S2" s="114">
        <f>SUBTOTAL(9,OAI!S7:S565)</f>
        <v>3776683.2660000008</v>
      </c>
      <c r="T2" s="114">
        <f>SUM(OAI!T7:T565)</f>
        <v>21466496.330000032</v>
      </c>
      <c r="U2" s="109"/>
      <c r="V2" s="109"/>
      <c r="W2" s="175"/>
      <c r="X2" s="117"/>
    </row>
    <row r="3" spans="1:24" s="3" customFormat="1" ht="21">
      <c r="A3" s="51"/>
      <c r="B3" s="53"/>
      <c r="C3" s="163"/>
      <c r="D3" s="179"/>
      <c r="E3" s="163"/>
      <c r="F3" s="163"/>
      <c r="G3" s="85"/>
      <c r="H3" s="85"/>
      <c r="I3" s="146"/>
      <c r="J3" s="70"/>
      <c r="K3" s="120"/>
      <c r="L3" s="120"/>
      <c r="M3" s="162"/>
      <c r="N3" s="162"/>
      <c r="O3" s="162"/>
      <c r="P3" s="127"/>
      <c r="Q3" s="127"/>
      <c r="R3" s="33"/>
      <c r="S3" s="33"/>
      <c r="T3" s="57"/>
      <c r="U3" s="33"/>
      <c r="V3" s="33"/>
      <c r="W3" s="51"/>
    </row>
    <row r="4" spans="1:24" s="3" customFormat="1" ht="21">
      <c r="A4" s="51"/>
      <c r="B4" s="53"/>
      <c r="C4" s="295" t="s">
        <v>721</v>
      </c>
      <c r="D4" s="295"/>
      <c r="E4" s="295"/>
      <c r="F4" s="163"/>
      <c r="G4" s="85"/>
      <c r="H4" s="85"/>
      <c r="I4" s="146"/>
      <c r="J4" s="70"/>
      <c r="K4" s="120"/>
      <c r="L4" s="120"/>
      <c r="M4" s="296" t="s">
        <v>722</v>
      </c>
      <c r="N4" s="296"/>
      <c r="O4" s="296"/>
      <c r="P4" s="296"/>
      <c r="Q4" s="296"/>
      <c r="R4" s="33"/>
      <c r="S4" s="33"/>
      <c r="T4" s="57"/>
      <c r="U4" s="33"/>
      <c r="V4" s="33"/>
      <c r="W4" s="51"/>
    </row>
    <row r="5" spans="1:24" s="3" customFormat="1" ht="23.25">
      <c r="A5" s="51"/>
      <c r="B5" s="53"/>
      <c r="C5" s="145"/>
      <c r="D5" s="180"/>
      <c r="E5" s="100"/>
      <c r="F5" s="54"/>
      <c r="G5" s="85"/>
      <c r="H5" s="85"/>
      <c r="I5" s="146"/>
      <c r="J5" s="100"/>
      <c r="K5" s="120"/>
      <c r="L5" s="120"/>
      <c r="M5" s="120"/>
      <c r="N5" s="128"/>
      <c r="O5" s="129"/>
      <c r="P5" s="60"/>
      <c r="Q5" s="61"/>
      <c r="R5" s="33"/>
      <c r="S5" s="33"/>
      <c r="T5" s="57"/>
      <c r="U5" s="33"/>
      <c r="V5" s="33"/>
      <c r="W5" s="51"/>
    </row>
    <row r="6" spans="1:24" s="3" customFormat="1" ht="21">
      <c r="A6" s="51"/>
      <c r="B6" s="53"/>
      <c r="C6" s="170"/>
      <c r="D6" s="181"/>
      <c r="E6" s="170"/>
      <c r="F6" s="142"/>
      <c r="G6" s="130"/>
      <c r="H6" s="130"/>
      <c r="I6" s="147"/>
      <c r="J6" s="33"/>
      <c r="K6" s="120"/>
      <c r="L6" s="120"/>
      <c r="M6" s="131"/>
      <c r="N6" s="131"/>
      <c r="O6" s="131"/>
      <c r="P6" s="171"/>
      <c r="Q6" s="171"/>
      <c r="R6" s="33"/>
      <c r="S6" s="33"/>
      <c r="T6" s="57"/>
      <c r="U6" s="33"/>
      <c r="V6" s="33"/>
      <c r="W6" s="176"/>
    </row>
    <row r="7" spans="1:24" s="13" customFormat="1" ht="23.25">
      <c r="A7" s="63"/>
      <c r="B7" s="123"/>
      <c r="C7" s="297" t="s">
        <v>723</v>
      </c>
      <c r="D7" s="297"/>
      <c r="E7" s="297"/>
      <c r="F7" s="141"/>
      <c r="G7" s="66"/>
      <c r="H7" s="66"/>
      <c r="I7" s="147"/>
      <c r="J7" s="66"/>
      <c r="K7" s="132"/>
      <c r="L7" s="133"/>
      <c r="M7" s="298" t="s">
        <v>725</v>
      </c>
      <c r="N7" s="298"/>
      <c r="O7" s="298"/>
      <c r="P7" s="298"/>
      <c r="Q7" s="298"/>
      <c r="R7" s="66"/>
      <c r="S7" s="66"/>
      <c r="T7" s="67"/>
      <c r="U7" s="66"/>
      <c r="V7" s="134"/>
      <c r="W7" s="177"/>
    </row>
    <row r="8" spans="1:24" s="3" customFormat="1" ht="23.25">
      <c r="A8" s="51"/>
      <c r="B8" s="53"/>
      <c r="C8" s="294" t="s">
        <v>724</v>
      </c>
      <c r="D8" s="294"/>
      <c r="E8" s="294"/>
      <c r="F8" s="164"/>
      <c r="G8" s="87"/>
      <c r="H8" s="35"/>
      <c r="I8" s="148"/>
      <c r="J8" s="12"/>
      <c r="K8" s="120"/>
      <c r="L8" s="120"/>
      <c r="M8" s="299" t="s">
        <v>755</v>
      </c>
      <c r="N8" s="299"/>
      <c r="O8" s="299"/>
      <c r="P8" s="299"/>
      <c r="Q8" s="299"/>
      <c r="R8" s="33"/>
      <c r="S8" s="33"/>
      <c r="T8" s="57"/>
      <c r="U8" s="33"/>
      <c r="V8" s="104"/>
      <c r="W8" s="176"/>
    </row>
    <row r="9" spans="1:24" s="3" customFormat="1" ht="21">
      <c r="B9" s="53"/>
      <c r="C9" s="145"/>
      <c r="D9" s="182"/>
      <c r="E9" s="12"/>
      <c r="F9" s="54"/>
      <c r="G9" s="291" t="s">
        <v>754</v>
      </c>
      <c r="H9" s="291"/>
      <c r="I9" s="291"/>
      <c r="J9" s="291"/>
      <c r="K9" s="120"/>
      <c r="L9" s="120"/>
      <c r="M9" s="135"/>
      <c r="N9" s="135"/>
      <c r="O9" s="136"/>
      <c r="P9" s="70"/>
      <c r="Q9" s="70"/>
      <c r="R9" s="33"/>
      <c r="S9" s="33"/>
      <c r="T9" s="57"/>
      <c r="U9" s="33"/>
      <c r="V9" s="61"/>
      <c r="W9" s="51"/>
    </row>
    <row r="10" spans="1:24" s="3" customFormat="1" ht="21">
      <c r="B10" s="53"/>
      <c r="C10" s="145"/>
      <c r="D10" s="180"/>
      <c r="E10" s="100"/>
      <c r="F10" s="12"/>
      <c r="G10" s="130"/>
      <c r="H10" s="130"/>
      <c r="I10" s="147"/>
      <c r="J10" s="33"/>
      <c r="K10" s="135"/>
      <c r="L10" s="136"/>
      <c r="M10" s="135"/>
      <c r="N10" s="135"/>
      <c r="O10" s="137"/>
      <c r="P10" s="104"/>
      <c r="Q10" s="61"/>
      <c r="R10" s="33"/>
      <c r="S10" s="33"/>
      <c r="T10" s="57"/>
      <c r="U10" s="33"/>
      <c r="V10" s="33"/>
      <c r="W10" s="176"/>
    </row>
    <row r="11" spans="1:24" s="3" customFormat="1" ht="21">
      <c r="B11" s="53"/>
      <c r="C11" s="145"/>
      <c r="D11" s="180"/>
      <c r="E11" s="100"/>
      <c r="F11" s="143"/>
      <c r="G11" s="292"/>
      <c r="H11" s="292"/>
      <c r="I11" s="292"/>
      <c r="J11" s="292"/>
      <c r="K11" s="144"/>
      <c r="L11" s="136"/>
      <c r="M11" s="135"/>
      <c r="N11" s="135"/>
      <c r="O11" s="137"/>
      <c r="P11" s="104"/>
      <c r="Q11" s="61"/>
      <c r="R11" s="33"/>
      <c r="S11" s="33"/>
      <c r="T11" s="57"/>
      <c r="U11" s="33"/>
      <c r="V11" s="33"/>
      <c r="W11" s="176"/>
    </row>
    <row r="12" spans="1:24" s="3" customFormat="1" ht="23.25">
      <c r="B12" s="53"/>
      <c r="C12" s="145"/>
      <c r="D12" s="180"/>
      <c r="E12" s="100"/>
      <c r="F12" s="293" t="s">
        <v>1093</v>
      </c>
      <c r="G12" s="293"/>
      <c r="H12" s="293"/>
      <c r="I12" s="293"/>
      <c r="J12" s="293"/>
      <c r="K12" s="293"/>
      <c r="L12" s="136"/>
      <c r="M12" s="135"/>
      <c r="N12" s="135"/>
      <c r="O12" s="137"/>
      <c r="P12" s="104"/>
      <c r="Q12" s="61"/>
      <c r="R12" s="33"/>
      <c r="S12" s="33"/>
      <c r="T12" s="57"/>
      <c r="U12" s="33"/>
      <c r="V12" s="33"/>
      <c r="W12" s="51"/>
    </row>
    <row r="13" spans="1:24" s="3" customFormat="1" ht="23.25">
      <c r="B13" s="53"/>
      <c r="C13" s="145"/>
      <c r="D13" s="180"/>
      <c r="E13" s="100"/>
      <c r="F13" s="12"/>
      <c r="G13" s="294" t="s">
        <v>757</v>
      </c>
      <c r="H13" s="294"/>
      <c r="I13" s="294"/>
      <c r="J13" s="294"/>
      <c r="K13" s="135"/>
      <c r="L13" s="136"/>
      <c r="M13" s="135"/>
      <c r="N13" s="135"/>
      <c r="O13" s="137"/>
      <c r="P13" s="104"/>
      <c r="Q13" s="61"/>
      <c r="R13" s="33"/>
      <c r="S13" s="33"/>
      <c r="T13" s="57"/>
      <c r="U13" s="33"/>
      <c r="V13" s="33"/>
      <c r="W13" s="51"/>
    </row>
    <row r="14" spans="1:24" s="3" customFormat="1" ht="23.25">
      <c r="B14" s="53"/>
      <c r="C14" s="145"/>
      <c r="D14" s="180"/>
      <c r="E14" s="100"/>
      <c r="F14" s="12"/>
      <c r="G14" s="164"/>
      <c r="H14" s="164"/>
      <c r="I14" s="149"/>
      <c r="J14" s="164"/>
      <c r="K14" s="135"/>
      <c r="L14" s="136"/>
      <c r="M14" s="135"/>
      <c r="N14" s="135"/>
      <c r="O14" s="137"/>
      <c r="P14" s="104"/>
      <c r="Q14" s="61"/>
      <c r="R14" s="33"/>
      <c r="S14" s="33"/>
      <c r="T14" s="57"/>
      <c r="U14" s="33"/>
      <c r="V14" s="33"/>
      <c r="W14" s="51"/>
    </row>
    <row r="15" spans="1:24" s="3" customFormat="1" ht="23.25">
      <c r="B15" s="53"/>
      <c r="C15" s="145"/>
      <c r="D15" s="180"/>
      <c r="E15" s="100"/>
      <c r="F15" s="12"/>
      <c r="G15" s="164"/>
      <c r="H15" s="164"/>
      <c r="I15" s="149"/>
      <c r="J15" s="164"/>
      <c r="K15" s="135"/>
      <c r="L15" s="136"/>
      <c r="M15" s="135"/>
      <c r="N15" s="135"/>
      <c r="O15" s="137"/>
      <c r="P15" s="104"/>
      <c r="Q15" s="61"/>
      <c r="R15" s="33"/>
      <c r="S15" s="33"/>
      <c r="T15" s="57"/>
      <c r="U15" s="33"/>
      <c r="V15" s="33"/>
      <c r="W15" s="51"/>
    </row>
    <row r="16" spans="1:24" s="3" customFormat="1" ht="17.25">
      <c r="A16" s="9" t="s">
        <v>726</v>
      </c>
      <c r="B16" s="38"/>
      <c r="C16" s="38"/>
      <c r="D16" s="183"/>
      <c r="E16" s="10"/>
      <c r="F16" s="10"/>
      <c r="G16" s="86"/>
      <c r="H16" s="86"/>
      <c r="I16" s="150"/>
      <c r="J16" s="34"/>
      <c r="K16" s="138"/>
      <c r="L16" s="120"/>
      <c r="M16" s="138"/>
      <c r="N16" s="138"/>
      <c r="O16" s="138"/>
      <c r="P16" s="34"/>
      <c r="Q16" s="34"/>
      <c r="R16" s="32"/>
      <c r="S16" s="33"/>
      <c r="T16" s="57"/>
      <c r="U16" s="33"/>
      <c r="V16" s="33"/>
      <c r="W16" s="51"/>
    </row>
    <row r="17" spans="1:23" s="3" customFormat="1" ht="17.25">
      <c r="A17" s="11" t="s">
        <v>727</v>
      </c>
      <c r="B17" s="38"/>
      <c r="C17" s="38"/>
      <c r="D17" s="183"/>
      <c r="E17" s="10"/>
      <c r="F17" s="10"/>
      <c r="G17" s="86"/>
      <c r="H17" s="86"/>
      <c r="I17" s="150"/>
      <c r="J17" s="34"/>
      <c r="K17" s="138"/>
      <c r="L17" s="120"/>
      <c r="M17" s="138"/>
      <c r="N17" s="138"/>
      <c r="O17" s="138"/>
      <c r="P17" s="34"/>
      <c r="Q17" s="34"/>
      <c r="R17" s="32"/>
      <c r="S17" s="33"/>
      <c r="T17" s="57"/>
      <c r="U17" s="33"/>
      <c r="V17" s="33"/>
      <c r="W17" s="51"/>
    </row>
    <row r="18" spans="1:23" s="3" customFormat="1" ht="17.25">
      <c r="A18" s="11" t="s">
        <v>728</v>
      </c>
      <c r="B18" s="38"/>
      <c r="C18" s="38"/>
      <c r="D18" s="183"/>
      <c r="E18" s="10"/>
      <c r="F18" s="10"/>
      <c r="G18" s="86"/>
      <c r="H18" s="86"/>
      <c r="I18" s="150"/>
      <c r="J18" s="34"/>
      <c r="K18" s="138"/>
      <c r="L18" s="120"/>
      <c r="M18" s="138"/>
      <c r="N18" s="138"/>
      <c r="O18" s="138"/>
      <c r="P18" s="34"/>
      <c r="Q18" s="34"/>
      <c r="R18" s="32"/>
      <c r="S18" s="33"/>
      <c r="T18" s="57"/>
      <c r="U18" s="33"/>
      <c r="V18" s="33"/>
      <c r="W18" s="51"/>
    </row>
    <row r="19" spans="1:23" s="3" customFormat="1" ht="17.25">
      <c r="A19" s="11" t="s">
        <v>729</v>
      </c>
      <c r="B19" s="38"/>
      <c r="C19" s="38"/>
      <c r="D19" s="183"/>
      <c r="E19" s="10"/>
      <c r="F19" s="10"/>
      <c r="G19" s="86"/>
      <c r="H19" s="86"/>
      <c r="I19" s="150"/>
      <c r="J19" s="34"/>
      <c r="K19" s="138"/>
      <c r="L19" s="120"/>
      <c r="M19" s="138"/>
      <c r="N19" s="138"/>
      <c r="O19" s="138"/>
      <c r="P19" s="34"/>
      <c r="Q19" s="34"/>
      <c r="R19" s="32"/>
      <c r="S19" s="33"/>
      <c r="T19" s="57"/>
      <c r="U19" s="33"/>
      <c r="V19" s="33"/>
      <c r="W19" s="51"/>
    </row>
    <row r="20" spans="1:23" s="3" customFormat="1" ht="17.25">
      <c r="A20" s="11" t="s">
        <v>730</v>
      </c>
      <c r="B20" s="38"/>
      <c r="C20" s="38"/>
      <c r="D20" s="183"/>
      <c r="E20" s="10"/>
      <c r="F20" s="10"/>
      <c r="G20" s="86"/>
      <c r="H20" s="86"/>
      <c r="I20" s="150"/>
      <c r="J20" s="34"/>
      <c r="K20" s="138"/>
      <c r="L20" s="120"/>
      <c r="M20" s="138"/>
      <c r="N20" s="138"/>
      <c r="O20" s="138"/>
      <c r="P20" s="34"/>
      <c r="Q20" s="34"/>
      <c r="R20" s="32"/>
      <c r="S20" s="33"/>
      <c r="T20" s="57"/>
      <c r="U20" s="33"/>
      <c r="V20" s="33"/>
      <c r="W20" s="51"/>
    </row>
    <row r="21" spans="1:23" s="3" customFormat="1" ht="17.25">
      <c r="A21" s="72" t="s">
        <v>758</v>
      </c>
      <c r="B21" s="124"/>
      <c r="C21" s="122"/>
      <c r="D21" s="184"/>
      <c r="E21" s="115"/>
      <c r="F21" s="115"/>
      <c r="G21" s="139"/>
      <c r="H21" s="139"/>
      <c r="I21" s="149"/>
      <c r="J21" s="115"/>
      <c r="K21" s="140"/>
      <c r="L21" s="120"/>
      <c r="M21" s="140"/>
      <c r="N21" s="140"/>
      <c r="O21" s="140"/>
      <c r="P21" s="71"/>
      <c r="Q21" s="71"/>
      <c r="R21" s="32"/>
      <c r="S21" s="33"/>
      <c r="T21" s="57"/>
      <c r="U21" s="33"/>
      <c r="V21" s="33"/>
      <c r="W21" s="51"/>
    </row>
  </sheetData>
  <mergeCells count="10">
    <mergeCell ref="C7:E7"/>
    <mergeCell ref="C4:E4"/>
    <mergeCell ref="C8:E8"/>
    <mergeCell ref="G9:J9"/>
    <mergeCell ref="M7:Q7"/>
    <mergeCell ref="G13:J13"/>
    <mergeCell ref="F12:K12"/>
    <mergeCell ref="M8:Q8"/>
    <mergeCell ref="M4:Q4"/>
    <mergeCell ref="G11:J11"/>
  </mergeCells>
  <conditionalFormatting sqref="B16:B21 C9:C15 C5:C6">
    <cfRule type="duplicateValues" dxfId="27" priority="8"/>
  </conditionalFormatting>
  <conditionalFormatting sqref="D2">
    <cfRule type="duplicateValues" dxfId="26" priority="9"/>
  </conditionalFormatting>
  <conditionalFormatting sqref="B2 B4:B21">
    <cfRule type="duplicateValues" dxfId="25" priority="7"/>
  </conditionalFormatting>
  <conditionalFormatting sqref="W4:W21">
    <cfRule type="duplicateValues" dxfId="24" priority="6"/>
  </conditionalFormatting>
  <conditionalFormatting sqref="W4:W21">
    <cfRule type="duplicateValues" dxfId="23" priority="5"/>
  </conditionalFormatting>
  <conditionalFormatting sqref="B3">
    <cfRule type="duplicateValues" dxfId="22" priority="4"/>
  </conditionalFormatting>
  <conditionalFormatting sqref="W3">
    <cfRule type="duplicateValues" dxfId="21" priority="3"/>
  </conditionalFormatting>
  <conditionalFormatting sqref="W3">
    <cfRule type="duplicateValues" dxfId="20" priority="2"/>
  </conditionalFormatting>
  <conditionalFormatting sqref="W2:W21">
    <cfRule type="duplicateValues" dxfId="19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opLeftCell="J7" workbookViewId="0">
      <selection sqref="A1:XFD15"/>
    </sheetView>
  </sheetViews>
  <sheetFormatPr baseColWidth="10" defaultColWidth="11.42578125" defaultRowHeight="15"/>
  <sheetData>
    <row r="1" spans="1:23" s="19" customFormat="1" ht="64.5" customHeight="1">
      <c r="A1" s="97"/>
      <c r="B1" s="73" t="s">
        <v>751</v>
      </c>
      <c r="C1" s="41"/>
      <c r="D1" s="41"/>
      <c r="E1" s="41"/>
      <c r="F1" s="41"/>
      <c r="G1" s="41"/>
      <c r="H1" s="75">
        <f>SUM(OAI!H532:H543)</f>
        <v>378500</v>
      </c>
      <c r="I1" s="75">
        <f>SUM(OAI!H7:H512)</f>
        <v>23122637.5</v>
      </c>
      <c r="J1" s="75">
        <f>SUM(OAI!I7:I512)</f>
        <v>1507925.069999998</v>
      </c>
      <c r="K1" s="75">
        <f>SUM(OAI!J7:J512)</f>
        <v>12650</v>
      </c>
      <c r="L1" s="75">
        <f>SUM(OAI!K7:K512)</f>
        <v>665198.1962499998</v>
      </c>
      <c r="M1" s="75">
        <f>SUM(OAI!L7:L512)</f>
        <v>1641707.2625</v>
      </c>
      <c r="N1" s="75">
        <f>SUM(OAI!M7:M512)</f>
        <v>277471.65000000002</v>
      </c>
      <c r="O1" s="75">
        <f>SUM(OAI!N7:N512)</f>
        <v>704478.58000000019</v>
      </c>
      <c r="P1" s="75">
        <f>SUM(OAI!O7:O512)</f>
        <v>1639394.99875</v>
      </c>
      <c r="Q1" s="75">
        <f>SUM(OAI!Q532:Q544)</f>
        <v>83389.5</v>
      </c>
      <c r="R1" s="76">
        <f>SUM(OAI!Q7:Q512)</f>
        <v>4935705.6875</v>
      </c>
      <c r="S1" s="75">
        <f>SUM(OAI!R7:R513)</f>
        <v>2968492.6100000027</v>
      </c>
      <c r="T1" s="75">
        <f>SUM(OAI!S7:S512)</f>
        <v>3556867.5112500009</v>
      </c>
      <c r="U1" s="98">
        <f>SUM(OAI!T7:T512)</f>
        <v>20155326.890000027</v>
      </c>
    </row>
    <row r="2" spans="1:23" s="3" customFormat="1" ht="60.75" customHeight="1">
      <c r="A2" s="51"/>
      <c r="B2" s="52"/>
      <c r="C2" s="99" t="s">
        <v>721</v>
      </c>
      <c r="D2" s="99"/>
      <c r="E2" s="99"/>
      <c r="F2" s="55"/>
      <c r="G2" s="55"/>
      <c r="H2" s="54"/>
      <c r="I2" s="56"/>
      <c r="J2" s="54"/>
      <c r="K2" s="33"/>
      <c r="L2" s="33"/>
      <c r="M2" s="330" t="s">
        <v>722</v>
      </c>
      <c r="N2" s="330"/>
      <c r="O2" s="330"/>
      <c r="P2" s="330"/>
      <c r="Q2" s="330"/>
      <c r="R2" s="33"/>
      <c r="S2" s="33"/>
      <c r="T2" s="57"/>
    </row>
    <row r="3" spans="1:23" s="3" customFormat="1" ht="27" customHeight="1">
      <c r="A3" s="51"/>
      <c r="B3" s="52"/>
      <c r="C3" s="53"/>
      <c r="D3" s="95"/>
      <c r="E3" s="54"/>
      <c r="F3" s="55"/>
      <c r="G3" s="55"/>
      <c r="H3" s="54"/>
      <c r="I3" s="56"/>
      <c r="J3" s="95"/>
      <c r="K3" s="33"/>
      <c r="L3" s="33"/>
      <c r="M3" s="33"/>
      <c r="N3" s="58"/>
      <c r="O3" s="59"/>
      <c r="P3" s="60"/>
      <c r="Q3" s="61"/>
      <c r="R3" s="33"/>
      <c r="S3" s="33"/>
      <c r="T3" s="57"/>
    </row>
    <row r="4" spans="1:23" s="3" customFormat="1" ht="27" customHeight="1">
      <c r="A4" s="51"/>
      <c r="B4" s="52"/>
      <c r="C4" s="331"/>
      <c r="D4" s="331"/>
      <c r="E4" s="331"/>
      <c r="F4" s="55"/>
      <c r="K4" s="33"/>
      <c r="L4" s="33"/>
      <c r="M4" s="332"/>
      <c r="N4" s="332"/>
      <c r="O4" s="332"/>
      <c r="P4" s="332"/>
      <c r="Q4" s="332"/>
      <c r="R4" s="33"/>
      <c r="S4" s="33"/>
      <c r="T4" s="57"/>
      <c r="W4" s="62"/>
    </row>
    <row r="5" spans="1:23" s="13" customFormat="1" ht="27" customHeight="1">
      <c r="A5" s="63"/>
      <c r="B5" s="64"/>
      <c r="C5" s="333" t="s">
        <v>723</v>
      </c>
      <c r="D5" s="333"/>
      <c r="E5" s="333"/>
      <c r="G5" s="291" t="s">
        <v>754</v>
      </c>
      <c r="H5" s="291"/>
      <c r="I5" s="291"/>
      <c r="J5" s="291"/>
      <c r="K5" s="65"/>
      <c r="L5" s="66"/>
      <c r="M5" s="333" t="s">
        <v>725</v>
      </c>
      <c r="N5" s="333"/>
      <c r="O5" s="333"/>
      <c r="P5" s="333"/>
      <c r="Q5" s="333"/>
      <c r="R5" s="66"/>
      <c r="S5" s="66"/>
      <c r="T5" s="67"/>
      <c r="V5" s="68"/>
      <c r="W5" s="68"/>
    </row>
    <row r="6" spans="1:23" s="3" customFormat="1" ht="27" customHeight="1">
      <c r="A6" s="51"/>
      <c r="B6" s="52"/>
      <c r="C6" s="327" t="s">
        <v>724</v>
      </c>
      <c r="D6" s="327"/>
      <c r="E6" s="327"/>
      <c r="K6" s="33"/>
      <c r="L6" s="33"/>
      <c r="M6" s="327" t="s">
        <v>755</v>
      </c>
      <c r="N6" s="327"/>
      <c r="O6" s="327"/>
      <c r="P6" s="327"/>
      <c r="Q6" s="327"/>
      <c r="R6" s="33"/>
      <c r="S6" s="33"/>
      <c r="T6" s="57"/>
      <c r="V6" s="52"/>
      <c r="W6" s="62"/>
    </row>
    <row r="7" spans="1:23" s="3" customFormat="1" ht="27" customHeight="1">
      <c r="B7" s="52"/>
      <c r="C7" s="53"/>
      <c r="D7" s="4"/>
      <c r="E7" s="54"/>
      <c r="G7" s="328"/>
      <c r="H7" s="328"/>
      <c r="I7" s="328"/>
      <c r="J7" s="328"/>
      <c r="K7" s="33"/>
      <c r="L7" s="33"/>
      <c r="M7" s="54"/>
      <c r="N7" s="54"/>
      <c r="O7" s="69"/>
      <c r="P7" s="70"/>
      <c r="Q7" s="70"/>
      <c r="R7" s="33"/>
      <c r="S7" s="33"/>
      <c r="T7" s="57"/>
      <c r="V7" s="62"/>
    </row>
    <row r="8" spans="1:23" s="3" customFormat="1" ht="27" customHeight="1">
      <c r="B8" s="52"/>
      <c r="C8" s="53"/>
      <c r="D8" s="95"/>
      <c r="E8" s="12"/>
      <c r="G8" s="329" t="s">
        <v>756</v>
      </c>
      <c r="H8" s="329"/>
      <c r="I8" s="329"/>
      <c r="J8" s="329"/>
      <c r="K8" s="54"/>
      <c r="L8" s="69"/>
      <c r="M8" s="70"/>
      <c r="N8" s="70"/>
      <c r="O8" s="61"/>
      <c r="P8" s="96"/>
      <c r="Q8" s="61"/>
      <c r="R8" s="33"/>
      <c r="S8" s="33"/>
      <c r="T8" s="57"/>
      <c r="W8" s="62"/>
    </row>
    <row r="9" spans="1:23" s="3" customFormat="1" ht="27" customHeight="1">
      <c r="B9" s="52"/>
      <c r="C9" s="53"/>
      <c r="D9" s="95"/>
      <c r="E9" s="12"/>
      <c r="G9" s="327" t="s">
        <v>757</v>
      </c>
      <c r="H9" s="327"/>
      <c r="I9" s="327"/>
      <c r="J9" s="327"/>
      <c r="K9" s="54"/>
      <c r="L9" s="69"/>
      <c r="M9" s="70"/>
      <c r="N9" s="70"/>
      <c r="O9" s="61"/>
      <c r="P9" s="96"/>
      <c r="Q9" s="61"/>
      <c r="R9" s="33"/>
      <c r="S9" s="33"/>
      <c r="T9" s="57"/>
      <c r="W9" s="62"/>
    </row>
    <row r="10" spans="1:23" s="3" customFormat="1" ht="27" customHeight="1">
      <c r="A10" s="9" t="s">
        <v>726</v>
      </c>
      <c r="B10" s="38"/>
      <c r="C10" s="38"/>
      <c r="D10" s="10"/>
      <c r="E10" s="11"/>
      <c r="F10" s="11"/>
      <c r="G10" s="34"/>
      <c r="H10" s="10"/>
      <c r="I10" s="34"/>
      <c r="J10" s="34"/>
      <c r="K10" s="10"/>
      <c r="M10" s="34"/>
      <c r="N10" s="10"/>
      <c r="O10" s="10"/>
      <c r="P10" s="34"/>
      <c r="Q10" s="34"/>
      <c r="R10" s="32"/>
      <c r="S10" s="33"/>
      <c r="T10" s="57"/>
    </row>
    <row r="11" spans="1:23" s="3" customFormat="1" ht="27" customHeight="1">
      <c r="A11" s="11" t="s">
        <v>727</v>
      </c>
      <c r="B11" s="38"/>
      <c r="C11" s="38"/>
      <c r="D11" s="10"/>
      <c r="E11" s="11"/>
      <c r="F11" s="11"/>
      <c r="G11" s="10"/>
      <c r="H11" s="10"/>
      <c r="I11" s="34"/>
      <c r="J11" s="34"/>
      <c r="K11" s="10"/>
      <c r="M11" s="34"/>
      <c r="N11" s="34"/>
      <c r="O11" s="34"/>
      <c r="P11" s="34"/>
      <c r="Q11" s="34"/>
      <c r="R11" s="32"/>
      <c r="S11" s="33"/>
      <c r="T11" s="57"/>
    </row>
    <row r="12" spans="1:23" s="3" customFormat="1" ht="27" customHeight="1">
      <c r="A12" s="11" t="s">
        <v>728</v>
      </c>
      <c r="B12" s="38"/>
      <c r="C12" s="38"/>
      <c r="D12" s="10"/>
      <c r="E12" s="11"/>
      <c r="F12" s="11"/>
      <c r="G12" s="10"/>
      <c r="H12" s="10"/>
      <c r="I12" s="34"/>
      <c r="J12" s="34"/>
      <c r="K12" s="10"/>
      <c r="M12" s="34"/>
      <c r="N12" s="34"/>
      <c r="O12" s="34"/>
      <c r="P12" s="34"/>
      <c r="Q12" s="34"/>
      <c r="R12" s="32"/>
      <c r="S12" s="33"/>
      <c r="T12" s="57"/>
    </row>
    <row r="13" spans="1:23" s="3" customFormat="1" ht="27" customHeight="1">
      <c r="A13" s="11" t="s">
        <v>729</v>
      </c>
      <c r="B13" s="38"/>
      <c r="C13" s="38"/>
      <c r="D13" s="10"/>
      <c r="E13" s="11"/>
      <c r="F13" s="11"/>
      <c r="G13" s="10"/>
      <c r="H13" s="10"/>
      <c r="I13" s="34"/>
      <c r="J13" s="34"/>
      <c r="K13" s="10"/>
      <c r="M13" s="34"/>
      <c r="N13" s="34"/>
      <c r="O13" s="34"/>
      <c r="P13" s="34"/>
      <c r="Q13" s="34"/>
      <c r="R13" s="32"/>
      <c r="S13" s="33"/>
      <c r="T13" s="57"/>
    </row>
    <row r="14" spans="1:23" s="3" customFormat="1" ht="27" customHeight="1">
      <c r="A14" s="11" t="s">
        <v>730</v>
      </c>
      <c r="B14" s="38"/>
      <c r="C14" s="38"/>
      <c r="D14" s="10"/>
      <c r="E14" s="11"/>
      <c r="F14" s="11"/>
      <c r="G14" s="10"/>
      <c r="H14" s="10"/>
      <c r="I14" s="34"/>
      <c r="J14" s="34"/>
      <c r="K14" s="10"/>
      <c r="M14" s="34"/>
      <c r="N14" s="34"/>
      <c r="O14" s="34"/>
      <c r="P14" s="34"/>
      <c r="Q14" s="34"/>
      <c r="R14" s="32"/>
      <c r="S14" s="33"/>
      <c r="T14" s="57"/>
    </row>
    <row r="15" spans="1:23" s="3" customFormat="1" ht="27" customHeight="1">
      <c r="A15" s="72" t="s">
        <v>758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M15" s="71"/>
      <c r="N15" s="71"/>
      <c r="O15" s="71"/>
      <c r="P15" s="71"/>
      <c r="Q15" s="71"/>
      <c r="R15" s="32"/>
      <c r="S15" s="33"/>
      <c r="T15" s="57"/>
    </row>
    <row r="16" spans="1:23" s="3" customFormat="1">
      <c r="A16" s="5"/>
      <c r="B16" s="6"/>
      <c r="C16" s="4"/>
      <c r="D16" s="4"/>
      <c r="E16" s="4"/>
      <c r="F16" s="4"/>
      <c r="G16" s="4"/>
      <c r="H16" s="35"/>
      <c r="I16" s="17"/>
      <c r="J16" s="12"/>
      <c r="K16" s="12"/>
      <c r="L16" s="12"/>
      <c r="M16" s="12"/>
      <c r="N16" s="12"/>
      <c r="O16" s="12"/>
      <c r="P16" s="33"/>
      <c r="Q16" s="33"/>
      <c r="R16" s="47"/>
      <c r="S16" s="33"/>
      <c r="T16" s="33"/>
      <c r="U16" s="33"/>
    </row>
    <row r="17" spans="1:21" s="3" customFormat="1">
      <c r="A17" s="5"/>
      <c r="B17" s="6"/>
      <c r="C17" s="4"/>
      <c r="D17" s="4"/>
      <c r="E17" s="4"/>
      <c r="F17" s="4"/>
      <c r="G17" s="4"/>
      <c r="H17" s="35"/>
      <c r="I17" s="17"/>
      <c r="J17" s="12"/>
      <c r="K17" s="12"/>
      <c r="L17" s="12"/>
      <c r="M17" s="12"/>
      <c r="N17" s="12"/>
      <c r="O17" s="12"/>
      <c r="P17" s="33"/>
      <c r="Q17" s="33"/>
      <c r="R17" s="47"/>
      <c r="S17" s="33"/>
      <c r="T17" s="33"/>
      <c r="U17" s="33"/>
    </row>
  </sheetData>
  <mergeCells count="11">
    <mergeCell ref="M2:Q2"/>
    <mergeCell ref="C4:E4"/>
    <mergeCell ref="M4:Q4"/>
    <mergeCell ref="C5:E5"/>
    <mergeCell ref="G5:J5"/>
    <mergeCell ref="M5:Q5"/>
    <mergeCell ref="C6:E6"/>
    <mergeCell ref="M6:Q6"/>
    <mergeCell ref="G7:J7"/>
    <mergeCell ref="G8:J8"/>
    <mergeCell ref="G9:J9"/>
  </mergeCells>
  <conditionalFormatting sqref="B16:B17">
    <cfRule type="duplicateValues" dxfId="18" priority="6"/>
  </conditionalFormatting>
  <conditionalFormatting sqref="C7:C9 B10:B15 C3:C4">
    <cfRule type="duplicateValues" dxfId="17" priority="1"/>
  </conditionalFormatting>
  <conditionalFormatting sqref="B1">
    <cfRule type="duplicateValues" dxfId="16" priority="2"/>
  </conditionalFormatting>
  <conditionalFormatting sqref="B1:B15">
    <cfRule type="duplicateValues" dxfId="15" priority="3"/>
    <cfRule type="duplicateValues" dxfId="14" priority="4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18"/>
  <sheetViews>
    <sheetView topLeftCell="A8" workbookViewId="0">
      <selection activeCell="A6" sqref="A6:H18"/>
    </sheetView>
  </sheetViews>
  <sheetFormatPr baseColWidth="10" defaultColWidth="11.42578125" defaultRowHeight="15"/>
  <cols>
    <col min="2" max="2" width="15.28515625" customWidth="1"/>
  </cols>
  <sheetData>
    <row r="6" spans="1:22" s="19" customFormat="1" ht="24.75" customHeight="1">
      <c r="A6" s="82">
        <v>1</v>
      </c>
      <c r="B6" s="18" t="s">
        <v>762</v>
      </c>
      <c r="C6" s="83" t="s">
        <v>720</v>
      </c>
      <c r="D6" s="77" t="s">
        <v>765</v>
      </c>
      <c r="E6" s="78" t="s">
        <v>89</v>
      </c>
      <c r="F6" s="37" t="s">
        <v>677</v>
      </c>
      <c r="G6" s="81">
        <v>44287</v>
      </c>
      <c r="H6" s="81">
        <v>44409</v>
      </c>
      <c r="I6" s="79">
        <v>25000</v>
      </c>
      <c r="J6" s="77">
        <v>0</v>
      </c>
      <c r="K6" s="74">
        <v>0</v>
      </c>
      <c r="L6" s="40">
        <f t="shared" ref="L6:L8" si="0">I6*0.0287</f>
        <v>717.5</v>
      </c>
      <c r="M6" s="48">
        <f t="shared" ref="M6:M8" si="1">I6*0.071</f>
        <v>1774.9999999999998</v>
      </c>
      <c r="N6" s="48">
        <f t="shared" ref="N6:N8" si="2">I6*0.012</f>
        <v>300</v>
      </c>
      <c r="O6" s="48">
        <f t="shared" ref="O6:O8" si="3">I6*0.0304</f>
        <v>760</v>
      </c>
      <c r="P6" s="48">
        <f t="shared" ref="P6:P8" si="4">I6*0.0709</f>
        <v>1772.5000000000002</v>
      </c>
      <c r="Q6" s="30"/>
      <c r="R6" s="46">
        <f t="shared" ref="R6:R8" si="5">SUM(L6:Q6)</f>
        <v>5325</v>
      </c>
      <c r="S6" s="46">
        <f t="shared" ref="S6:S8" si="6">+J6+K6+L6+O6+Q6</f>
        <v>1477.5</v>
      </c>
      <c r="T6" s="46">
        <f t="shared" ref="T6:T8" si="7">M6+N6+P6</f>
        <v>3847.5</v>
      </c>
      <c r="U6" s="46">
        <v>23522.5</v>
      </c>
      <c r="V6" s="31" t="s">
        <v>678</v>
      </c>
    </row>
    <row r="7" spans="1:22" s="19" customFormat="1" ht="51">
      <c r="A7" s="82">
        <v>2</v>
      </c>
      <c r="B7" s="18" t="s">
        <v>42</v>
      </c>
      <c r="C7" s="83" t="s">
        <v>707</v>
      </c>
      <c r="D7" s="77" t="s">
        <v>44</v>
      </c>
      <c r="E7" s="78" t="s">
        <v>43</v>
      </c>
      <c r="F7" s="37" t="s">
        <v>677</v>
      </c>
      <c r="G7" s="81">
        <v>44287</v>
      </c>
      <c r="H7" s="81">
        <v>44470</v>
      </c>
      <c r="I7" s="79">
        <v>35000</v>
      </c>
      <c r="J7" s="77">
        <v>0</v>
      </c>
      <c r="K7" s="74">
        <v>0</v>
      </c>
      <c r="L7" s="40">
        <f t="shared" si="0"/>
        <v>1004.5</v>
      </c>
      <c r="M7" s="48">
        <f t="shared" si="1"/>
        <v>2485</v>
      </c>
      <c r="N7" s="48">
        <f t="shared" si="2"/>
        <v>420</v>
      </c>
      <c r="O7" s="48">
        <f t="shared" si="3"/>
        <v>1064</v>
      </c>
      <c r="P7" s="48">
        <f t="shared" si="4"/>
        <v>2481.5</v>
      </c>
      <c r="Q7" s="30"/>
      <c r="R7" s="46">
        <f t="shared" si="5"/>
        <v>7455</v>
      </c>
      <c r="S7" s="46">
        <f t="shared" si="6"/>
        <v>2068.5</v>
      </c>
      <c r="T7" s="46">
        <f t="shared" si="7"/>
        <v>5386.5</v>
      </c>
      <c r="U7" s="46">
        <v>32931.5</v>
      </c>
      <c r="V7" s="31" t="s">
        <v>678</v>
      </c>
    </row>
    <row r="8" spans="1:22" s="19" customFormat="1" ht="23.25" customHeight="1">
      <c r="A8" s="82">
        <v>3</v>
      </c>
      <c r="B8" s="18" t="s">
        <v>634</v>
      </c>
      <c r="C8" s="83" t="s">
        <v>689</v>
      </c>
      <c r="D8" s="77" t="s">
        <v>635</v>
      </c>
      <c r="E8" s="78" t="s">
        <v>89</v>
      </c>
      <c r="F8" s="37" t="s">
        <v>677</v>
      </c>
      <c r="G8" s="81">
        <v>44136</v>
      </c>
      <c r="H8" s="81">
        <v>44317</v>
      </c>
      <c r="I8" s="79">
        <v>20000</v>
      </c>
      <c r="J8" s="77">
        <v>0</v>
      </c>
      <c r="K8" s="74">
        <v>0</v>
      </c>
      <c r="L8" s="40">
        <f t="shared" si="0"/>
        <v>574</v>
      </c>
      <c r="M8" s="48">
        <f t="shared" si="1"/>
        <v>1419.9999999999998</v>
      </c>
      <c r="N8" s="48">
        <f t="shared" si="2"/>
        <v>240</v>
      </c>
      <c r="O8" s="48">
        <f t="shared" si="3"/>
        <v>608</v>
      </c>
      <c r="P8" s="48">
        <f t="shared" si="4"/>
        <v>1418</v>
      </c>
      <c r="Q8" s="30"/>
      <c r="R8" s="46">
        <f t="shared" si="5"/>
        <v>4260</v>
      </c>
      <c r="S8" s="46">
        <f t="shared" si="6"/>
        <v>1182</v>
      </c>
      <c r="T8" s="46">
        <f t="shared" si="7"/>
        <v>3078</v>
      </c>
      <c r="U8" s="46">
        <v>18818</v>
      </c>
      <c r="V8" s="31" t="s">
        <v>678</v>
      </c>
    </row>
    <row r="9" spans="1:22" s="19" customFormat="1" ht="32.25" customHeight="1">
      <c r="A9" s="82">
        <v>4</v>
      </c>
      <c r="B9" s="18" t="s">
        <v>421</v>
      </c>
      <c r="C9" s="83" t="s">
        <v>680</v>
      </c>
      <c r="D9" s="77" t="s">
        <v>422</v>
      </c>
      <c r="E9" s="78" t="s">
        <v>309</v>
      </c>
      <c r="F9" s="37" t="s">
        <v>677</v>
      </c>
      <c r="G9" s="81">
        <v>43984</v>
      </c>
      <c r="H9" s="81">
        <v>44349</v>
      </c>
      <c r="I9" s="79">
        <v>25000</v>
      </c>
      <c r="J9" s="77">
        <v>0</v>
      </c>
      <c r="K9" s="74">
        <v>0</v>
      </c>
      <c r="L9" s="40">
        <v>717.5</v>
      </c>
      <c r="M9" s="48">
        <v>1774.9999999999998</v>
      </c>
      <c r="N9" s="48">
        <v>300</v>
      </c>
      <c r="O9" s="48">
        <v>760</v>
      </c>
      <c r="P9" s="48">
        <v>1772.5000000000002</v>
      </c>
      <c r="Q9" s="30"/>
      <c r="R9" s="46">
        <v>5325</v>
      </c>
      <c r="S9" s="46">
        <v>1477.5</v>
      </c>
      <c r="T9" s="46">
        <v>3847.5</v>
      </c>
      <c r="U9" s="46">
        <v>22435.5</v>
      </c>
      <c r="V9" s="31" t="s">
        <v>678</v>
      </c>
    </row>
    <row r="10" spans="1:22" s="19" customFormat="1" ht="20.25" customHeight="1">
      <c r="A10" s="82">
        <v>5</v>
      </c>
      <c r="B10" s="18" t="s">
        <v>760</v>
      </c>
      <c r="C10" s="83" t="s">
        <v>708</v>
      </c>
      <c r="D10" s="77" t="s">
        <v>766</v>
      </c>
      <c r="E10" s="78" t="s">
        <v>237</v>
      </c>
      <c r="F10" s="37" t="s">
        <v>677</v>
      </c>
      <c r="G10" s="81">
        <v>44524</v>
      </c>
      <c r="H10" s="81">
        <v>44340</v>
      </c>
      <c r="I10" s="79">
        <v>60000</v>
      </c>
      <c r="J10" s="79">
        <v>3486.68</v>
      </c>
      <c r="K10" s="74">
        <v>0</v>
      </c>
      <c r="L10" s="40">
        <v>1722</v>
      </c>
      <c r="M10" s="48">
        <v>4260</v>
      </c>
      <c r="N10" s="48">
        <v>720</v>
      </c>
      <c r="O10" s="48">
        <v>1824</v>
      </c>
      <c r="P10" s="48">
        <v>4254</v>
      </c>
      <c r="Q10" s="30"/>
      <c r="R10" s="46">
        <v>12780</v>
      </c>
      <c r="S10" s="46">
        <v>7032.68</v>
      </c>
      <c r="T10" s="46">
        <v>9234</v>
      </c>
      <c r="U10" s="46">
        <v>52967.32</v>
      </c>
      <c r="V10" s="31" t="s">
        <v>678</v>
      </c>
    </row>
    <row r="11" spans="1:22" s="19" customFormat="1" ht="60">
      <c r="A11" s="82">
        <v>6</v>
      </c>
      <c r="B11" s="18" t="s">
        <v>64</v>
      </c>
      <c r="C11" s="83" t="s">
        <v>716</v>
      </c>
      <c r="D11" s="77" t="s">
        <v>66</v>
      </c>
      <c r="E11" s="78" t="s">
        <v>65</v>
      </c>
      <c r="F11" s="37" t="s">
        <v>677</v>
      </c>
      <c r="G11" s="81">
        <v>44136</v>
      </c>
      <c r="H11" s="81">
        <v>44317</v>
      </c>
      <c r="I11" s="79">
        <v>120000</v>
      </c>
      <c r="J11" s="79">
        <v>16809.87</v>
      </c>
      <c r="K11" s="74">
        <v>0</v>
      </c>
      <c r="L11" s="40">
        <v>3444</v>
      </c>
      <c r="M11" s="48">
        <v>8520</v>
      </c>
      <c r="N11" s="48">
        <v>1440</v>
      </c>
      <c r="O11" s="48">
        <v>3648</v>
      </c>
      <c r="P11" s="48">
        <v>8508</v>
      </c>
      <c r="Q11" s="30"/>
      <c r="R11" s="46">
        <v>25560</v>
      </c>
      <c r="S11" s="46">
        <v>23901.87</v>
      </c>
      <c r="T11" s="46">
        <v>18468</v>
      </c>
      <c r="U11" s="46">
        <v>96098.13</v>
      </c>
      <c r="V11" s="31" t="s">
        <v>678</v>
      </c>
    </row>
    <row r="12" spans="1:22" s="19" customFormat="1" ht="24.75" customHeight="1">
      <c r="A12" s="82">
        <v>7</v>
      </c>
      <c r="B12" s="18" t="s">
        <v>761</v>
      </c>
      <c r="C12" s="83" t="s">
        <v>681</v>
      </c>
      <c r="D12" s="77" t="s">
        <v>767</v>
      </c>
      <c r="E12" s="78" t="s">
        <v>763</v>
      </c>
      <c r="F12" s="37" t="s">
        <v>677</v>
      </c>
      <c r="G12" s="81">
        <v>44256</v>
      </c>
      <c r="H12" s="81">
        <v>44621</v>
      </c>
      <c r="I12" s="79">
        <v>32000</v>
      </c>
      <c r="J12" s="77">
        <v>0</v>
      </c>
      <c r="K12" s="74">
        <v>0</v>
      </c>
      <c r="L12" s="40">
        <v>918.4</v>
      </c>
      <c r="M12" s="48">
        <v>2272</v>
      </c>
      <c r="N12" s="48">
        <v>384</v>
      </c>
      <c r="O12" s="48">
        <v>972.8</v>
      </c>
      <c r="P12" s="48">
        <v>2268.8000000000002</v>
      </c>
      <c r="Q12" s="30"/>
      <c r="R12" s="46">
        <v>6816</v>
      </c>
      <c r="S12" s="46">
        <v>1891.1999999999998</v>
      </c>
      <c r="T12" s="46">
        <v>4924.8</v>
      </c>
      <c r="U12" s="46">
        <v>30108.799999999999</v>
      </c>
      <c r="V12" s="31" t="s">
        <v>678</v>
      </c>
    </row>
    <row r="13" spans="1:22" s="19" customFormat="1" ht="45">
      <c r="A13" s="82">
        <v>8</v>
      </c>
      <c r="B13" s="18" t="s">
        <v>413</v>
      </c>
      <c r="C13" s="83" t="s">
        <v>692</v>
      </c>
      <c r="D13" s="77" t="s">
        <v>414</v>
      </c>
      <c r="E13" s="78" t="s">
        <v>70</v>
      </c>
      <c r="F13" s="37" t="s">
        <v>677</v>
      </c>
      <c r="G13" s="81">
        <v>44287</v>
      </c>
      <c r="H13" s="81">
        <v>44652</v>
      </c>
      <c r="I13" s="79">
        <v>31000</v>
      </c>
      <c r="J13" s="77">
        <v>0</v>
      </c>
      <c r="K13" s="74">
        <v>0</v>
      </c>
      <c r="L13" s="40">
        <v>889.7</v>
      </c>
      <c r="M13" s="48">
        <v>2201</v>
      </c>
      <c r="N13" s="48">
        <v>372</v>
      </c>
      <c r="O13" s="48">
        <v>942.4</v>
      </c>
      <c r="P13" s="48">
        <v>2197.9</v>
      </c>
      <c r="Q13" s="30"/>
      <c r="R13" s="46">
        <v>6603</v>
      </c>
      <c r="S13" s="46">
        <v>1832.1</v>
      </c>
      <c r="T13" s="46">
        <v>4770.8999999999996</v>
      </c>
      <c r="U13" s="46">
        <v>28667.9</v>
      </c>
      <c r="V13" s="31" t="s">
        <v>678</v>
      </c>
    </row>
    <row r="14" spans="1:22" s="19" customFormat="1" ht="27" customHeight="1">
      <c r="A14" s="82">
        <v>9</v>
      </c>
      <c r="B14" s="18" t="s">
        <v>228</v>
      </c>
      <c r="C14" s="83" t="s">
        <v>676</v>
      </c>
      <c r="D14" s="77" t="s">
        <v>229</v>
      </c>
      <c r="E14" s="78" t="s">
        <v>226</v>
      </c>
      <c r="F14" s="37" t="s">
        <v>677</v>
      </c>
      <c r="G14" s="81">
        <v>44287</v>
      </c>
      <c r="H14" s="81">
        <v>44470</v>
      </c>
      <c r="I14" s="79">
        <v>12500</v>
      </c>
      <c r="J14" s="77">
        <v>0</v>
      </c>
      <c r="K14" s="74">
        <v>0</v>
      </c>
      <c r="L14" s="40">
        <v>358.75</v>
      </c>
      <c r="M14" s="48">
        <v>887.49999999999989</v>
      </c>
      <c r="N14" s="48">
        <v>150</v>
      </c>
      <c r="O14" s="48">
        <v>380</v>
      </c>
      <c r="P14" s="48">
        <v>886.25000000000011</v>
      </c>
      <c r="Q14" s="30"/>
      <c r="R14" s="46">
        <v>2662.5</v>
      </c>
      <c r="S14" s="46">
        <v>738.75</v>
      </c>
      <c r="T14" s="46">
        <v>1923.75</v>
      </c>
      <c r="U14" s="46">
        <v>11761.25</v>
      </c>
      <c r="V14" s="31" t="s">
        <v>678</v>
      </c>
    </row>
    <row r="15" spans="1:22" s="19" customFormat="1" ht="29.25" customHeight="1">
      <c r="A15" s="82">
        <v>10</v>
      </c>
      <c r="B15" s="18" t="s">
        <v>596</v>
      </c>
      <c r="C15" s="83" t="s">
        <v>695</v>
      </c>
      <c r="D15" s="77" t="s">
        <v>597</v>
      </c>
      <c r="E15" s="78" t="s">
        <v>244</v>
      </c>
      <c r="F15" s="37" t="s">
        <v>677</v>
      </c>
      <c r="G15" s="81">
        <v>44166</v>
      </c>
      <c r="H15" s="81">
        <v>44348</v>
      </c>
      <c r="I15" s="79">
        <v>55000</v>
      </c>
      <c r="J15" s="79">
        <v>2559.6799999999998</v>
      </c>
      <c r="K15" s="74">
        <v>0</v>
      </c>
      <c r="L15" s="40">
        <v>1578.5</v>
      </c>
      <c r="M15" s="48">
        <v>3904.9999999999995</v>
      </c>
      <c r="N15" s="48">
        <v>660</v>
      </c>
      <c r="O15" s="48">
        <v>1672</v>
      </c>
      <c r="P15" s="48">
        <v>3899.5000000000005</v>
      </c>
      <c r="Q15" s="30"/>
      <c r="R15" s="46">
        <v>11715</v>
      </c>
      <c r="S15" s="46">
        <v>5810.18</v>
      </c>
      <c r="T15" s="46">
        <v>8464.5</v>
      </c>
      <c r="U15" s="46">
        <v>45019.82</v>
      </c>
      <c r="V15" s="31" t="s">
        <v>678</v>
      </c>
    </row>
    <row r="16" spans="1:22" s="19" customFormat="1" ht="22.5" customHeight="1">
      <c r="A16" s="82">
        <v>11</v>
      </c>
      <c r="B16" s="18" t="s">
        <v>764</v>
      </c>
      <c r="C16" s="83" t="s">
        <v>689</v>
      </c>
      <c r="D16" s="77" t="s">
        <v>768</v>
      </c>
      <c r="E16" s="78" t="s">
        <v>89</v>
      </c>
      <c r="F16" s="37" t="s">
        <v>677</v>
      </c>
      <c r="G16" s="81">
        <v>44105</v>
      </c>
      <c r="H16" s="81">
        <v>44287</v>
      </c>
      <c r="I16" s="79">
        <v>20000</v>
      </c>
      <c r="J16" s="77">
        <v>0</v>
      </c>
      <c r="K16" s="74"/>
      <c r="L16" s="40">
        <v>574</v>
      </c>
      <c r="M16" s="48">
        <v>1419.9999999999998</v>
      </c>
      <c r="N16" s="48">
        <v>240</v>
      </c>
      <c r="O16" s="48">
        <v>608</v>
      </c>
      <c r="P16" s="48">
        <v>1418</v>
      </c>
      <c r="Q16" s="30"/>
      <c r="R16" s="46">
        <v>4260</v>
      </c>
      <c r="S16" s="46">
        <v>1182</v>
      </c>
      <c r="T16" s="46">
        <v>3078</v>
      </c>
      <c r="U16" s="46">
        <v>18818</v>
      </c>
      <c r="V16" s="31" t="s">
        <v>678</v>
      </c>
    </row>
    <row r="17" spans="1:22" s="42" customFormat="1" ht="21.75" customHeight="1">
      <c r="A17" s="82">
        <v>12</v>
      </c>
      <c r="B17" s="18" t="s">
        <v>648</v>
      </c>
      <c r="C17" s="83" t="s">
        <v>689</v>
      </c>
      <c r="D17" s="77" t="s">
        <v>649</v>
      </c>
      <c r="E17" s="78" t="s">
        <v>89</v>
      </c>
      <c r="F17" s="37" t="s">
        <v>677</v>
      </c>
      <c r="G17" s="80">
        <v>44136</v>
      </c>
      <c r="H17" s="80">
        <v>44317</v>
      </c>
      <c r="I17" s="79">
        <v>20000</v>
      </c>
      <c r="J17" s="77">
        <v>0</v>
      </c>
      <c r="K17" s="74">
        <v>0</v>
      </c>
      <c r="L17" s="40">
        <v>574</v>
      </c>
      <c r="M17" s="48">
        <v>1419.9999999999998</v>
      </c>
      <c r="N17" s="48">
        <v>240</v>
      </c>
      <c r="O17" s="48">
        <v>608</v>
      </c>
      <c r="P17" s="48">
        <v>1418</v>
      </c>
      <c r="Q17" s="30"/>
      <c r="R17" s="46">
        <v>4260</v>
      </c>
      <c r="S17" s="46">
        <v>1182</v>
      </c>
      <c r="T17" s="46">
        <v>3078</v>
      </c>
      <c r="U17" s="46">
        <v>18818</v>
      </c>
      <c r="V17" s="31" t="s">
        <v>678</v>
      </c>
    </row>
    <row r="18" spans="1:22" s="42" customFormat="1" ht="30.75" customHeight="1">
      <c r="A18" s="82">
        <v>13</v>
      </c>
      <c r="B18" s="18" t="s">
        <v>290</v>
      </c>
      <c r="C18" s="83" t="s">
        <v>690</v>
      </c>
      <c r="D18" s="77" t="s">
        <v>291</v>
      </c>
      <c r="E18" s="78" t="s">
        <v>148</v>
      </c>
      <c r="F18" s="37" t="s">
        <v>677</v>
      </c>
      <c r="G18" s="80">
        <v>44105</v>
      </c>
      <c r="H18" s="80">
        <v>44287</v>
      </c>
      <c r="I18" s="79">
        <v>60000</v>
      </c>
      <c r="J18" s="79">
        <v>3486.68</v>
      </c>
      <c r="K18" s="74">
        <v>0</v>
      </c>
      <c r="L18" s="40">
        <v>1722</v>
      </c>
      <c r="M18" s="48">
        <v>4260</v>
      </c>
      <c r="N18" s="48">
        <v>720</v>
      </c>
      <c r="O18" s="48">
        <v>1824</v>
      </c>
      <c r="P18" s="48">
        <v>4254</v>
      </c>
      <c r="Q18" s="30"/>
      <c r="R18" s="46">
        <v>12780</v>
      </c>
      <c r="S18" s="46">
        <v>7032.68</v>
      </c>
      <c r="T18" s="46">
        <v>9234</v>
      </c>
      <c r="U18" s="46">
        <v>49401.67</v>
      </c>
      <c r="V18" s="31" t="s">
        <v>678</v>
      </c>
    </row>
  </sheetData>
  <conditionalFormatting sqref="B6">
    <cfRule type="duplicateValues" dxfId="13" priority="11"/>
  </conditionalFormatting>
  <conditionalFormatting sqref="B6">
    <cfRule type="duplicateValues" dxfId="12" priority="12"/>
  </conditionalFormatting>
  <conditionalFormatting sqref="B7">
    <cfRule type="duplicateValues" dxfId="11" priority="9"/>
  </conditionalFormatting>
  <conditionalFormatting sqref="B7">
    <cfRule type="duplicateValues" dxfId="10" priority="10"/>
  </conditionalFormatting>
  <conditionalFormatting sqref="B8">
    <cfRule type="duplicateValues" dxfId="9" priority="7"/>
  </conditionalFormatting>
  <conditionalFormatting sqref="B8">
    <cfRule type="duplicateValues" dxfId="8" priority="8"/>
  </conditionalFormatting>
  <conditionalFormatting sqref="B9:B11">
    <cfRule type="duplicateValues" dxfId="7" priority="5"/>
  </conditionalFormatting>
  <conditionalFormatting sqref="B9:B12">
    <cfRule type="duplicateValues" dxfId="6" priority="6"/>
  </conditionalFormatting>
  <conditionalFormatting sqref="B12">
    <cfRule type="duplicateValues" dxfId="5" priority="4"/>
  </conditionalFormatting>
  <conditionalFormatting sqref="B13:B16">
    <cfRule type="duplicateValues" dxfId="4" priority="2"/>
  </conditionalFormatting>
  <conditionalFormatting sqref="B13:B18">
    <cfRule type="duplicateValues" dxfId="3" priority="3"/>
  </conditionalFormatting>
  <conditionalFormatting sqref="B1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20"/>
  <sheetViews>
    <sheetView workbookViewId="0">
      <selection activeCell="A4" sqref="A4:X19"/>
    </sheetView>
  </sheetViews>
  <sheetFormatPr baseColWidth="10" defaultRowHeight="15"/>
  <sheetData>
    <row r="4" spans="1:21" s="3" customFormat="1">
      <c r="A4" s="7" t="s">
        <v>851</v>
      </c>
      <c r="B4" s="8"/>
      <c r="C4" s="7"/>
      <c r="D4" s="8"/>
      <c r="E4" s="8"/>
      <c r="F4" s="84"/>
      <c r="G4" s="84"/>
      <c r="H4" s="36"/>
      <c r="I4" s="39"/>
      <c r="J4" s="33"/>
      <c r="K4" s="33"/>
      <c r="L4" s="33"/>
      <c r="M4" s="33"/>
      <c r="N4" s="33"/>
      <c r="O4" s="20"/>
      <c r="P4" s="20"/>
      <c r="Q4" s="20"/>
      <c r="R4" s="43"/>
      <c r="S4" s="20"/>
      <c r="T4" s="20"/>
      <c r="U4" s="20"/>
    </row>
    <row r="5" spans="1:21" s="3" customFormat="1" ht="16.5">
      <c r="A5" s="7"/>
      <c r="B5" s="8"/>
      <c r="C5" s="7"/>
      <c r="D5" s="8"/>
      <c r="E5" s="8"/>
      <c r="F5" s="84"/>
      <c r="G5" s="84"/>
      <c r="H5" s="36"/>
      <c r="I5" s="14"/>
      <c r="J5" s="21"/>
      <c r="K5" s="21"/>
      <c r="L5" s="21"/>
      <c r="M5" s="33"/>
      <c r="N5" s="33"/>
      <c r="O5" s="20"/>
      <c r="P5" s="20"/>
      <c r="Q5" s="20"/>
      <c r="R5" s="43"/>
      <c r="S5" s="20"/>
      <c r="T5" s="20"/>
      <c r="U5" s="20"/>
    </row>
    <row r="6" spans="1:21" s="3" customFormat="1" ht="16.5">
      <c r="A6" s="7"/>
      <c r="B6" s="8"/>
      <c r="C6" s="7"/>
      <c r="D6" s="8"/>
      <c r="E6" s="8"/>
      <c r="F6" s="84"/>
      <c r="G6" s="84"/>
      <c r="H6" s="36"/>
      <c r="I6" s="14"/>
      <c r="J6" s="21"/>
      <c r="K6" s="21"/>
      <c r="L6" s="21"/>
      <c r="M6" s="22"/>
      <c r="N6" s="21"/>
      <c r="O6" s="20"/>
      <c r="P6" s="20"/>
      <c r="Q6" s="20"/>
      <c r="R6" s="43"/>
      <c r="S6" s="20"/>
      <c r="T6" s="20"/>
      <c r="U6" s="20"/>
    </row>
    <row r="7" spans="1:21" s="3" customFormat="1" ht="16.5">
      <c r="A7" s="7"/>
      <c r="B7" s="8"/>
      <c r="C7" s="7"/>
      <c r="D7" s="8"/>
      <c r="E7" s="8"/>
      <c r="F7" s="84"/>
      <c r="G7" s="84"/>
      <c r="H7" s="36"/>
      <c r="I7" s="14"/>
      <c r="J7" s="21"/>
      <c r="K7" s="21"/>
      <c r="L7" s="21"/>
      <c r="M7" s="22"/>
      <c r="N7" s="21"/>
      <c r="O7" s="23"/>
      <c r="P7" s="23"/>
      <c r="Q7" s="24"/>
      <c r="R7" s="44"/>
      <c r="S7" s="23"/>
      <c r="T7" s="23"/>
      <c r="U7" s="23"/>
    </row>
    <row r="8" spans="1:21" s="3" customFormat="1" ht="16.5">
      <c r="A8" s="7"/>
      <c r="B8" s="8"/>
      <c r="C8" s="7"/>
      <c r="D8" s="8"/>
      <c r="E8" s="8"/>
      <c r="F8" s="84"/>
      <c r="G8" s="84"/>
      <c r="H8" s="36"/>
      <c r="I8" s="14"/>
      <c r="J8" s="21"/>
      <c r="K8" s="21"/>
      <c r="L8" s="21"/>
      <c r="M8" s="22"/>
      <c r="N8" s="21"/>
      <c r="O8" s="23"/>
      <c r="P8" s="23"/>
      <c r="Q8" s="25"/>
      <c r="R8" s="45"/>
      <c r="S8" s="26"/>
      <c r="T8" s="23"/>
      <c r="U8" s="23"/>
    </row>
    <row r="9" spans="1:21" s="3" customFormat="1" ht="16.5">
      <c r="A9" s="7"/>
      <c r="B9" s="8"/>
      <c r="C9" s="7"/>
      <c r="D9" s="8"/>
      <c r="E9" s="8"/>
      <c r="F9" s="84"/>
      <c r="G9" s="84"/>
      <c r="H9" s="36"/>
      <c r="I9" s="14"/>
      <c r="J9" s="21"/>
      <c r="K9" s="21"/>
      <c r="L9" s="21"/>
      <c r="M9" s="22"/>
      <c r="N9" s="21"/>
      <c r="O9" s="23"/>
      <c r="P9" s="23"/>
      <c r="Q9" s="24"/>
      <c r="R9" s="44"/>
      <c r="S9" s="23"/>
      <c r="T9" s="23"/>
      <c r="U9" s="23"/>
    </row>
    <row r="10" spans="1:21" s="3" customFormat="1" ht="18.75">
      <c r="A10" s="7"/>
      <c r="B10" s="8"/>
      <c r="C10" s="7"/>
      <c r="D10" s="8"/>
      <c r="E10" s="8"/>
      <c r="F10" s="84"/>
      <c r="G10" s="84"/>
      <c r="H10" s="36"/>
      <c r="I10" s="14"/>
      <c r="J10" s="21"/>
      <c r="K10" s="21"/>
      <c r="L10" s="21"/>
      <c r="M10" s="27"/>
      <c r="N10" s="28"/>
      <c r="O10" s="23"/>
      <c r="P10" s="23"/>
      <c r="Q10" s="24"/>
      <c r="R10" s="44"/>
      <c r="S10" s="23"/>
      <c r="T10" s="23"/>
      <c r="U10" s="23"/>
    </row>
    <row r="11" spans="1:21" s="3" customFormat="1" ht="16.5">
      <c r="A11" s="7"/>
      <c r="B11" s="8"/>
      <c r="C11" s="7"/>
      <c r="D11" s="8"/>
      <c r="E11" s="8"/>
      <c r="F11" s="84"/>
      <c r="G11" s="84"/>
      <c r="H11" s="36"/>
      <c r="I11" s="14"/>
      <c r="J11" s="21"/>
      <c r="K11" s="21"/>
      <c r="L11" s="21"/>
      <c r="M11" s="22"/>
      <c r="N11" s="21"/>
      <c r="O11" s="23"/>
      <c r="P11" s="23"/>
      <c r="Q11" s="24"/>
      <c r="R11" s="44"/>
      <c r="S11" s="23"/>
      <c r="T11" s="23"/>
      <c r="U11" s="23"/>
    </row>
    <row r="12" spans="1:21" s="3" customFormat="1" ht="16.5">
      <c r="A12" s="7"/>
      <c r="B12" s="8"/>
      <c r="C12" s="7"/>
      <c r="D12" s="8"/>
      <c r="E12" s="8"/>
      <c r="F12" s="84"/>
      <c r="G12" s="84"/>
      <c r="H12" s="36"/>
      <c r="I12" s="14"/>
      <c r="J12" s="21"/>
      <c r="K12" s="21"/>
      <c r="L12" s="21"/>
      <c r="M12" s="22"/>
      <c r="N12" s="21"/>
      <c r="O12" s="23"/>
      <c r="P12" s="23"/>
      <c r="Q12" s="24"/>
      <c r="R12" s="44"/>
      <c r="S12" s="23"/>
      <c r="T12" s="23"/>
      <c r="U12" s="23"/>
    </row>
    <row r="13" spans="1:21" s="3" customFormat="1" ht="23.25">
      <c r="A13" s="7"/>
      <c r="B13" s="8"/>
      <c r="C13" s="7"/>
      <c r="D13" s="8"/>
      <c r="E13" s="8"/>
      <c r="F13" s="84"/>
      <c r="G13" s="84"/>
      <c r="H13" s="36"/>
      <c r="I13" s="15"/>
      <c r="J13" s="29"/>
      <c r="K13" s="29"/>
      <c r="L13" s="29"/>
      <c r="M13" s="21"/>
      <c r="N13" s="22"/>
      <c r="O13" s="23"/>
      <c r="P13" s="23"/>
      <c r="Q13" s="24"/>
      <c r="R13" s="44"/>
      <c r="S13" s="23"/>
      <c r="T13" s="23"/>
      <c r="U13" s="23"/>
    </row>
    <row r="14" spans="1:21" s="3" customFormat="1" ht="20.25">
      <c r="A14" s="7"/>
      <c r="B14" s="8"/>
      <c r="C14" s="7"/>
      <c r="D14" s="8"/>
      <c r="E14" s="8"/>
      <c r="F14" s="84"/>
      <c r="G14" s="84"/>
      <c r="H14" s="36"/>
      <c r="I14" s="16"/>
      <c r="J14" s="105"/>
      <c r="K14" s="105"/>
      <c r="L14" s="105"/>
      <c r="M14" s="105"/>
      <c r="N14" s="105"/>
      <c r="O14" s="23"/>
      <c r="P14" s="23"/>
      <c r="Q14" s="24"/>
      <c r="R14" s="44"/>
      <c r="S14" s="23"/>
      <c r="T14" s="23"/>
      <c r="U14" s="23"/>
    </row>
    <row r="15" spans="1:21" s="3" customFormat="1" ht="26.25">
      <c r="A15" s="334" t="s">
        <v>759</v>
      </c>
      <c r="B15" s="334"/>
      <c r="C15" s="334"/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</row>
    <row r="16" spans="1:21" s="3" customFormat="1" ht="26.25">
      <c r="A16" s="335" t="s">
        <v>1090</v>
      </c>
      <c r="B16" s="335"/>
      <c r="C16" s="335"/>
      <c r="D16" s="335"/>
      <c r="E16" s="335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</row>
    <row r="17" spans="1:24" s="19" customFormat="1" ht="12.75" customHeight="1">
      <c r="A17" s="342" t="s">
        <v>656</v>
      </c>
      <c r="B17" s="348" t="s">
        <v>0</v>
      </c>
      <c r="C17" s="348" t="s">
        <v>664</v>
      </c>
      <c r="D17" s="351" t="s">
        <v>663</v>
      </c>
      <c r="E17" s="348" t="s">
        <v>665</v>
      </c>
      <c r="F17" s="354" t="s">
        <v>666</v>
      </c>
      <c r="G17" s="354" t="s">
        <v>667</v>
      </c>
      <c r="H17" s="339" t="s">
        <v>657</v>
      </c>
      <c r="I17" s="336" t="s">
        <v>658</v>
      </c>
      <c r="J17" s="342" t="s">
        <v>659</v>
      </c>
      <c r="K17" s="345" t="s">
        <v>660</v>
      </c>
      <c r="L17" s="347"/>
      <c r="M17" s="347"/>
      <c r="N17" s="347"/>
      <c r="O17" s="347"/>
      <c r="P17" s="347"/>
      <c r="Q17" s="346"/>
      <c r="R17" s="345" t="s">
        <v>661</v>
      </c>
      <c r="S17" s="346"/>
      <c r="T17" s="342" t="s">
        <v>662</v>
      </c>
      <c r="U17" s="342" t="s">
        <v>752</v>
      </c>
      <c r="V17" s="342" t="s">
        <v>850</v>
      </c>
      <c r="W17" s="342" t="s">
        <v>1060</v>
      </c>
      <c r="X17" s="101" t="s">
        <v>1061</v>
      </c>
    </row>
    <row r="18" spans="1:24" s="19" customFormat="1" ht="12.75" customHeight="1">
      <c r="A18" s="343"/>
      <c r="B18" s="349"/>
      <c r="C18" s="349"/>
      <c r="D18" s="352"/>
      <c r="E18" s="349"/>
      <c r="F18" s="355"/>
      <c r="G18" s="355"/>
      <c r="H18" s="340"/>
      <c r="I18" s="337"/>
      <c r="J18" s="343"/>
      <c r="K18" s="345" t="s">
        <v>668</v>
      </c>
      <c r="L18" s="346"/>
      <c r="M18" s="88"/>
      <c r="N18" s="345" t="s">
        <v>670</v>
      </c>
      <c r="O18" s="347"/>
      <c r="P18" s="107"/>
      <c r="Q18" s="88"/>
      <c r="R18" s="357" t="s">
        <v>672</v>
      </c>
      <c r="S18" s="342" t="s">
        <v>673</v>
      </c>
      <c r="T18" s="343"/>
      <c r="U18" s="343"/>
      <c r="V18" s="343"/>
      <c r="W18" s="343"/>
      <c r="X18" s="102"/>
    </row>
    <row r="19" spans="1:24" s="49" customFormat="1" ht="56.25" customHeight="1">
      <c r="A19" s="344"/>
      <c r="B19" s="350"/>
      <c r="C19" s="350"/>
      <c r="D19" s="353"/>
      <c r="E19" s="350"/>
      <c r="F19" s="356"/>
      <c r="G19" s="356"/>
      <c r="H19" s="341"/>
      <c r="I19" s="338"/>
      <c r="J19" s="344"/>
      <c r="K19" s="50" t="s">
        <v>846</v>
      </c>
      <c r="L19" s="50" t="s">
        <v>674</v>
      </c>
      <c r="M19" s="88" t="s">
        <v>669</v>
      </c>
      <c r="N19" s="50" t="s">
        <v>847</v>
      </c>
      <c r="O19" s="50" t="s">
        <v>675</v>
      </c>
      <c r="P19" s="50" t="s">
        <v>671</v>
      </c>
      <c r="Q19" s="50" t="s">
        <v>753</v>
      </c>
      <c r="R19" s="358"/>
      <c r="S19" s="344"/>
      <c r="T19" s="344"/>
      <c r="U19" s="344"/>
      <c r="V19" s="344"/>
      <c r="W19" s="344"/>
      <c r="X19" s="103" t="s">
        <v>1061</v>
      </c>
    </row>
    <row r="20" spans="1:24" s="49" customFormat="1" ht="56.25" customHeight="1">
      <c r="A20" s="106"/>
      <c r="B20" s="92"/>
      <c r="C20" s="92"/>
      <c r="D20" s="93"/>
      <c r="E20" s="92"/>
      <c r="F20" s="94"/>
      <c r="G20" s="94"/>
      <c r="H20" s="90"/>
      <c r="I20" s="89"/>
      <c r="J20" s="88"/>
      <c r="K20" s="50"/>
      <c r="L20" s="50"/>
      <c r="M20" s="88"/>
      <c r="N20" s="50"/>
      <c r="O20" s="50"/>
      <c r="P20" s="50"/>
      <c r="Q20" s="50"/>
      <c r="R20" s="91"/>
      <c r="S20" s="88"/>
      <c r="T20" s="88"/>
      <c r="U20" s="88"/>
      <c r="V20" s="88"/>
      <c r="W20" s="88"/>
      <c r="X20" s="88"/>
    </row>
  </sheetData>
  <mergeCells count="22">
    <mergeCell ref="W17:W19"/>
    <mergeCell ref="E17:E19"/>
    <mergeCell ref="F17:F19"/>
    <mergeCell ref="K17:Q17"/>
    <mergeCell ref="V17:V19"/>
    <mergeCell ref="R17:S17"/>
    <mergeCell ref="R18:R19"/>
    <mergeCell ref="S18:S19"/>
    <mergeCell ref="T17:T19"/>
    <mergeCell ref="U17:U19"/>
    <mergeCell ref="A15:U15"/>
    <mergeCell ref="A16:U16"/>
    <mergeCell ref="I17:I19"/>
    <mergeCell ref="H17:H19"/>
    <mergeCell ref="J17:J19"/>
    <mergeCell ref="K18:L18"/>
    <mergeCell ref="N18:O18"/>
    <mergeCell ref="B17:B19"/>
    <mergeCell ref="D17:D19"/>
    <mergeCell ref="A17:A19"/>
    <mergeCell ref="G17:G19"/>
    <mergeCell ref="C17:C19"/>
  </mergeCells>
  <conditionalFormatting sqref="W4:W20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OAI</vt:lpstr>
      <vt:lpstr>Hoja3</vt:lpstr>
      <vt:lpstr>Hoja1</vt:lpstr>
      <vt:lpstr>Hoja2</vt:lpstr>
      <vt:lpstr>Hoja4</vt:lpstr>
      <vt:lpstr>Hoja5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2021-11-09T13:38:29Z</cp:lastPrinted>
  <dcterms:created xsi:type="dcterms:W3CDTF">2021-04-08T13:05:48Z</dcterms:created>
  <dcterms:modified xsi:type="dcterms:W3CDTF">2021-11-09T14:58:59Z</dcterms:modified>
</cp:coreProperties>
</file>