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60" windowWidth="19440" windowHeight="7920"/>
  </bookViews>
  <sheets>
    <sheet name="OAI" sheetId="2" r:id="rId1"/>
    <sheet name="Hoja3" sheetId="4" r:id="rId2"/>
    <sheet name="Hoja1" sheetId="5" r:id="rId3"/>
    <sheet name="Hoja2" sheetId="6" r:id="rId4"/>
    <sheet name="Hoja4" sheetId="7" r:id="rId5"/>
    <sheet name="Hoja5" sheetId="8" r:id="rId6"/>
  </sheets>
  <definedNames>
    <definedName name="_xlnm._FilterDatabase" localSheetId="1" hidden="1">Hoja3!$B$1:$O$289</definedName>
    <definedName name="_xlnm._FilterDatabase" localSheetId="0" hidden="1">OAI!$A$7:$Y$532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3" i="2" l="1"/>
  <c r="R533" i="2"/>
  <c r="J533" i="2"/>
  <c r="H533" i="2"/>
  <c r="T240" i="2"/>
  <c r="T384" i="2"/>
  <c r="O240" i="2"/>
  <c r="O384" i="2"/>
  <c r="N240" i="2"/>
  <c r="N384" i="2"/>
  <c r="M240" i="2"/>
  <c r="M384" i="2"/>
  <c r="L240" i="2"/>
  <c r="L384" i="2"/>
  <c r="K240" i="2"/>
  <c r="K384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7" i="2"/>
  <c r="T38" i="2"/>
  <c r="T39" i="2"/>
  <c r="T40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2" i="2"/>
  <c r="T133" i="2"/>
  <c r="T134" i="2"/>
  <c r="T135" i="2"/>
  <c r="T136" i="2"/>
  <c r="T137" i="2"/>
  <c r="T138" i="2"/>
  <c r="T139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7" i="2"/>
  <c r="T178" i="2"/>
  <c r="T179" i="2"/>
  <c r="T180" i="2"/>
  <c r="T181" i="2"/>
  <c r="T182" i="2"/>
  <c r="T183" i="2"/>
  <c r="T184" i="2"/>
  <c r="T185" i="2"/>
  <c r="T186" i="2"/>
  <c r="T187" i="2"/>
  <c r="T189" i="2"/>
  <c r="T190" i="2"/>
  <c r="T191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1" i="2"/>
  <c r="T242" i="2"/>
  <c r="T243" i="2"/>
  <c r="T244" i="2"/>
  <c r="T245" i="2"/>
  <c r="T246" i="2"/>
  <c r="T247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9" i="2"/>
  <c r="T470" i="2"/>
  <c r="T471" i="2"/>
  <c r="T472" i="2"/>
  <c r="T473" i="2"/>
  <c r="T474" i="2"/>
  <c r="T475" i="2"/>
  <c r="T476" i="2"/>
  <c r="T477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478" i="2"/>
  <c r="T154" i="2"/>
  <c r="T188" i="2"/>
  <c r="T41" i="2"/>
  <c r="T9" i="2"/>
  <c r="T65" i="2"/>
  <c r="T468" i="2"/>
  <c r="T140" i="2"/>
  <c r="T176" i="2"/>
  <c r="T450" i="2"/>
  <c r="T248" i="2"/>
  <c r="T335" i="2"/>
  <c r="T131" i="2"/>
  <c r="T36" i="2"/>
  <c r="T192" i="2"/>
  <c r="T515" i="2"/>
  <c r="T8" i="2"/>
  <c r="O478" i="2"/>
  <c r="O154" i="2"/>
  <c r="O188" i="2"/>
  <c r="O41" i="2"/>
  <c r="O9" i="2"/>
  <c r="O65" i="2"/>
  <c r="O468" i="2"/>
  <c r="O140" i="2"/>
  <c r="O176" i="2"/>
  <c r="O450" i="2"/>
  <c r="O248" i="2"/>
  <c r="O335" i="2"/>
  <c r="O131" i="2"/>
  <c r="O36" i="2"/>
  <c r="O192" i="2"/>
  <c r="O515" i="2"/>
  <c r="O532" i="2"/>
  <c r="N478" i="2"/>
  <c r="N154" i="2"/>
  <c r="N188" i="2"/>
  <c r="N41" i="2"/>
  <c r="N9" i="2"/>
  <c r="N65" i="2"/>
  <c r="N468" i="2"/>
  <c r="N140" i="2"/>
  <c r="N176" i="2"/>
  <c r="N450" i="2"/>
  <c r="N248" i="2"/>
  <c r="N335" i="2"/>
  <c r="N131" i="2"/>
  <c r="N36" i="2"/>
  <c r="N192" i="2"/>
  <c r="N515" i="2"/>
  <c r="M478" i="2"/>
  <c r="M154" i="2"/>
  <c r="M188" i="2"/>
  <c r="M41" i="2"/>
  <c r="M9" i="2"/>
  <c r="M65" i="2"/>
  <c r="M468" i="2"/>
  <c r="M140" i="2"/>
  <c r="M176" i="2"/>
  <c r="M450" i="2"/>
  <c r="M248" i="2"/>
  <c r="M335" i="2"/>
  <c r="M131" i="2"/>
  <c r="M36" i="2"/>
  <c r="M192" i="2"/>
  <c r="M515" i="2"/>
  <c r="L478" i="2"/>
  <c r="L154" i="2"/>
  <c r="L188" i="2"/>
  <c r="L41" i="2"/>
  <c r="L9" i="2"/>
  <c r="L65" i="2"/>
  <c r="L468" i="2"/>
  <c r="L140" i="2"/>
  <c r="L176" i="2"/>
  <c r="L450" i="2"/>
  <c r="L248" i="2"/>
  <c r="L335" i="2"/>
  <c r="L131" i="2"/>
  <c r="L36" i="2"/>
  <c r="L192" i="2"/>
  <c r="L515" i="2"/>
  <c r="K532" i="2"/>
  <c r="K531" i="2"/>
  <c r="K478" i="2"/>
  <c r="K154" i="2"/>
  <c r="K188" i="2"/>
  <c r="K41" i="2"/>
  <c r="K9" i="2"/>
  <c r="K65" i="2"/>
  <c r="K468" i="2"/>
  <c r="K140" i="2"/>
  <c r="K176" i="2"/>
  <c r="K450" i="2"/>
  <c r="K248" i="2"/>
  <c r="K335" i="2"/>
  <c r="K131" i="2"/>
  <c r="K36" i="2"/>
  <c r="K192" i="2"/>
  <c r="K515" i="2"/>
  <c r="S140" i="2" l="1"/>
  <c r="S41" i="2"/>
  <c r="S36" i="2"/>
  <c r="S450" i="2"/>
  <c r="S65" i="2"/>
  <c r="S154" i="2"/>
  <c r="S384" i="2"/>
  <c r="T533" i="2"/>
  <c r="Q240" i="2"/>
  <c r="S240" i="2"/>
  <c r="Q450" i="2"/>
  <c r="Q154" i="2"/>
  <c r="Q335" i="2"/>
  <c r="Q176" i="2"/>
  <c r="S192" i="2"/>
  <c r="S248" i="2"/>
  <c r="S468" i="2"/>
  <c r="S188" i="2"/>
  <c r="Q384" i="2"/>
  <c r="Q36" i="2"/>
  <c r="Q65" i="2"/>
  <c r="Q515" i="2"/>
  <c r="Q131" i="2"/>
  <c r="Q192" i="2"/>
  <c r="Q248" i="2"/>
  <c r="Q468" i="2"/>
  <c r="S131" i="2"/>
  <c r="S176" i="2"/>
  <c r="S9" i="2"/>
  <c r="S478" i="2"/>
  <c r="Q478" i="2"/>
  <c r="Q140" i="2"/>
  <c r="Q188" i="2"/>
  <c r="S515" i="2"/>
  <c r="S335" i="2"/>
  <c r="Q9" i="2"/>
  <c r="Q41" i="2"/>
  <c r="O10" i="2" l="1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7" i="2"/>
  <c r="O38" i="2"/>
  <c r="O39" i="2"/>
  <c r="O40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2" i="2"/>
  <c r="O133" i="2"/>
  <c r="O134" i="2"/>
  <c r="O135" i="2"/>
  <c r="O136" i="2"/>
  <c r="O137" i="2"/>
  <c r="O138" i="2"/>
  <c r="O139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7" i="2"/>
  <c r="O178" i="2"/>
  <c r="O179" i="2"/>
  <c r="O180" i="2"/>
  <c r="O181" i="2"/>
  <c r="O182" i="2"/>
  <c r="O183" i="2"/>
  <c r="O184" i="2"/>
  <c r="O185" i="2"/>
  <c r="O186" i="2"/>
  <c r="O187" i="2"/>
  <c r="O189" i="2"/>
  <c r="O190" i="2"/>
  <c r="O191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1" i="2"/>
  <c r="O242" i="2"/>
  <c r="O243" i="2"/>
  <c r="O244" i="2"/>
  <c r="O245" i="2"/>
  <c r="O246" i="2"/>
  <c r="O247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9" i="2"/>
  <c r="O470" i="2"/>
  <c r="O471" i="2"/>
  <c r="O472" i="2"/>
  <c r="O473" i="2"/>
  <c r="O474" i="2"/>
  <c r="O475" i="2"/>
  <c r="O476" i="2"/>
  <c r="O477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8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7" i="2"/>
  <c r="N38" i="2"/>
  <c r="N39" i="2"/>
  <c r="N40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2" i="2"/>
  <c r="N133" i="2"/>
  <c r="N134" i="2"/>
  <c r="N135" i="2"/>
  <c r="N136" i="2"/>
  <c r="N137" i="2"/>
  <c r="N138" i="2"/>
  <c r="N139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7" i="2"/>
  <c r="N178" i="2"/>
  <c r="N179" i="2"/>
  <c r="N180" i="2"/>
  <c r="N181" i="2"/>
  <c r="N182" i="2"/>
  <c r="N183" i="2"/>
  <c r="N184" i="2"/>
  <c r="N185" i="2"/>
  <c r="N186" i="2"/>
  <c r="N187" i="2"/>
  <c r="N189" i="2"/>
  <c r="N190" i="2"/>
  <c r="N191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1" i="2"/>
  <c r="N242" i="2"/>
  <c r="N243" i="2"/>
  <c r="N244" i="2"/>
  <c r="N245" i="2"/>
  <c r="N246" i="2"/>
  <c r="N247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9" i="2"/>
  <c r="N470" i="2"/>
  <c r="N471" i="2"/>
  <c r="N472" i="2"/>
  <c r="N473" i="2"/>
  <c r="N474" i="2"/>
  <c r="N475" i="2"/>
  <c r="N476" i="2"/>
  <c r="N477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8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7" i="2"/>
  <c r="M38" i="2"/>
  <c r="M39" i="2"/>
  <c r="M40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2" i="2"/>
  <c r="M133" i="2"/>
  <c r="M134" i="2"/>
  <c r="M135" i="2"/>
  <c r="M136" i="2"/>
  <c r="M137" i="2"/>
  <c r="M138" i="2"/>
  <c r="M139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7" i="2"/>
  <c r="M178" i="2"/>
  <c r="M179" i="2"/>
  <c r="M180" i="2"/>
  <c r="M181" i="2"/>
  <c r="M182" i="2"/>
  <c r="M183" i="2"/>
  <c r="M184" i="2"/>
  <c r="M185" i="2"/>
  <c r="M186" i="2"/>
  <c r="M187" i="2"/>
  <c r="M189" i="2"/>
  <c r="M190" i="2"/>
  <c r="M191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1" i="2"/>
  <c r="M242" i="2"/>
  <c r="M243" i="2"/>
  <c r="M244" i="2"/>
  <c r="M245" i="2"/>
  <c r="M246" i="2"/>
  <c r="M247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9" i="2"/>
  <c r="M470" i="2"/>
  <c r="M471" i="2"/>
  <c r="M472" i="2"/>
  <c r="M473" i="2"/>
  <c r="M474" i="2"/>
  <c r="M475" i="2"/>
  <c r="M476" i="2"/>
  <c r="M477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8" i="2"/>
  <c r="L10" i="2"/>
  <c r="S10" i="2" s="1"/>
  <c r="L8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7" i="2"/>
  <c r="L38" i="2"/>
  <c r="L39" i="2"/>
  <c r="L40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6" i="2"/>
  <c r="L67" i="2"/>
  <c r="L68" i="2"/>
  <c r="L69" i="2"/>
  <c r="L70" i="2"/>
  <c r="L71" i="2"/>
  <c r="L72" i="2"/>
  <c r="L73" i="2"/>
  <c r="L74" i="2"/>
  <c r="L75" i="2"/>
  <c r="L76" i="2"/>
  <c r="L77" i="2"/>
  <c r="S77" i="2" s="1"/>
  <c r="L78" i="2"/>
  <c r="S78" i="2" s="1"/>
  <c r="L79" i="2"/>
  <c r="L80" i="2"/>
  <c r="L81" i="2"/>
  <c r="S81" i="2" s="1"/>
  <c r="L82" i="2"/>
  <c r="S82" i="2" s="1"/>
  <c r="L83" i="2"/>
  <c r="L84" i="2"/>
  <c r="L85" i="2"/>
  <c r="S85" i="2" s="1"/>
  <c r="L86" i="2"/>
  <c r="S86" i="2" s="1"/>
  <c r="L87" i="2"/>
  <c r="L88" i="2"/>
  <c r="L89" i="2"/>
  <c r="S89" i="2" s="1"/>
  <c r="L90" i="2"/>
  <c r="S90" i="2" s="1"/>
  <c r="L91" i="2"/>
  <c r="L92" i="2"/>
  <c r="L93" i="2"/>
  <c r="S93" i="2" s="1"/>
  <c r="L94" i="2"/>
  <c r="S94" i="2" s="1"/>
  <c r="L95" i="2"/>
  <c r="L96" i="2"/>
  <c r="L97" i="2"/>
  <c r="S97" i="2" s="1"/>
  <c r="L98" i="2"/>
  <c r="S98" i="2" s="1"/>
  <c r="L99" i="2"/>
  <c r="L100" i="2"/>
  <c r="L101" i="2"/>
  <c r="S101" i="2" s="1"/>
  <c r="L102" i="2"/>
  <c r="S102" i="2" s="1"/>
  <c r="L103" i="2"/>
  <c r="L104" i="2"/>
  <c r="L105" i="2"/>
  <c r="S105" i="2" s="1"/>
  <c r="L106" i="2"/>
  <c r="S106" i="2" s="1"/>
  <c r="L107" i="2"/>
  <c r="L108" i="2"/>
  <c r="L109" i="2"/>
  <c r="S109" i="2" s="1"/>
  <c r="L110" i="2"/>
  <c r="S110" i="2" s="1"/>
  <c r="L111" i="2"/>
  <c r="L112" i="2"/>
  <c r="L113" i="2"/>
  <c r="S113" i="2" s="1"/>
  <c r="L114" i="2"/>
  <c r="S114" i="2" s="1"/>
  <c r="L115" i="2"/>
  <c r="L116" i="2"/>
  <c r="L117" i="2"/>
  <c r="S117" i="2" s="1"/>
  <c r="L118" i="2"/>
  <c r="S118" i="2" s="1"/>
  <c r="L119" i="2"/>
  <c r="L120" i="2"/>
  <c r="L121" i="2"/>
  <c r="S121" i="2" s="1"/>
  <c r="L122" i="2"/>
  <c r="S122" i="2" s="1"/>
  <c r="L123" i="2"/>
  <c r="L124" i="2"/>
  <c r="L125" i="2"/>
  <c r="S125" i="2" s="1"/>
  <c r="L126" i="2"/>
  <c r="S126" i="2" s="1"/>
  <c r="L127" i="2"/>
  <c r="L128" i="2"/>
  <c r="L129" i="2"/>
  <c r="S129" i="2" s="1"/>
  <c r="L130" i="2"/>
  <c r="S130" i="2" s="1"/>
  <c r="L132" i="2"/>
  <c r="L133" i="2"/>
  <c r="L134" i="2"/>
  <c r="S134" i="2" s="1"/>
  <c r="L135" i="2"/>
  <c r="S135" i="2" s="1"/>
  <c r="L136" i="2"/>
  <c r="L137" i="2"/>
  <c r="L138" i="2"/>
  <c r="S138" i="2" s="1"/>
  <c r="L139" i="2"/>
  <c r="S139" i="2" s="1"/>
  <c r="L141" i="2"/>
  <c r="L142" i="2"/>
  <c r="L143" i="2"/>
  <c r="S143" i="2" s="1"/>
  <c r="L144" i="2"/>
  <c r="S144" i="2" s="1"/>
  <c r="L145" i="2"/>
  <c r="L146" i="2"/>
  <c r="L147" i="2"/>
  <c r="S147" i="2" s="1"/>
  <c r="L148" i="2"/>
  <c r="S148" i="2" s="1"/>
  <c r="L149" i="2"/>
  <c r="L150" i="2"/>
  <c r="L151" i="2"/>
  <c r="S151" i="2" s="1"/>
  <c r="L152" i="2"/>
  <c r="S152" i="2" s="1"/>
  <c r="L153" i="2"/>
  <c r="L155" i="2"/>
  <c r="L156" i="2"/>
  <c r="S156" i="2" s="1"/>
  <c r="L157" i="2"/>
  <c r="S157" i="2" s="1"/>
  <c r="L158" i="2"/>
  <c r="L159" i="2"/>
  <c r="L160" i="2"/>
  <c r="S160" i="2" s="1"/>
  <c r="L161" i="2"/>
  <c r="S161" i="2" s="1"/>
  <c r="L162" i="2"/>
  <c r="L163" i="2"/>
  <c r="L164" i="2"/>
  <c r="S164" i="2" s="1"/>
  <c r="L165" i="2"/>
  <c r="S165" i="2" s="1"/>
  <c r="L166" i="2"/>
  <c r="L167" i="2"/>
  <c r="L168" i="2"/>
  <c r="S168" i="2" s="1"/>
  <c r="L169" i="2"/>
  <c r="S169" i="2" s="1"/>
  <c r="L170" i="2"/>
  <c r="L171" i="2"/>
  <c r="L172" i="2"/>
  <c r="S172" i="2" s="1"/>
  <c r="L173" i="2"/>
  <c r="S173" i="2" s="1"/>
  <c r="L174" i="2"/>
  <c r="L175" i="2"/>
  <c r="L177" i="2"/>
  <c r="S177" i="2" s="1"/>
  <c r="L178" i="2"/>
  <c r="S178" i="2" s="1"/>
  <c r="L179" i="2"/>
  <c r="L180" i="2"/>
  <c r="L181" i="2"/>
  <c r="S181" i="2" s="1"/>
  <c r="L182" i="2"/>
  <c r="S182" i="2" s="1"/>
  <c r="L183" i="2"/>
  <c r="L184" i="2"/>
  <c r="L185" i="2"/>
  <c r="S185" i="2" s="1"/>
  <c r="L186" i="2"/>
  <c r="S186" i="2" s="1"/>
  <c r="L187" i="2"/>
  <c r="L189" i="2"/>
  <c r="L190" i="2"/>
  <c r="S190" i="2" s="1"/>
  <c r="L191" i="2"/>
  <c r="S191" i="2" s="1"/>
  <c r="L193" i="2"/>
  <c r="L194" i="2"/>
  <c r="L195" i="2"/>
  <c r="S195" i="2" s="1"/>
  <c r="L196" i="2"/>
  <c r="S196" i="2" s="1"/>
  <c r="L197" i="2"/>
  <c r="L198" i="2"/>
  <c r="L199" i="2"/>
  <c r="S199" i="2" s="1"/>
  <c r="L200" i="2"/>
  <c r="S200" i="2" s="1"/>
  <c r="L201" i="2"/>
  <c r="L202" i="2"/>
  <c r="L203" i="2"/>
  <c r="S203" i="2" s="1"/>
  <c r="L204" i="2"/>
  <c r="S204" i="2" s="1"/>
  <c r="L205" i="2"/>
  <c r="L206" i="2"/>
  <c r="L207" i="2"/>
  <c r="S207" i="2" s="1"/>
  <c r="L208" i="2"/>
  <c r="S208" i="2" s="1"/>
  <c r="L209" i="2"/>
  <c r="L210" i="2"/>
  <c r="L211" i="2"/>
  <c r="S211" i="2" s="1"/>
  <c r="L212" i="2"/>
  <c r="S212" i="2" s="1"/>
  <c r="L213" i="2"/>
  <c r="L214" i="2"/>
  <c r="L215" i="2"/>
  <c r="S215" i="2" s="1"/>
  <c r="L216" i="2"/>
  <c r="S216" i="2" s="1"/>
  <c r="L217" i="2"/>
  <c r="L218" i="2"/>
  <c r="L219" i="2"/>
  <c r="S219" i="2" s="1"/>
  <c r="L220" i="2"/>
  <c r="S220" i="2" s="1"/>
  <c r="L221" i="2"/>
  <c r="L222" i="2"/>
  <c r="L223" i="2"/>
  <c r="S223" i="2" s="1"/>
  <c r="L224" i="2"/>
  <c r="S224" i="2" s="1"/>
  <c r="L225" i="2"/>
  <c r="L226" i="2"/>
  <c r="L227" i="2"/>
  <c r="S227" i="2" s="1"/>
  <c r="L228" i="2"/>
  <c r="S228" i="2" s="1"/>
  <c r="L229" i="2"/>
  <c r="L230" i="2"/>
  <c r="L231" i="2"/>
  <c r="S231" i="2" s="1"/>
  <c r="L232" i="2"/>
  <c r="S232" i="2" s="1"/>
  <c r="L233" i="2"/>
  <c r="L234" i="2"/>
  <c r="L235" i="2"/>
  <c r="S235" i="2" s="1"/>
  <c r="L236" i="2"/>
  <c r="S236" i="2" s="1"/>
  <c r="L237" i="2"/>
  <c r="L238" i="2"/>
  <c r="L239" i="2"/>
  <c r="S239" i="2" s="1"/>
  <c r="L241" i="2"/>
  <c r="S241" i="2" s="1"/>
  <c r="L242" i="2"/>
  <c r="L243" i="2"/>
  <c r="L244" i="2"/>
  <c r="S244" i="2" s="1"/>
  <c r="L245" i="2"/>
  <c r="S245" i="2" s="1"/>
  <c r="L246" i="2"/>
  <c r="L247" i="2"/>
  <c r="L249" i="2"/>
  <c r="S249" i="2" s="1"/>
  <c r="L250" i="2"/>
  <c r="S250" i="2" s="1"/>
  <c r="L251" i="2"/>
  <c r="L252" i="2"/>
  <c r="L253" i="2"/>
  <c r="S253" i="2" s="1"/>
  <c r="L254" i="2"/>
  <c r="S254" i="2" s="1"/>
  <c r="L255" i="2"/>
  <c r="L256" i="2"/>
  <c r="L257" i="2"/>
  <c r="S257" i="2" s="1"/>
  <c r="L258" i="2"/>
  <c r="S258" i="2" s="1"/>
  <c r="L259" i="2"/>
  <c r="L260" i="2"/>
  <c r="L261" i="2"/>
  <c r="S261" i="2" s="1"/>
  <c r="L262" i="2"/>
  <c r="S262" i="2" s="1"/>
  <c r="L263" i="2"/>
  <c r="L264" i="2"/>
  <c r="L265" i="2"/>
  <c r="S265" i="2" s="1"/>
  <c r="L266" i="2"/>
  <c r="S266" i="2" s="1"/>
  <c r="L267" i="2"/>
  <c r="L268" i="2"/>
  <c r="L269" i="2"/>
  <c r="S269" i="2" s="1"/>
  <c r="L270" i="2"/>
  <c r="S270" i="2" s="1"/>
  <c r="L271" i="2"/>
  <c r="L272" i="2"/>
  <c r="L273" i="2"/>
  <c r="S273" i="2" s="1"/>
  <c r="L274" i="2"/>
  <c r="S274" i="2" s="1"/>
  <c r="L275" i="2"/>
  <c r="L276" i="2"/>
  <c r="L277" i="2"/>
  <c r="S277" i="2" s="1"/>
  <c r="L278" i="2"/>
  <c r="S278" i="2" s="1"/>
  <c r="L279" i="2"/>
  <c r="L280" i="2"/>
  <c r="L281" i="2"/>
  <c r="S281" i="2" s="1"/>
  <c r="L282" i="2"/>
  <c r="S282" i="2" s="1"/>
  <c r="L283" i="2"/>
  <c r="L284" i="2"/>
  <c r="L285" i="2"/>
  <c r="S285" i="2" s="1"/>
  <c r="L286" i="2"/>
  <c r="S286" i="2" s="1"/>
  <c r="L287" i="2"/>
  <c r="L288" i="2"/>
  <c r="L289" i="2"/>
  <c r="S289" i="2" s="1"/>
  <c r="L290" i="2"/>
  <c r="S290" i="2" s="1"/>
  <c r="L291" i="2"/>
  <c r="L292" i="2"/>
  <c r="L293" i="2"/>
  <c r="S293" i="2" s="1"/>
  <c r="L294" i="2"/>
  <c r="S294" i="2" s="1"/>
  <c r="L295" i="2"/>
  <c r="L296" i="2"/>
  <c r="L297" i="2"/>
  <c r="S297" i="2" s="1"/>
  <c r="L298" i="2"/>
  <c r="S298" i="2" s="1"/>
  <c r="L299" i="2"/>
  <c r="L300" i="2"/>
  <c r="L301" i="2"/>
  <c r="S301" i="2" s="1"/>
  <c r="L302" i="2"/>
  <c r="S302" i="2" s="1"/>
  <c r="L303" i="2"/>
  <c r="L304" i="2"/>
  <c r="L305" i="2"/>
  <c r="S305" i="2" s="1"/>
  <c r="L306" i="2"/>
  <c r="S306" i="2" s="1"/>
  <c r="L307" i="2"/>
  <c r="L308" i="2"/>
  <c r="L309" i="2"/>
  <c r="S309" i="2" s="1"/>
  <c r="L310" i="2"/>
  <c r="S310" i="2" s="1"/>
  <c r="L311" i="2"/>
  <c r="L312" i="2"/>
  <c r="L313" i="2"/>
  <c r="S313" i="2" s="1"/>
  <c r="L314" i="2"/>
  <c r="S314" i="2" s="1"/>
  <c r="L315" i="2"/>
  <c r="L316" i="2"/>
  <c r="L317" i="2"/>
  <c r="S317" i="2" s="1"/>
  <c r="L318" i="2"/>
  <c r="S318" i="2" s="1"/>
  <c r="L319" i="2"/>
  <c r="L320" i="2"/>
  <c r="L321" i="2"/>
  <c r="S321" i="2" s="1"/>
  <c r="L322" i="2"/>
  <c r="S322" i="2" s="1"/>
  <c r="L323" i="2"/>
  <c r="L324" i="2"/>
  <c r="L325" i="2"/>
  <c r="S325" i="2" s="1"/>
  <c r="L326" i="2"/>
  <c r="S326" i="2" s="1"/>
  <c r="L327" i="2"/>
  <c r="L328" i="2"/>
  <c r="L329" i="2"/>
  <c r="S329" i="2" s="1"/>
  <c r="L330" i="2"/>
  <c r="S330" i="2" s="1"/>
  <c r="L331" i="2"/>
  <c r="L332" i="2"/>
  <c r="L333" i="2"/>
  <c r="S333" i="2" s="1"/>
  <c r="L334" i="2"/>
  <c r="S334" i="2" s="1"/>
  <c r="L336" i="2"/>
  <c r="L337" i="2"/>
  <c r="L338" i="2"/>
  <c r="S338" i="2" s="1"/>
  <c r="L339" i="2"/>
  <c r="S339" i="2" s="1"/>
  <c r="L340" i="2"/>
  <c r="L341" i="2"/>
  <c r="L342" i="2"/>
  <c r="S342" i="2" s="1"/>
  <c r="L343" i="2"/>
  <c r="S343" i="2" s="1"/>
  <c r="L344" i="2"/>
  <c r="L345" i="2"/>
  <c r="L346" i="2"/>
  <c r="S346" i="2" s="1"/>
  <c r="L347" i="2"/>
  <c r="S347" i="2" s="1"/>
  <c r="L348" i="2"/>
  <c r="L349" i="2"/>
  <c r="L350" i="2"/>
  <c r="S350" i="2" s="1"/>
  <c r="L351" i="2"/>
  <c r="S351" i="2" s="1"/>
  <c r="L352" i="2"/>
  <c r="L353" i="2"/>
  <c r="L354" i="2"/>
  <c r="S354" i="2" s="1"/>
  <c r="L355" i="2"/>
  <c r="S355" i="2" s="1"/>
  <c r="L356" i="2"/>
  <c r="L357" i="2"/>
  <c r="L358" i="2"/>
  <c r="S358" i="2" s="1"/>
  <c r="L359" i="2"/>
  <c r="S359" i="2" s="1"/>
  <c r="L360" i="2"/>
  <c r="L361" i="2"/>
  <c r="L362" i="2"/>
  <c r="S362" i="2" s="1"/>
  <c r="L363" i="2"/>
  <c r="S363" i="2" s="1"/>
  <c r="L364" i="2"/>
  <c r="L365" i="2"/>
  <c r="L366" i="2"/>
  <c r="S366" i="2" s="1"/>
  <c r="L367" i="2"/>
  <c r="S367" i="2" s="1"/>
  <c r="L368" i="2"/>
  <c r="L369" i="2"/>
  <c r="L370" i="2"/>
  <c r="S370" i="2" s="1"/>
  <c r="L371" i="2"/>
  <c r="S371" i="2" s="1"/>
  <c r="L372" i="2"/>
  <c r="L373" i="2"/>
  <c r="L374" i="2"/>
  <c r="S374" i="2" s="1"/>
  <c r="L375" i="2"/>
  <c r="S375" i="2" s="1"/>
  <c r="L376" i="2"/>
  <c r="L377" i="2"/>
  <c r="L378" i="2"/>
  <c r="S378" i="2" s="1"/>
  <c r="L379" i="2"/>
  <c r="S379" i="2" s="1"/>
  <c r="L380" i="2"/>
  <c r="L381" i="2"/>
  <c r="L382" i="2"/>
  <c r="S382" i="2" s="1"/>
  <c r="L383" i="2"/>
  <c r="S383" i="2" s="1"/>
  <c r="L385" i="2"/>
  <c r="L386" i="2"/>
  <c r="L387" i="2"/>
  <c r="S387" i="2" s="1"/>
  <c r="L388" i="2"/>
  <c r="S388" i="2" s="1"/>
  <c r="L389" i="2"/>
  <c r="L390" i="2"/>
  <c r="L391" i="2"/>
  <c r="S391" i="2" s="1"/>
  <c r="L392" i="2"/>
  <c r="S392" i="2" s="1"/>
  <c r="L393" i="2"/>
  <c r="L394" i="2"/>
  <c r="L395" i="2"/>
  <c r="S395" i="2" s="1"/>
  <c r="L396" i="2"/>
  <c r="S396" i="2" s="1"/>
  <c r="L397" i="2"/>
  <c r="L398" i="2"/>
  <c r="L399" i="2"/>
  <c r="S399" i="2" s="1"/>
  <c r="L400" i="2"/>
  <c r="S400" i="2" s="1"/>
  <c r="L401" i="2"/>
  <c r="L402" i="2"/>
  <c r="L403" i="2"/>
  <c r="S403" i="2" s="1"/>
  <c r="L404" i="2"/>
  <c r="S404" i="2" s="1"/>
  <c r="L405" i="2"/>
  <c r="L406" i="2"/>
  <c r="L407" i="2"/>
  <c r="S407" i="2" s="1"/>
  <c r="L408" i="2"/>
  <c r="S408" i="2" s="1"/>
  <c r="L409" i="2"/>
  <c r="L410" i="2"/>
  <c r="L411" i="2"/>
  <c r="S411" i="2" s="1"/>
  <c r="L412" i="2"/>
  <c r="S412" i="2" s="1"/>
  <c r="L413" i="2"/>
  <c r="L414" i="2"/>
  <c r="L415" i="2"/>
  <c r="S415" i="2" s="1"/>
  <c r="L416" i="2"/>
  <c r="S416" i="2" s="1"/>
  <c r="L417" i="2"/>
  <c r="L418" i="2"/>
  <c r="L419" i="2"/>
  <c r="S419" i="2" s="1"/>
  <c r="L420" i="2"/>
  <c r="S420" i="2" s="1"/>
  <c r="L421" i="2"/>
  <c r="L422" i="2"/>
  <c r="L423" i="2"/>
  <c r="S423" i="2" s="1"/>
  <c r="L424" i="2"/>
  <c r="S424" i="2" s="1"/>
  <c r="L425" i="2"/>
  <c r="L426" i="2"/>
  <c r="L427" i="2"/>
  <c r="S427" i="2" s="1"/>
  <c r="L428" i="2"/>
  <c r="S428" i="2" s="1"/>
  <c r="L429" i="2"/>
  <c r="L430" i="2"/>
  <c r="L431" i="2"/>
  <c r="S431" i="2" s="1"/>
  <c r="L432" i="2"/>
  <c r="S432" i="2" s="1"/>
  <c r="L433" i="2"/>
  <c r="L434" i="2"/>
  <c r="L435" i="2"/>
  <c r="S435" i="2" s="1"/>
  <c r="L436" i="2"/>
  <c r="S436" i="2" s="1"/>
  <c r="L437" i="2"/>
  <c r="L438" i="2"/>
  <c r="L439" i="2"/>
  <c r="S439" i="2" s="1"/>
  <c r="L440" i="2"/>
  <c r="S440" i="2" s="1"/>
  <c r="L441" i="2"/>
  <c r="L442" i="2"/>
  <c r="L443" i="2"/>
  <c r="S443" i="2" s="1"/>
  <c r="L444" i="2"/>
  <c r="S444" i="2" s="1"/>
  <c r="L445" i="2"/>
  <c r="L446" i="2"/>
  <c r="L447" i="2"/>
  <c r="S447" i="2" s="1"/>
  <c r="L448" i="2"/>
  <c r="S448" i="2" s="1"/>
  <c r="L449" i="2"/>
  <c r="L451" i="2"/>
  <c r="L452" i="2"/>
  <c r="S452" i="2" s="1"/>
  <c r="L453" i="2"/>
  <c r="S453" i="2" s="1"/>
  <c r="L454" i="2"/>
  <c r="L455" i="2"/>
  <c r="L456" i="2"/>
  <c r="S456" i="2" s="1"/>
  <c r="L457" i="2"/>
  <c r="S457" i="2" s="1"/>
  <c r="L458" i="2"/>
  <c r="L459" i="2"/>
  <c r="L460" i="2"/>
  <c r="S460" i="2" s="1"/>
  <c r="L461" i="2"/>
  <c r="S461" i="2" s="1"/>
  <c r="L462" i="2"/>
  <c r="L463" i="2"/>
  <c r="L464" i="2"/>
  <c r="S464" i="2" s="1"/>
  <c r="L465" i="2"/>
  <c r="S465" i="2" s="1"/>
  <c r="L466" i="2"/>
  <c r="L467" i="2"/>
  <c r="L469" i="2"/>
  <c r="S469" i="2" s="1"/>
  <c r="L470" i="2"/>
  <c r="S470" i="2" s="1"/>
  <c r="L471" i="2"/>
  <c r="L472" i="2"/>
  <c r="L473" i="2"/>
  <c r="L474" i="2"/>
  <c r="L475" i="2"/>
  <c r="L476" i="2"/>
  <c r="L477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S532" i="2" s="1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7" i="2"/>
  <c r="K38" i="2"/>
  <c r="K39" i="2"/>
  <c r="K40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2" i="2"/>
  <c r="K133" i="2"/>
  <c r="K134" i="2"/>
  <c r="K135" i="2"/>
  <c r="K136" i="2"/>
  <c r="K137" i="2"/>
  <c r="K138" i="2"/>
  <c r="K139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7" i="2"/>
  <c r="K178" i="2"/>
  <c r="K179" i="2"/>
  <c r="K180" i="2"/>
  <c r="K181" i="2"/>
  <c r="K182" i="2"/>
  <c r="K183" i="2"/>
  <c r="K184" i="2"/>
  <c r="K185" i="2"/>
  <c r="K186" i="2"/>
  <c r="K187" i="2"/>
  <c r="K189" i="2"/>
  <c r="K190" i="2"/>
  <c r="K191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1" i="2"/>
  <c r="K242" i="2"/>
  <c r="K243" i="2"/>
  <c r="K244" i="2"/>
  <c r="K245" i="2"/>
  <c r="K246" i="2"/>
  <c r="K247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Q430" i="2" s="1"/>
  <c r="K431" i="2"/>
  <c r="K432" i="2"/>
  <c r="K433" i="2"/>
  <c r="K434" i="2"/>
  <c r="Q434" i="2" s="1"/>
  <c r="K435" i="2"/>
  <c r="K436" i="2"/>
  <c r="K437" i="2"/>
  <c r="K438" i="2"/>
  <c r="Q438" i="2" s="1"/>
  <c r="K439" i="2"/>
  <c r="K440" i="2"/>
  <c r="K441" i="2"/>
  <c r="K442" i="2"/>
  <c r="Q442" i="2" s="1"/>
  <c r="K443" i="2"/>
  <c r="K444" i="2"/>
  <c r="K445" i="2"/>
  <c r="K446" i="2"/>
  <c r="Q446" i="2" s="1"/>
  <c r="K447" i="2"/>
  <c r="K448" i="2"/>
  <c r="K449" i="2"/>
  <c r="K451" i="2"/>
  <c r="Q451" i="2" s="1"/>
  <c r="K452" i="2"/>
  <c r="K453" i="2"/>
  <c r="K454" i="2"/>
  <c r="K455" i="2"/>
  <c r="Q455" i="2" s="1"/>
  <c r="K456" i="2"/>
  <c r="K457" i="2"/>
  <c r="K458" i="2"/>
  <c r="K459" i="2"/>
  <c r="Q459" i="2" s="1"/>
  <c r="K460" i="2"/>
  <c r="K461" i="2"/>
  <c r="K462" i="2"/>
  <c r="K463" i="2"/>
  <c r="Q463" i="2" s="1"/>
  <c r="K464" i="2"/>
  <c r="K465" i="2"/>
  <c r="K466" i="2"/>
  <c r="K467" i="2"/>
  <c r="Q467" i="2" s="1"/>
  <c r="K469" i="2"/>
  <c r="K470" i="2"/>
  <c r="K471" i="2"/>
  <c r="K472" i="2"/>
  <c r="Q472" i="2" s="1"/>
  <c r="K473" i="2"/>
  <c r="K474" i="2"/>
  <c r="K475" i="2"/>
  <c r="K476" i="2"/>
  <c r="Q476" i="2" s="1"/>
  <c r="K477" i="2"/>
  <c r="K479" i="2"/>
  <c r="K480" i="2"/>
  <c r="K481" i="2"/>
  <c r="Q481" i="2" s="1"/>
  <c r="K482" i="2"/>
  <c r="K483" i="2"/>
  <c r="K484" i="2"/>
  <c r="K485" i="2"/>
  <c r="Q485" i="2" s="1"/>
  <c r="K486" i="2"/>
  <c r="K487" i="2"/>
  <c r="K488" i="2"/>
  <c r="K489" i="2"/>
  <c r="Q489" i="2" s="1"/>
  <c r="K490" i="2"/>
  <c r="K491" i="2"/>
  <c r="K492" i="2"/>
  <c r="K493" i="2"/>
  <c r="Q493" i="2" s="1"/>
  <c r="K494" i="2"/>
  <c r="K495" i="2"/>
  <c r="K496" i="2"/>
  <c r="K497" i="2"/>
  <c r="Q497" i="2" s="1"/>
  <c r="K498" i="2"/>
  <c r="K499" i="2"/>
  <c r="K500" i="2"/>
  <c r="K501" i="2"/>
  <c r="Q501" i="2" s="1"/>
  <c r="K502" i="2"/>
  <c r="K503" i="2"/>
  <c r="K504" i="2"/>
  <c r="K505" i="2"/>
  <c r="Q505" i="2" s="1"/>
  <c r="K506" i="2"/>
  <c r="K507" i="2"/>
  <c r="K508" i="2"/>
  <c r="K509" i="2"/>
  <c r="Q509" i="2" s="1"/>
  <c r="K510" i="2"/>
  <c r="K511" i="2"/>
  <c r="K512" i="2"/>
  <c r="K513" i="2"/>
  <c r="Q513" i="2" s="1"/>
  <c r="K514" i="2"/>
  <c r="K516" i="2"/>
  <c r="K517" i="2"/>
  <c r="K518" i="2"/>
  <c r="Q518" i="2" s="1"/>
  <c r="K519" i="2"/>
  <c r="K520" i="2"/>
  <c r="K521" i="2"/>
  <c r="K522" i="2"/>
  <c r="Q522" i="2" s="1"/>
  <c r="K523" i="2"/>
  <c r="K524" i="2"/>
  <c r="K525" i="2"/>
  <c r="K526" i="2"/>
  <c r="Q526" i="2" s="1"/>
  <c r="K527" i="2"/>
  <c r="K528" i="2"/>
  <c r="K529" i="2"/>
  <c r="K530" i="2"/>
  <c r="Q530" i="2" s="1"/>
  <c r="K8" i="2"/>
  <c r="Q8" i="2" l="1"/>
  <c r="Q425" i="2"/>
  <c r="Q421" i="2"/>
  <c r="Q413" i="2"/>
  <c r="Q401" i="2"/>
  <c r="Q385" i="2"/>
  <c r="Q372" i="2"/>
  <c r="Q360" i="2"/>
  <c r="Q348" i="2"/>
  <c r="Q327" i="2"/>
  <c r="Q528" i="2"/>
  <c r="Q520" i="2"/>
  <c r="Q511" i="2"/>
  <c r="Q503" i="2"/>
  <c r="Q495" i="2"/>
  <c r="Q487" i="2"/>
  <c r="Q479" i="2"/>
  <c r="Q470" i="2"/>
  <c r="Q461" i="2"/>
  <c r="Q448" i="2"/>
  <c r="Q440" i="2"/>
  <c r="Q432" i="2"/>
  <c r="Q424" i="2"/>
  <c r="Q416" i="2"/>
  <c r="Q408" i="2"/>
  <c r="Q400" i="2"/>
  <c r="Q392" i="2"/>
  <c r="Q383" i="2"/>
  <c r="Q375" i="2"/>
  <c r="Q367" i="2"/>
  <c r="Q359" i="2"/>
  <c r="Q339" i="2"/>
  <c r="Q527" i="2"/>
  <c r="Q523" i="2"/>
  <c r="Q519" i="2"/>
  <c r="Q514" i="2"/>
  <c r="Q510" i="2"/>
  <c r="S471" i="2"/>
  <c r="S466" i="2"/>
  <c r="S462" i="2"/>
  <c r="S458" i="2"/>
  <c r="S454" i="2"/>
  <c r="S449" i="2"/>
  <c r="S445" i="2"/>
  <c r="S441" i="2"/>
  <c r="S437" i="2"/>
  <c r="S433" i="2"/>
  <c r="S429" i="2"/>
  <c r="Q417" i="2"/>
  <c r="Q405" i="2"/>
  <c r="Q393" i="2"/>
  <c r="Q380" i="2"/>
  <c r="Q368" i="2"/>
  <c r="Q356" i="2"/>
  <c r="Q344" i="2"/>
  <c r="Q340" i="2"/>
  <c r="Q336" i="2"/>
  <c r="Q331" i="2"/>
  <c r="Q319" i="2"/>
  <c r="Q315" i="2"/>
  <c r="Q311" i="2"/>
  <c r="Q307" i="2"/>
  <c r="Q303" i="2"/>
  <c r="Q299" i="2"/>
  <c r="Q295" i="2"/>
  <c r="Q291" i="2"/>
  <c r="Q287" i="2"/>
  <c r="Q283" i="2"/>
  <c r="Q279" i="2"/>
  <c r="Q275" i="2"/>
  <c r="Q271" i="2"/>
  <c r="Q409" i="2"/>
  <c r="Q397" i="2"/>
  <c r="Q389" i="2"/>
  <c r="Q376" i="2"/>
  <c r="Q364" i="2"/>
  <c r="Q352" i="2"/>
  <c r="Q323" i="2"/>
  <c r="Q524" i="2"/>
  <c r="Q516" i="2"/>
  <c r="Q507" i="2"/>
  <c r="Q499" i="2"/>
  <c r="Q491" i="2"/>
  <c r="Q483" i="2"/>
  <c r="Q474" i="2"/>
  <c r="Q465" i="2"/>
  <c r="Q457" i="2"/>
  <c r="Q453" i="2"/>
  <c r="Q444" i="2"/>
  <c r="Q436" i="2"/>
  <c r="Q428" i="2"/>
  <c r="Q420" i="2"/>
  <c r="Q412" i="2"/>
  <c r="Q404" i="2"/>
  <c r="Q396" i="2"/>
  <c r="Q388" i="2"/>
  <c r="Q379" i="2"/>
  <c r="Q371" i="2"/>
  <c r="Q363" i="2"/>
  <c r="Q355" i="2"/>
  <c r="Q351" i="2"/>
  <c r="Q347" i="2"/>
  <c r="Q343" i="2"/>
  <c r="Q334" i="2"/>
  <c r="Q330" i="2"/>
  <c r="Q326" i="2"/>
  <c r="Q322" i="2"/>
  <c r="Q318" i="2"/>
  <c r="Q314" i="2"/>
  <c r="Q310" i="2"/>
  <c r="Q306" i="2"/>
  <c r="Q302" i="2"/>
  <c r="Q298" i="2"/>
  <c r="Q294" i="2"/>
  <c r="Q290" i="2"/>
  <c r="Q286" i="2"/>
  <c r="Q282" i="2"/>
  <c r="Q278" i="2"/>
  <c r="Q274" i="2"/>
  <c r="Q270" i="2"/>
  <c r="Q266" i="2"/>
  <c r="Q262" i="2"/>
  <c r="Q258" i="2"/>
  <c r="Q254" i="2"/>
  <c r="Q250" i="2"/>
  <c r="Q245" i="2"/>
  <c r="Q241" i="2"/>
  <c r="Q236" i="2"/>
  <c r="Q232" i="2"/>
  <c r="Q228" i="2"/>
  <c r="Q224" i="2"/>
  <c r="Q220" i="2"/>
  <c r="Q216" i="2"/>
  <c r="Q212" i="2"/>
  <c r="Q208" i="2"/>
  <c r="Q204" i="2"/>
  <c r="Q200" i="2"/>
  <c r="Q196" i="2"/>
  <c r="Q191" i="2"/>
  <c r="Q186" i="2"/>
  <c r="Q182" i="2"/>
  <c r="Q178" i="2"/>
  <c r="Q173" i="2"/>
  <c r="Q169" i="2"/>
  <c r="Q165" i="2"/>
  <c r="Q161" i="2"/>
  <c r="Q157" i="2"/>
  <c r="Q152" i="2"/>
  <c r="Q148" i="2"/>
  <c r="Q144" i="2"/>
  <c r="Q139" i="2"/>
  <c r="Q135" i="2"/>
  <c r="Q130" i="2"/>
  <c r="Q126" i="2"/>
  <c r="Q122" i="2"/>
  <c r="Q118" i="2"/>
  <c r="Q506" i="2"/>
  <c r="Q502" i="2"/>
  <c r="Q498" i="2"/>
  <c r="Q494" i="2"/>
  <c r="Q490" i="2"/>
  <c r="Q486" i="2"/>
  <c r="Q482" i="2"/>
  <c r="Q477" i="2"/>
  <c r="Q473" i="2"/>
  <c r="Q469" i="2"/>
  <c r="Q464" i="2"/>
  <c r="Q460" i="2"/>
  <c r="Q456" i="2"/>
  <c r="Q452" i="2"/>
  <c r="Q447" i="2"/>
  <c r="Q443" i="2"/>
  <c r="Q439" i="2"/>
  <c r="Q435" i="2"/>
  <c r="Q431" i="2"/>
  <c r="Q427" i="2"/>
  <c r="Q423" i="2"/>
  <c r="Q419" i="2"/>
  <c r="Q415" i="2"/>
  <c r="Q411" i="2"/>
  <c r="Q407" i="2"/>
  <c r="Q378" i="2"/>
  <c r="Q374" i="2"/>
  <c r="Q370" i="2"/>
  <c r="Q366" i="2"/>
  <c r="Q362" i="2"/>
  <c r="Q358" i="2"/>
  <c r="Q354" i="2"/>
  <c r="Q350" i="2"/>
  <c r="Q346" i="2"/>
  <c r="Q342" i="2"/>
  <c r="Q313" i="2"/>
  <c r="Q309" i="2"/>
  <c r="Q267" i="2"/>
  <c r="Q263" i="2"/>
  <c r="Q259" i="2"/>
  <c r="Q255" i="2"/>
  <c r="Q251" i="2"/>
  <c r="Q246" i="2"/>
  <c r="Q242" i="2"/>
  <c r="Q237" i="2"/>
  <c r="Q233" i="2"/>
  <c r="Q229" i="2"/>
  <c r="Q225" i="2"/>
  <c r="Q221" i="2"/>
  <c r="Q217" i="2"/>
  <c r="Q213" i="2"/>
  <c r="Q209" i="2"/>
  <c r="Q205" i="2"/>
  <c r="Q201" i="2"/>
  <c r="Q197" i="2"/>
  <c r="Q193" i="2"/>
  <c r="Q187" i="2"/>
  <c r="Q183" i="2"/>
  <c r="Q179" i="2"/>
  <c r="Q174" i="2"/>
  <c r="Q170" i="2"/>
  <c r="Q166" i="2"/>
  <c r="Q162" i="2"/>
  <c r="Q158" i="2"/>
  <c r="Q153" i="2"/>
  <c r="Q149" i="2"/>
  <c r="Q145" i="2"/>
  <c r="Q141" i="2"/>
  <c r="Q136" i="2"/>
  <c r="Q132" i="2"/>
  <c r="Q127" i="2"/>
  <c r="Q123" i="2"/>
  <c r="Q119" i="2"/>
  <c r="Q115" i="2"/>
  <c r="Q111" i="2"/>
  <c r="Q107" i="2"/>
  <c r="Q103" i="2"/>
  <c r="Q99" i="2"/>
  <c r="Q95" i="2"/>
  <c r="Q91" i="2"/>
  <c r="Q87" i="2"/>
  <c r="Q83" i="2"/>
  <c r="Q79" i="2"/>
  <c r="Q426" i="2"/>
  <c r="Q422" i="2"/>
  <c r="Q418" i="2"/>
  <c r="Q414" i="2"/>
  <c r="Q410" i="2"/>
  <c r="Q406" i="2"/>
  <c r="Q402" i="2"/>
  <c r="Q398" i="2"/>
  <c r="Q394" i="2"/>
  <c r="Q390" i="2"/>
  <c r="Q386" i="2"/>
  <c r="Q381" i="2"/>
  <c r="Q377" i="2"/>
  <c r="Q373" i="2"/>
  <c r="Q369" i="2"/>
  <c r="Q365" i="2"/>
  <c r="Q361" i="2"/>
  <c r="Q357" i="2"/>
  <c r="Q353" i="2"/>
  <c r="Q349" i="2"/>
  <c r="Q345" i="2"/>
  <c r="Q341" i="2"/>
  <c r="Q337" i="2"/>
  <c r="Q332" i="2"/>
  <c r="Q328" i="2"/>
  <c r="Q324" i="2"/>
  <c r="Q320" i="2"/>
  <c r="Q316" i="2"/>
  <c r="Q312" i="2"/>
  <c r="Q308" i="2"/>
  <c r="Q304" i="2"/>
  <c r="Q300" i="2"/>
  <c r="Q296" i="2"/>
  <c r="Q292" i="2"/>
  <c r="Q288" i="2"/>
  <c r="Q284" i="2"/>
  <c r="Q280" i="2"/>
  <c r="Q276" i="2"/>
  <c r="Q272" i="2"/>
  <c r="Q268" i="2"/>
  <c r="Q264" i="2"/>
  <c r="Q260" i="2"/>
  <c r="Q256" i="2"/>
  <c r="Q252" i="2"/>
  <c r="Q247" i="2"/>
  <c r="Q243" i="2"/>
  <c r="Q238" i="2"/>
  <c r="Q234" i="2"/>
  <c r="Q230" i="2"/>
  <c r="Q226" i="2"/>
  <c r="Q222" i="2"/>
  <c r="Q218" i="2"/>
  <c r="Q214" i="2"/>
  <c r="Q210" i="2"/>
  <c r="Q206" i="2"/>
  <c r="Q202" i="2"/>
  <c r="Q198" i="2"/>
  <c r="Q194" i="2"/>
  <c r="Q189" i="2"/>
  <c r="Q184" i="2"/>
  <c r="Q180" i="2"/>
  <c r="Q175" i="2"/>
  <c r="Q171" i="2"/>
  <c r="Q167" i="2"/>
  <c r="Q163" i="2"/>
  <c r="Q159" i="2"/>
  <c r="Q155" i="2"/>
  <c r="Q150" i="2"/>
  <c r="Q146" i="2"/>
  <c r="Q142" i="2"/>
  <c r="Q137" i="2"/>
  <c r="Q133" i="2"/>
  <c r="Q128" i="2"/>
  <c r="Q124" i="2"/>
  <c r="Q120" i="2"/>
  <c r="Q116" i="2"/>
  <c r="Q112" i="2"/>
  <c r="Q108" i="2"/>
  <c r="Q104" i="2"/>
  <c r="Q100" i="2"/>
  <c r="Q96" i="2"/>
  <c r="Q92" i="2"/>
  <c r="Q88" i="2"/>
  <c r="Q84" i="2"/>
  <c r="Q80" i="2"/>
  <c r="S472" i="2"/>
  <c r="S467" i="2"/>
  <c r="S463" i="2"/>
  <c r="S459" i="2"/>
  <c r="S455" i="2"/>
  <c r="S451" i="2"/>
  <c r="S446" i="2"/>
  <c r="S442" i="2"/>
  <c r="S438" i="2"/>
  <c r="S434" i="2"/>
  <c r="S430" i="2"/>
  <c r="S426" i="2"/>
  <c r="S422" i="2"/>
  <c r="S418" i="2"/>
  <c r="S414" i="2"/>
  <c r="S410" i="2"/>
  <c r="S406" i="2"/>
  <c r="S402" i="2"/>
  <c r="S398" i="2"/>
  <c r="S394" i="2"/>
  <c r="S390" i="2"/>
  <c r="S386" i="2"/>
  <c r="S381" i="2"/>
  <c r="S377" i="2"/>
  <c r="S373" i="2"/>
  <c r="S369" i="2"/>
  <c r="S365" i="2"/>
  <c r="S8" i="2"/>
  <c r="S361" i="2"/>
  <c r="S357" i="2"/>
  <c r="S353" i="2"/>
  <c r="S349" i="2"/>
  <c r="S345" i="2"/>
  <c r="S341" i="2"/>
  <c r="S337" i="2"/>
  <c r="S332" i="2"/>
  <c r="S328" i="2"/>
  <c r="S324" i="2"/>
  <c r="S320" i="2"/>
  <c r="S316" i="2"/>
  <c r="S312" i="2"/>
  <c r="S308" i="2"/>
  <c r="S304" i="2"/>
  <c r="S300" i="2"/>
  <c r="S296" i="2"/>
  <c r="S292" i="2"/>
  <c r="S288" i="2"/>
  <c r="S284" i="2"/>
  <c r="S280" i="2"/>
  <c r="S276" i="2"/>
  <c r="S272" i="2"/>
  <c r="S268" i="2"/>
  <c r="S264" i="2"/>
  <c r="S260" i="2"/>
  <c r="S256" i="2"/>
  <c r="S252" i="2"/>
  <c r="S247" i="2"/>
  <c r="S243" i="2"/>
  <c r="S238" i="2"/>
  <c r="S234" i="2"/>
  <c r="S230" i="2"/>
  <c r="S226" i="2"/>
  <c r="S222" i="2"/>
  <c r="S218" i="2"/>
  <c r="S214" i="2"/>
  <c r="S210" i="2"/>
  <c r="S206" i="2"/>
  <c r="S202" i="2"/>
  <c r="S198" i="2"/>
  <c r="S194" i="2"/>
  <c r="S189" i="2"/>
  <c r="S184" i="2"/>
  <c r="S180" i="2"/>
  <c r="S175" i="2"/>
  <c r="S171" i="2"/>
  <c r="S167" i="2"/>
  <c r="S163" i="2"/>
  <c r="S159" i="2"/>
  <c r="S155" i="2"/>
  <c r="S150" i="2"/>
  <c r="S146" i="2"/>
  <c r="S142" i="2"/>
  <c r="S137" i="2"/>
  <c r="S133" i="2"/>
  <c r="S128" i="2"/>
  <c r="S124" i="2"/>
  <c r="S120" i="2"/>
  <c r="S116" i="2"/>
  <c r="S112" i="2"/>
  <c r="S108" i="2"/>
  <c r="S104" i="2"/>
  <c r="S100" i="2"/>
  <c r="S96" i="2"/>
  <c r="S92" i="2"/>
  <c r="S88" i="2"/>
  <c r="S84" i="2"/>
  <c r="S80" i="2"/>
  <c r="S76" i="2"/>
  <c r="S72" i="2"/>
  <c r="S68" i="2"/>
  <c r="S63" i="2"/>
  <c r="S59" i="2"/>
  <c r="S55" i="2"/>
  <c r="S51" i="2"/>
  <c r="S47" i="2"/>
  <c r="S43" i="2"/>
  <c r="S38" i="2"/>
  <c r="S33" i="2"/>
  <c r="S29" i="2"/>
  <c r="S25" i="2"/>
  <c r="S21" i="2"/>
  <c r="S17" i="2"/>
  <c r="S13" i="2"/>
  <c r="Q529" i="2"/>
  <c r="Q521" i="2"/>
  <c r="Q512" i="2"/>
  <c r="Q508" i="2"/>
  <c r="Q504" i="2"/>
  <c r="Q500" i="2"/>
  <c r="Q496" i="2"/>
  <c r="Q492" i="2"/>
  <c r="Q488" i="2"/>
  <c r="Q484" i="2"/>
  <c r="Q480" i="2"/>
  <c r="Q475" i="2"/>
  <c r="Q471" i="2"/>
  <c r="Q466" i="2"/>
  <c r="Q462" i="2"/>
  <c r="Q458" i="2"/>
  <c r="Q454" i="2"/>
  <c r="Q449" i="2"/>
  <c r="Q445" i="2"/>
  <c r="Q441" i="2"/>
  <c r="Q437" i="2"/>
  <c r="Q433" i="2"/>
  <c r="Q429" i="2"/>
  <c r="Q525" i="2"/>
  <c r="Q517" i="2"/>
  <c r="Q114" i="2"/>
  <c r="Q110" i="2"/>
  <c r="Q106" i="2"/>
  <c r="Q102" i="2"/>
  <c r="Q98" i="2"/>
  <c r="Q94" i="2"/>
  <c r="Q90" i="2"/>
  <c r="Q86" i="2"/>
  <c r="Q82" i="2"/>
  <c r="Q78" i="2"/>
  <c r="S425" i="2"/>
  <c r="S421" i="2"/>
  <c r="S417" i="2"/>
  <c r="S413" i="2"/>
  <c r="S409" i="2"/>
  <c r="S405" i="2"/>
  <c r="S401" i="2"/>
  <c r="S397" i="2"/>
  <c r="S393" i="2"/>
  <c r="S389" i="2"/>
  <c r="S385" i="2"/>
  <c r="S380" i="2"/>
  <c r="S376" i="2"/>
  <c r="S372" i="2"/>
  <c r="S368" i="2"/>
  <c r="S364" i="2"/>
  <c r="S360" i="2"/>
  <c r="S356" i="2"/>
  <c r="S352" i="2"/>
  <c r="S348" i="2"/>
  <c r="S344" i="2"/>
  <c r="S340" i="2"/>
  <c r="S336" i="2"/>
  <c r="S331" i="2"/>
  <c r="S327" i="2"/>
  <c r="S323" i="2"/>
  <c r="S319" i="2"/>
  <c r="S315" i="2"/>
  <c r="S311" i="2"/>
  <c r="S307" i="2"/>
  <c r="S303" i="2"/>
  <c r="S299" i="2"/>
  <c r="S295" i="2"/>
  <c r="S291" i="2"/>
  <c r="S287" i="2"/>
  <c r="S283" i="2"/>
  <c r="S279" i="2"/>
  <c r="S275" i="2"/>
  <c r="S271" i="2"/>
  <c r="S267" i="2"/>
  <c r="S263" i="2"/>
  <c r="S259" i="2"/>
  <c r="S255" i="2"/>
  <c r="S251" i="2"/>
  <c r="S246" i="2"/>
  <c r="S242" i="2"/>
  <c r="S237" i="2"/>
  <c r="S233" i="2"/>
  <c r="S229" i="2"/>
  <c r="S225" i="2"/>
  <c r="S221" i="2"/>
  <c r="S217" i="2"/>
  <c r="S213" i="2"/>
  <c r="S209" i="2"/>
  <c r="S205" i="2"/>
  <c r="S201" i="2"/>
  <c r="S197" i="2"/>
  <c r="S193" i="2"/>
  <c r="S187" i="2"/>
  <c r="S183" i="2"/>
  <c r="S179" i="2"/>
  <c r="S174" i="2"/>
  <c r="S170" i="2"/>
  <c r="S166" i="2"/>
  <c r="S162" i="2"/>
  <c r="S158" i="2"/>
  <c r="S153" i="2"/>
  <c r="S149" i="2"/>
  <c r="S145" i="2"/>
  <c r="S141" i="2"/>
  <c r="S136" i="2"/>
  <c r="S132" i="2"/>
  <c r="S127" i="2"/>
  <c r="S123" i="2"/>
  <c r="S119" i="2"/>
  <c r="S115" i="2"/>
  <c r="S111" i="2"/>
  <c r="S107" i="2"/>
  <c r="S103" i="2"/>
  <c r="S99" i="2"/>
  <c r="S95" i="2"/>
  <c r="S91" i="2"/>
  <c r="S87" i="2"/>
  <c r="S83" i="2"/>
  <c r="S79" i="2"/>
  <c r="Q403" i="2"/>
  <c r="Q399" i="2"/>
  <c r="Q395" i="2"/>
  <c r="Q391" i="2"/>
  <c r="Q387" i="2"/>
  <c r="Q382" i="2"/>
  <c r="Q338" i="2"/>
  <c r="Q333" i="2"/>
  <c r="Q329" i="2"/>
  <c r="Q325" i="2"/>
  <c r="Q321" i="2"/>
  <c r="Q317" i="2"/>
  <c r="Q305" i="2"/>
  <c r="Q301" i="2"/>
  <c r="Q297" i="2"/>
  <c r="Q293" i="2"/>
  <c r="Q289" i="2"/>
  <c r="Q285" i="2"/>
  <c r="Q281" i="2"/>
  <c r="Q277" i="2"/>
  <c r="Q273" i="2"/>
  <c r="Q269" i="2"/>
  <c r="Q265" i="2"/>
  <c r="Q261" i="2"/>
  <c r="Q257" i="2"/>
  <c r="Q253" i="2"/>
  <c r="Q249" i="2"/>
  <c r="Q244" i="2"/>
  <c r="Q239" i="2"/>
  <c r="Q235" i="2"/>
  <c r="Q231" i="2"/>
  <c r="Q227" i="2"/>
  <c r="Q223" i="2"/>
  <c r="Q219" i="2"/>
  <c r="Q215" i="2"/>
  <c r="Q211" i="2"/>
  <c r="Q207" i="2"/>
  <c r="Q203" i="2"/>
  <c r="Q199" i="2"/>
  <c r="Q195" i="2"/>
  <c r="Q190" i="2"/>
  <c r="Q185" i="2"/>
  <c r="Q181" i="2"/>
  <c r="Q177" i="2"/>
  <c r="Q172" i="2"/>
  <c r="Q168" i="2"/>
  <c r="Q164" i="2"/>
  <c r="Q160" i="2"/>
  <c r="Q156" i="2"/>
  <c r="Q151" i="2"/>
  <c r="Q147" i="2"/>
  <c r="Q143" i="2"/>
  <c r="Q138" i="2"/>
  <c r="Q134" i="2"/>
  <c r="Q129" i="2"/>
  <c r="Q125" i="2"/>
  <c r="Q121" i="2"/>
  <c r="Q117" i="2"/>
  <c r="Q113" i="2"/>
  <c r="Q109" i="2"/>
  <c r="Q105" i="2"/>
  <c r="Q101" i="2"/>
  <c r="Q97" i="2"/>
  <c r="Q93" i="2"/>
  <c r="Q89" i="2"/>
  <c r="Q85" i="2"/>
  <c r="Q81" i="2"/>
  <c r="Q77" i="2"/>
  <c r="Q10" i="2"/>
  <c r="Q74" i="2"/>
  <c r="S74" i="2"/>
  <c r="Q70" i="2"/>
  <c r="S70" i="2"/>
  <c r="Q66" i="2"/>
  <c r="S66" i="2"/>
  <c r="Q61" i="2"/>
  <c r="S61" i="2"/>
  <c r="Q57" i="2"/>
  <c r="S57" i="2"/>
  <c r="Q53" i="2"/>
  <c r="S53" i="2"/>
  <c r="Q49" i="2"/>
  <c r="S49" i="2"/>
  <c r="Q45" i="2"/>
  <c r="S45" i="2"/>
  <c r="Q40" i="2"/>
  <c r="S40" i="2"/>
  <c r="Q35" i="2"/>
  <c r="S35" i="2"/>
  <c r="Q31" i="2"/>
  <c r="S31" i="2"/>
  <c r="Q27" i="2"/>
  <c r="S27" i="2"/>
  <c r="Q23" i="2"/>
  <c r="S23" i="2"/>
  <c r="Q19" i="2"/>
  <c r="S19" i="2"/>
  <c r="Q15" i="2"/>
  <c r="S15" i="2"/>
  <c r="Q11" i="2"/>
  <c r="S11" i="2"/>
  <c r="S529" i="2"/>
  <c r="S525" i="2"/>
  <c r="S521" i="2"/>
  <c r="S517" i="2"/>
  <c r="S512" i="2"/>
  <c r="S508" i="2"/>
  <c r="S504" i="2"/>
  <c r="S500" i="2"/>
  <c r="S496" i="2"/>
  <c r="S492" i="2"/>
  <c r="S488" i="2"/>
  <c r="S484" i="2"/>
  <c r="S480" i="2"/>
  <c r="S475" i="2"/>
  <c r="Q532" i="2"/>
  <c r="Q73" i="2"/>
  <c r="S73" i="2"/>
  <c r="Q69" i="2"/>
  <c r="S69" i="2"/>
  <c r="Q64" i="2"/>
  <c r="S64" i="2"/>
  <c r="Q60" i="2"/>
  <c r="S60" i="2"/>
  <c r="Q56" i="2"/>
  <c r="S56" i="2"/>
  <c r="Q52" i="2"/>
  <c r="S52" i="2"/>
  <c r="Q48" i="2"/>
  <c r="S48" i="2"/>
  <c r="Q44" i="2"/>
  <c r="S44" i="2"/>
  <c r="Q39" i="2"/>
  <c r="S39" i="2"/>
  <c r="Q34" i="2"/>
  <c r="S34" i="2"/>
  <c r="Q30" i="2"/>
  <c r="S30" i="2"/>
  <c r="Q26" i="2"/>
  <c r="S26" i="2"/>
  <c r="Q22" i="2"/>
  <c r="S22" i="2"/>
  <c r="Q18" i="2"/>
  <c r="S18" i="2"/>
  <c r="Q14" i="2"/>
  <c r="S14" i="2"/>
  <c r="S528" i="2"/>
  <c r="S524" i="2"/>
  <c r="S520" i="2"/>
  <c r="S516" i="2"/>
  <c r="S511" i="2"/>
  <c r="S507" i="2"/>
  <c r="S503" i="2"/>
  <c r="S499" i="2"/>
  <c r="S495" i="2"/>
  <c r="S491" i="2"/>
  <c r="S487" i="2"/>
  <c r="S483" i="2"/>
  <c r="S479" i="2"/>
  <c r="S474" i="2"/>
  <c r="S531" i="2"/>
  <c r="S527" i="2"/>
  <c r="S523" i="2"/>
  <c r="S519" i="2"/>
  <c r="S514" i="2"/>
  <c r="S510" i="2"/>
  <c r="S506" i="2"/>
  <c r="S502" i="2"/>
  <c r="S498" i="2"/>
  <c r="S494" i="2"/>
  <c r="S490" i="2"/>
  <c r="S486" i="2"/>
  <c r="S482" i="2"/>
  <c r="S477" i="2"/>
  <c r="S473" i="2"/>
  <c r="Q75" i="2"/>
  <c r="S75" i="2"/>
  <c r="Q71" i="2"/>
  <c r="S71" i="2"/>
  <c r="Q67" i="2"/>
  <c r="S67" i="2"/>
  <c r="Q62" i="2"/>
  <c r="S62" i="2"/>
  <c r="Q58" i="2"/>
  <c r="S58" i="2"/>
  <c r="Q54" i="2"/>
  <c r="S54" i="2"/>
  <c r="Q50" i="2"/>
  <c r="S50" i="2"/>
  <c r="Q46" i="2"/>
  <c r="S46" i="2"/>
  <c r="Q42" i="2"/>
  <c r="S42" i="2"/>
  <c r="Q37" i="2"/>
  <c r="S37" i="2"/>
  <c r="Q32" i="2"/>
  <c r="S32" i="2"/>
  <c r="Q28" i="2"/>
  <c r="S28" i="2"/>
  <c r="Q24" i="2"/>
  <c r="S24" i="2"/>
  <c r="Q20" i="2"/>
  <c r="S20" i="2"/>
  <c r="Q16" i="2"/>
  <c r="S16" i="2"/>
  <c r="Q12" i="2"/>
  <c r="S12" i="2"/>
  <c r="S530" i="2"/>
  <c r="S526" i="2"/>
  <c r="S522" i="2"/>
  <c r="S518" i="2"/>
  <c r="S513" i="2"/>
  <c r="S509" i="2"/>
  <c r="S505" i="2"/>
  <c r="S501" i="2"/>
  <c r="S497" i="2"/>
  <c r="S493" i="2"/>
  <c r="S489" i="2"/>
  <c r="S485" i="2"/>
  <c r="S481" i="2"/>
  <c r="S476" i="2"/>
  <c r="Q531" i="2"/>
  <c r="Q76" i="2"/>
  <c r="Q72" i="2"/>
  <c r="Q68" i="2"/>
  <c r="Q63" i="2"/>
  <c r="Q59" i="2"/>
  <c r="Q55" i="2"/>
  <c r="Q51" i="2"/>
  <c r="Q47" i="2"/>
  <c r="Q43" i="2"/>
  <c r="Q38" i="2"/>
  <c r="Q33" i="2"/>
  <c r="Q29" i="2"/>
  <c r="Q25" i="2"/>
  <c r="Q21" i="2"/>
  <c r="Q17" i="2"/>
  <c r="Q13" i="2"/>
  <c r="N533" i="2"/>
  <c r="S533" i="2" l="1"/>
  <c r="Q533" i="2"/>
  <c r="K533" i="2"/>
  <c r="T2" i="5"/>
  <c r="N2" i="5"/>
  <c r="K2" i="5"/>
  <c r="J2" i="5"/>
  <c r="I2" i="5"/>
  <c r="H2" i="5"/>
  <c r="U1" i="6" l="1"/>
  <c r="O1" i="6"/>
  <c r="L1" i="6"/>
  <c r="K1" i="6"/>
  <c r="J1" i="6"/>
  <c r="I1" i="6"/>
  <c r="H1" i="6"/>
  <c r="R2" i="5" l="1"/>
  <c r="S1" i="6"/>
  <c r="P8" i="7" l="1"/>
  <c r="O8" i="7"/>
  <c r="N8" i="7"/>
  <c r="M8" i="7"/>
  <c r="T8" i="7" s="1"/>
  <c r="L8" i="7"/>
  <c r="S8" i="7" s="1"/>
  <c r="P7" i="7"/>
  <c r="O7" i="7"/>
  <c r="N7" i="7"/>
  <c r="M7" i="7"/>
  <c r="T7" i="7" s="1"/>
  <c r="L7" i="7"/>
  <c r="P6" i="7"/>
  <c r="O6" i="7"/>
  <c r="N6" i="7"/>
  <c r="M6" i="7"/>
  <c r="L6" i="7"/>
  <c r="S6" i="7" l="1"/>
  <c r="S7" i="7"/>
  <c r="T6" i="7"/>
  <c r="R8" i="7"/>
  <c r="R7" i="7"/>
  <c r="R6" i="7"/>
  <c r="G290" i="4" l="1"/>
  <c r="O533" i="2" l="1"/>
  <c r="L533" i="2"/>
  <c r="M533" i="2"/>
  <c r="L2" i="5"/>
  <c r="M2" i="5"/>
  <c r="O2" i="5"/>
  <c r="M1" i="6"/>
  <c r="N1" i="6"/>
  <c r="P1" i="6"/>
  <c r="S2" i="5" l="1"/>
  <c r="Q2" i="5"/>
  <c r="T1" i="6"/>
  <c r="Q1" i="6"/>
  <c r="R1" i="6" l="1"/>
</calcChain>
</file>

<file path=xl/sharedStrings.xml><?xml version="1.0" encoding="utf-8"?>
<sst xmlns="http://schemas.openxmlformats.org/spreadsheetml/2006/main" count="4838" uniqueCount="1134">
  <si>
    <t>Nombre</t>
  </si>
  <si>
    <t>Cargo</t>
  </si>
  <si>
    <t>Cedula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</si>
  <si>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</si>
  <si>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</si>
  <si>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</si>
  <si>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</si>
  <si>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</si>
  <si>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</si>
  <si>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</si>
  <si>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</si>
  <si>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</si>
  <si>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ELADIO MANUEL RODRIGUEZ PEREZ</t>
  </si>
  <si>
    <t>ENCARGADO (A) DE TESORERIA</t>
  </si>
  <si>
    <t>00-001-0014444-3</t>
  </si>
  <si>
    <t>JOSE RAFAEL DURAN ACEVEDO</t>
  </si>
  <si>
    <t>ANALISTA</t>
  </si>
  <si>
    <t>00-001-0024494-6</t>
  </si>
  <si>
    <t>LUIS GILBERTO CROUSSETT PAULINO</t>
  </si>
  <si>
    <t xml:space="preserve">ENCARGADO (A) DEPTO. ALMACEN </t>
  </si>
  <si>
    <t>00-001-0059929-9</t>
  </si>
  <si>
    <t>LUIS ALBERTO PIMENTEL CARABALLO</t>
  </si>
  <si>
    <t>DIRECTOR (A)</t>
  </si>
  <si>
    <t>00-001-0090030-7</t>
  </si>
  <si>
    <t>JOSE RAMON SUAZO BAEZ</t>
  </si>
  <si>
    <t>ENCARGADO (A)</t>
  </si>
  <si>
    <t>00-001-0115042-3</t>
  </si>
  <si>
    <t>VIOLETA HERNANDEZ PAYAN</t>
  </si>
  <si>
    <t>COORDINADOR FINANCIERO</t>
  </si>
  <si>
    <t>00-001-0119049-4</t>
  </si>
  <si>
    <t>ROBERTO ANTONIO SALAS VILORIO</t>
  </si>
  <si>
    <t>ANALISTA FINANCIERO</t>
  </si>
  <si>
    <t>00-001-0212903-8</t>
  </si>
  <si>
    <t>DOMINGA JIMENEZ</t>
  </si>
  <si>
    <t>CONSERJE</t>
  </si>
  <si>
    <t>00-001-0214553-9</t>
  </si>
  <si>
    <t>JOSE DEL CARMEN ARIAS LARA</t>
  </si>
  <si>
    <t>MENSAJERO</t>
  </si>
  <si>
    <t>00-001-0240236-9</t>
  </si>
  <si>
    <t>JOSE JAVIER</t>
  </si>
  <si>
    <t>EDITOR (A)</t>
  </si>
  <si>
    <t>00-001-0404645-3</t>
  </si>
  <si>
    <t>CARMEN MAYOIRES MARTINEZ ALVAREZ</t>
  </si>
  <si>
    <t>AUXILIAR ADMINISTRATIVO II</t>
  </si>
  <si>
    <t>00-001-0519680-2</t>
  </si>
  <si>
    <t>FATIMA JUSTA SANTANA MENDEZ</t>
  </si>
  <si>
    <t>ENC. DE EVENTOS</t>
  </si>
  <si>
    <t>00-001-0525149-0</t>
  </si>
  <si>
    <t>MARIA ELENA ALMONTE RODRIGUEZ</t>
  </si>
  <si>
    <t>00-001-0805336-4</t>
  </si>
  <si>
    <t>WILDA INMACULADA CASTILLO DEL ORBE</t>
  </si>
  <si>
    <t>00-001-0939398-3</t>
  </si>
  <si>
    <t>FAUSTO DARIO TEJADA DIAZ</t>
  </si>
  <si>
    <t>SEGURIDAD</t>
  </si>
  <si>
    <t>00-001-0951341-6</t>
  </si>
  <si>
    <t>SOBANNI SUERO MENDEZ</t>
  </si>
  <si>
    <t>ANALISTA FINANCIERA</t>
  </si>
  <si>
    <t>00-001-0958070-4</t>
  </si>
  <si>
    <t>NADIA VANESSA DE LA ROSA NASSAR</t>
  </si>
  <si>
    <t>ANALISTA DE GESTION DE CALIDA</t>
  </si>
  <si>
    <t>00-001-1152997-0</t>
  </si>
  <si>
    <t>KELBIS RAUL CASTRO VIZCAINO</t>
  </si>
  <si>
    <t>SUPERVISOR (A)</t>
  </si>
  <si>
    <t>00-001-1198680-8</t>
  </si>
  <si>
    <t>GAYLORD RAFAEL DIAZ CRUZ</t>
  </si>
  <si>
    <t>ENCARGADO PRESUPUESTO</t>
  </si>
  <si>
    <t>00-001-1258835-5</t>
  </si>
  <si>
    <t>AGUSTIN PADILLA PEREZ</t>
  </si>
  <si>
    <t>00-001-1422720-0</t>
  </si>
  <si>
    <t>WALLY NASSER HASBUN HERNANDEZ</t>
  </si>
  <si>
    <t>AUXILIAR ADMINISTRATIVO (A)</t>
  </si>
  <si>
    <t>00-001-1435034-1</t>
  </si>
  <si>
    <t>JOEL BENJAMIN DEL ORBE CASTRO</t>
  </si>
  <si>
    <t>PARALEGAL</t>
  </si>
  <si>
    <t>00-001-1648917-0</t>
  </si>
  <si>
    <t>MELVIN JOEL MONTERO MENDEZ</t>
  </si>
  <si>
    <t>00-001-1695984-2</t>
  </si>
  <si>
    <t>IVERIS YANET RIVAS CASTILLO</t>
  </si>
  <si>
    <t>SOPORTE ADMINISTRATIVO</t>
  </si>
  <si>
    <t>00-001-1729254-0</t>
  </si>
  <si>
    <t>ELIZABETH MARIA MEJIA VIÑAS</t>
  </si>
  <si>
    <t>00-001-1780319-7</t>
  </si>
  <si>
    <t>KATHERINE MARTINEZ ACOSTA</t>
  </si>
  <si>
    <t>ENCARGADO(A) DEPARTAMENTO  PR</t>
  </si>
  <si>
    <t>00-001-1831461-6</t>
  </si>
  <si>
    <t>YLLOANSI JIMENEZ PEREZ</t>
  </si>
  <si>
    <t>TECNICO DE RECURSOS HUMANOS</t>
  </si>
  <si>
    <t>00-001-1937111-0</t>
  </si>
  <si>
    <t>MIGUELINA POZO LORA</t>
  </si>
  <si>
    <t>INSPECTOR (A)</t>
  </si>
  <si>
    <t>00-002-0047963-2</t>
  </si>
  <si>
    <t>MARTHA RUBELINA PERALTA PONTIER</t>
  </si>
  <si>
    <t>00-002-0160495-6</t>
  </si>
  <si>
    <t>YNGRYS ROSANNA DE LAS MERCEDES MATE</t>
  </si>
  <si>
    <t>00-003-0051703-4</t>
  </si>
  <si>
    <t>CECILIO YGNACIO BERROA RECIO</t>
  </si>
  <si>
    <t>RELACIONADOR PUBLICO</t>
  </si>
  <si>
    <t>00-008-0017657-0</t>
  </si>
  <si>
    <t>CLARITZA ANTONIA BARREIRO SORIANO</t>
  </si>
  <si>
    <t>00-010-0048874-0</t>
  </si>
  <si>
    <t>FREDYS ANTONIO HERNANDEZ DE LA ROSA</t>
  </si>
  <si>
    <t>00-016-0009802-2</t>
  </si>
  <si>
    <t>ANGELA ALCANTARA LORENZO</t>
  </si>
  <si>
    <t>00-016-0020317-6</t>
  </si>
  <si>
    <t>ADALBERTO RAFAEL BRITO DIAZ</t>
  </si>
  <si>
    <t>CHOFER</t>
  </si>
  <si>
    <t>00-026-0090019-1</t>
  </si>
  <si>
    <t>SERGIO ANTONIO GARCIA HERNANDEZ</t>
  </si>
  <si>
    <t>RELACIONISTA PUBLICA</t>
  </si>
  <si>
    <t>00-031-0077852-5</t>
  </si>
  <si>
    <t>JOSE FELIX JIMENEZ</t>
  </si>
  <si>
    <t>TECNICO EN REFRIGERACION</t>
  </si>
  <si>
    <t>00-031-0215524-3</t>
  </si>
  <si>
    <t>REYNA MARTINEZ</t>
  </si>
  <si>
    <t>00-031-0291462-3</t>
  </si>
  <si>
    <t>YERLISA LUMYS TATIS CASIMIRO</t>
  </si>
  <si>
    <t>00-031-0552588-9</t>
  </si>
  <si>
    <t>LUIS DOMINGO GOMEZ RODRIGUEZ</t>
  </si>
  <si>
    <t>00-033-0041570-4</t>
  </si>
  <si>
    <t>GERARDO CASTELLANOS DELANCE</t>
  </si>
  <si>
    <t>00-045-0018670-7</t>
  </si>
  <si>
    <t>MAGDELIN PLASENCIA FAJARDO</t>
  </si>
  <si>
    <t>00-048-0105818-3</t>
  </si>
  <si>
    <t>CARLOS RAMON SALCEDO CAMACHO</t>
  </si>
  <si>
    <t>ABOGADO EXTERNO</t>
  </si>
  <si>
    <t>00-054-0013697-3</t>
  </si>
  <si>
    <t>JOSELINE ALTAGRACIA ACOSTA GARCIA</t>
  </si>
  <si>
    <t>00-054-0136618-1</t>
  </si>
  <si>
    <t>SECUNDINO OZORIA ACOSTA</t>
  </si>
  <si>
    <t>00-060-0012559-8</t>
  </si>
  <si>
    <t>FREDDY ENRIQUE PICHARDO ESCOTO</t>
  </si>
  <si>
    <t>ASISTENTE</t>
  </si>
  <si>
    <t>00-064-0006831-5</t>
  </si>
  <si>
    <t>AURA MERCEDES TAVAREZ LUIS</t>
  </si>
  <si>
    <t>00-065-0022453-7</t>
  </si>
  <si>
    <t>CESAR IRAMIL PEREZ ESTEVA</t>
  </si>
  <si>
    <t>00-069-0009903-4</t>
  </si>
  <si>
    <t>LUIS EDMUNDO MARIA PICHARDO</t>
  </si>
  <si>
    <t>00-071-0032027-9</t>
  </si>
  <si>
    <t>ONELVIA ACOSTA NOLBERTO</t>
  </si>
  <si>
    <t>SOPORTE TECNICO</t>
  </si>
  <si>
    <t>00-071-0041671-3</t>
  </si>
  <si>
    <t>MAIYELIN MARLENE APONTE DISLA</t>
  </si>
  <si>
    <t>ENCARGADO (A) DEPTO. REGISTRO</t>
  </si>
  <si>
    <t>00-071-0054211-2</t>
  </si>
  <si>
    <t>OFICIAL SERVICIO AL USUARIO</t>
  </si>
  <si>
    <t>00-088-0003366-7</t>
  </si>
  <si>
    <t>ROSA TRINIDAD CORREA CORREA</t>
  </si>
  <si>
    <t>ABOGADO (A) I</t>
  </si>
  <si>
    <t>00-090-0024227-2</t>
  </si>
  <si>
    <t>MARIA ALTAGRACIA UREÑA ROJAS</t>
  </si>
  <si>
    <t>00-095-0005356-7</t>
  </si>
  <si>
    <t>MOISES LOVERA DE LA CRUZ</t>
  </si>
  <si>
    <t>AUXILIAR ESTADISTICA</t>
  </si>
  <si>
    <t>00-123-0014920-5</t>
  </si>
  <si>
    <t>FRANCIS MAYRENI ROSA PUJOLS</t>
  </si>
  <si>
    <t>ELECTRICISTA</t>
  </si>
  <si>
    <t>00-135-0000597-3</t>
  </si>
  <si>
    <t>AMELFIS CORREA GARCIA</t>
  </si>
  <si>
    <t>00-136-0016141-1</t>
  </si>
  <si>
    <t>ISIS MAYROBY PEÑA PINALES</t>
  </si>
  <si>
    <t>00-223-0063713-3</t>
  </si>
  <si>
    <t>CARLOS MANUEL TORIBIO BELTREZ</t>
  </si>
  <si>
    <t>DIAGRAMADOR</t>
  </si>
  <si>
    <t>00-223-0106345-3</t>
  </si>
  <si>
    <t>MANUEL ESTEBAN SISA MENDEZ</t>
  </si>
  <si>
    <t>ABOGADO (A)</t>
  </si>
  <si>
    <t>00-224-0011367-0</t>
  </si>
  <si>
    <t>GREIDY ALTAGRACIA RODRIGUEZ YNDALEC</t>
  </si>
  <si>
    <t>AUXILIAR</t>
  </si>
  <si>
    <t>00-224-0037751-5</t>
  </si>
  <si>
    <t>HEIDY MIGUELINA HERRERA DE LA CRUZ</t>
  </si>
  <si>
    <t>00-224-0058894-7</t>
  </si>
  <si>
    <t>NEFI RODRIGUEZ</t>
  </si>
  <si>
    <t>ABOGADO (A) II</t>
  </si>
  <si>
    <t>00-224-0070910-5</t>
  </si>
  <si>
    <t>CANDY JAZMIN LAMARCHE RORIGUEZ</t>
  </si>
  <si>
    <t>00-402-1333410-1</t>
  </si>
  <si>
    <t>CRISTIAN MOSQUEA CASTILLO</t>
  </si>
  <si>
    <t>00-402-1370544-1</t>
  </si>
  <si>
    <t>INDIRA MARYELIN MOYA ALMONTE</t>
  </si>
  <si>
    <t>00-402-2032488-9</t>
  </si>
  <si>
    <t>DANESCA MADELIN PERALTA CORDERO</t>
  </si>
  <si>
    <t>ANALISTA DE CALIDAD</t>
  </si>
  <si>
    <t>00-402-2061350-5</t>
  </si>
  <si>
    <t>GRESTHEL MICHELLE QUIÑONES ROSARIO</t>
  </si>
  <si>
    <t>00-402-2081310-5</t>
  </si>
  <si>
    <t>JEAN BOSSARD FIDEL DESTILIN</t>
  </si>
  <si>
    <t>00-402-2110097-3</t>
  </si>
  <si>
    <t>FREDDY JOSE CASTILLO BAEZ</t>
  </si>
  <si>
    <t>00-402-2151149-2</t>
  </si>
  <si>
    <t>STERLING JOSE PEREZ MALDONADO</t>
  </si>
  <si>
    <t>ENC. SECCION LITIGIOS</t>
  </si>
  <si>
    <t>00-402-2179017-9</t>
  </si>
  <si>
    <t>LUIS PLACIDO ALCANTARA MARTINEZ</t>
  </si>
  <si>
    <t>00-402-2284267-2</t>
  </si>
  <si>
    <t>BELGICA ANTONIA LOPEZ MARTINEZ</t>
  </si>
  <si>
    <t>00-402-2428689-4</t>
  </si>
  <si>
    <t>BRANDON EMILIO SOTO SANTANA</t>
  </si>
  <si>
    <t>00-402-2432312-7</t>
  </si>
  <si>
    <t>JESSICA STEPHANY BATISTA JIMENEZ</t>
  </si>
  <si>
    <t>00-402-2442767-0</t>
  </si>
  <si>
    <t>BRENDA MERCEDES MATOS PEREZ</t>
  </si>
  <si>
    <t>CONTADOR (A)</t>
  </si>
  <si>
    <t>00-402-2559241-5</t>
  </si>
  <si>
    <t>HECTOR MANUEL DILONE CHARLES</t>
  </si>
  <si>
    <t>00-402-2571404-3</t>
  </si>
  <si>
    <t>GENIL LISBETH GONZALEZ GONZALEZ</t>
  </si>
  <si>
    <t>00-402-2608060-0</t>
  </si>
  <si>
    <t>PEDRO ANTONIO LOPEZ MEDINA</t>
  </si>
  <si>
    <t>00-402-2626901-3</t>
  </si>
  <si>
    <t>AVIGAIRYS PEREZ MORETA</t>
  </si>
  <si>
    <t>00-402-2796475-2</t>
  </si>
  <si>
    <t>CESAR ENRIQUE MORILLO RIVERA</t>
  </si>
  <si>
    <t>00-001-0250365-3</t>
  </si>
  <si>
    <t>DAMARIS DE JESUS HERNANDEZ</t>
  </si>
  <si>
    <t>00-001-1015441-6</t>
  </si>
  <si>
    <t>PIERINA ROCIO LARRAURI GOMEZ</t>
  </si>
  <si>
    <t>PSICOLOGO (A)</t>
  </si>
  <si>
    <t>00-001-1136695-1</t>
  </si>
  <si>
    <t>RICARDO JOSE CASTRO JIMENEZ</t>
  </si>
  <si>
    <t>00-001-1824790-7</t>
  </si>
  <si>
    <t>LEANDRO VARGAS PEREZ</t>
  </si>
  <si>
    <t>ENC. ACTIVO FIJO</t>
  </si>
  <si>
    <t>00-002-0012790-0</t>
  </si>
  <si>
    <t>SANTA CRISTINA BAUTISTA MEDRANO</t>
  </si>
  <si>
    <t>MENSAJERA</t>
  </si>
  <si>
    <t>00-002-0086816-4</t>
  </si>
  <si>
    <t>MARIA ALTAGRACIA MEJIA ZAPATA</t>
  </si>
  <si>
    <t>00-004-0001296-9</t>
  </si>
  <si>
    <t>MARCOS LORENZO GERALDO</t>
  </si>
  <si>
    <t>00-010-0085935-3</t>
  </si>
  <si>
    <t>SANTA MARIA PEÑA BATISTA</t>
  </si>
  <si>
    <t>00-018-0054991-5</t>
  </si>
  <si>
    <t>JOHAN JAVIER GIRON ROCHES</t>
  </si>
  <si>
    <t>00-027-0037603-7</t>
  </si>
  <si>
    <t>NORBERTO ANTONIO RUBIO</t>
  </si>
  <si>
    <t>PERIODISTA</t>
  </si>
  <si>
    <t>00-031-0450197-2</t>
  </si>
  <si>
    <t>ARIEL DE JESUS HEREDIA RICARDO</t>
  </si>
  <si>
    <t>00-037-0066146-9</t>
  </si>
  <si>
    <t>CARMEN DOLORES JAQUEZ BISONO</t>
  </si>
  <si>
    <t>00-046-0031760-8</t>
  </si>
  <si>
    <t>ANGEL EMILIO FERNANDEZ ACOSTA</t>
  </si>
  <si>
    <t>COORDINADOR (A)</t>
  </si>
  <si>
    <t>00-060-0012089-6</t>
  </si>
  <si>
    <t>EMERELIS PAULA MOLINA TEJADA</t>
  </si>
  <si>
    <t>AUXILIAR PROTOCOLO</t>
  </si>
  <si>
    <t>00-060-0013978-9</t>
  </si>
  <si>
    <t>SANDY JOSE ORTIZ HIDALGO</t>
  </si>
  <si>
    <t>00-064-0026522-6</t>
  </si>
  <si>
    <t>FELIX ANTONIO SANCHEZ DE LA ROSA</t>
  </si>
  <si>
    <t>MENSAJERO EXTERNO</t>
  </si>
  <si>
    <t>00-067-0007319-7</t>
  </si>
  <si>
    <t>RAULISA ELIZABETH MOREL MENDEZ</t>
  </si>
  <si>
    <t>SECRETARIA EJECUTIVA</t>
  </si>
  <si>
    <t>00-069-0008790-6</t>
  </si>
  <si>
    <t>OSCAR LUIS PEÑA SEVERINO</t>
  </si>
  <si>
    <t>00-071-0046696-5</t>
  </si>
  <si>
    <t>LINETTE DEL ROSARIO SALVADOR</t>
  </si>
  <si>
    <t>00-084-0013375-0</t>
  </si>
  <si>
    <t>AILEEN ALFONSINA ALBA PEREZ</t>
  </si>
  <si>
    <t>00-095-0021440-9</t>
  </si>
  <si>
    <t>JEFFERSON ANTONIO ALBA TEJADA</t>
  </si>
  <si>
    <t>TECNICO ATENCION AL CIUDADANO</t>
  </si>
  <si>
    <t>00-223-0029512-2</t>
  </si>
  <si>
    <t>MANUEL YSIDRO GUERRERO GUZMAN</t>
  </si>
  <si>
    <t>00-225-0025869-8</t>
  </si>
  <si>
    <t>NATALLY DHALIA FORTUNA SANTOS</t>
  </si>
  <si>
    <t>00-402-0040398-4</t>
  </si>
  <si>
    <t>AMBAR DEL CARMEN PEREZ SANTANA</t>
  </si>
  <si>
    <t>TECNICO DE TESORERIA</t>
  </si>
  <si>
    <t>00-402-0979318-7</t>
  </si>
  <si>
    <t>STHEISSY MARIEL GUZMAN MORFA</t>
  </si>
  <si>
    <t>TECNICO</t>
  </si>
  <si>
    <t>00-402-1245603-8</t>
  </si>
  <si>
    <t>JESUS ALBERTO BATISTA MARTINEZ</t>
  </si>
  <si>
    <t>TECNICO CONTABILIDAD</t>
  </si>
  <si>
    <t>00-402-1262791-9</t>
  </si>
  <si>
    <t>CRISTY NICAURY MOREL NERO</t>
  </si>
  <si>
    <t>ANALISTA DE PLANIFICACION</t>
  </si>
  <si>
    <t>00-402-1322779-2</t>
  </si>
  <si>
    <t>MAICOT JESUS PAYERO LIRIANO</t>
  </si>
  <si>
    <t>SOPORTE TECNICO INFORMATICO</t>
  </si>
  <si>
    <t>00-402-1536880-0</t>
  </si>
  <si>
    <t>ELIKA DAZEMI ESPINAL SANCHEZ</t>
  </si>
  <si>
    <t>00-402-1563040-7</t>
  </si>
  <si>
    <t>RANFI AGUILERA SOLIS</t>
  </si>
  <si>
    <t>ANALISTA DE REDES</t>
  </si>
  <si>
    <t>00-402-2215224-7</t>
  </si>
  <si>
    <t>YONATHAN VALENTIN MERCEDES MORENO</t>
  </si>
  <si>
    <t>00-402-2369597-0</t>
  </si>
  <si>
    <t>EDGAR MORETA SOLANO</t>
  </si>
  <si>
    <t>00-402-2536437-7</t>
  </si>
  <si>
    <t>BRAHIAN DE LEON RAMIREZ</t>
  </si>
  <si>
    <t>DISEÑADOR GRAFICO</t>
  </si>
  <si>
    <t>00-402-2841610-9</t>
  </si>
  <si>
    <t>CHRISTIAN WALTER CASABELLA ARIAS</t>
  </si>
  <si>
    <t>00-402-3066584-2</t>
  </si>
  <si>
    <t>JOSE EDIBERTO GERMAN RAY</t>
  </si>
  <si>
    <t>00-402-3348149-4</t>
  </si>
  <si>
    <t>KATHERINE SOFIA AGRAMONTE CABRERA</t>
  </si>
  <si>
    <t>AUXILIAR CONTABILIDAD</t>
  </si>
  <si>
    <t>00-402-4001156-5</t>
  </si>
  <si>
    <t>JULIO MOISES CHARLES</t>
  </si>
  <si>
    <t>00-001-0558656-4</t>
  </si>
  <si>
    <t>ANGELA TURBIDES MATOS</t>
  </si>
  <si>
    <t>00-001-0719849-1</t>
  </si>
  <si>
    <t>BERLIZA ALTAGRACIA RODRIGUEZ FURCAL</t>
  </si>
  <si>
    <t>TECNICO DE ATENCION AL USUARI</t>
  </si>
  <si>
    <t>00-001-0751479-6</t>
  </si>
  <si>
    <t>ORLANDO MIGUEL ROSARIO CRUZ</t>
  </si>
  <si>
    <t>00-001-0866762-7</t>
  </si>
  <si>
    <t>NIEVES MARIA MOSQUEA FABRES</t>
  </si>
  <si>
    <t>00-001-1119321-5</t>
  </si>
  <si>
    <t>MARIA LUISA RAMIREZ CUELLO</t>
  </si>
  <si>
    <t>ANALISTA I</t>
  </si>
  <si>
    <t>00-001-1551008-3</t>
  </si>
  <si>
    <t>RAFAEL BIENVENIDO CIPRIAN</t>
  </si>
  <si>
    <t>00-003-0018526-1</t>
  </si>
  <si>
    <t>FRANKLIN RADHAMES CASTILLO MARTINEZ</t>
  </si>
  <si>
    <t>OFICIAL DE PROTOCOLO</t>
  </si>
  <si>
    <t>00-003-0060833-8</t>
  </si>
  <si>
    <t>CARLOS ANTONIO PAULINO MINYETE</t>
  </si>
  <si>
    <t>00-010-0048198-4</t>
  </si>
  <si>
    <t>ANGEL AUGUSTO PEREZ</t>
  </si>
  <si>
    <t>00-010-0059970-2</t>
  </si>
  <si>
    <t>RUBEN DARIO VILLAR</t>
  </si>
  <si>
    <t>00-010-0067958-7</t>
  </si>
  <si>
    <t>DELAIDA SANTANA SUAREZ</t>
  </si>
  <si>
    <t>00-010-0081544-7</t>
  </si>
  <si>
    <t>00-010-0094517-8</t>
  </si>
  <si>
    <t>JESSENIA BIENVENIDA GIL GONZALEZ</t>
  </si>
  <si>
    <t>00-010-0107830-0</t>
  </si>
  <si>
    <t>ANGEL BOLIVAR MATOS PUJOLS</t>
  </si>
  <si>
    <t>00-010-0109248-3</t>
  </si>
  <si>
    <t>MELINA GISSELLE MENDEZ OJEDA</t>
  </si>
  <si>
    <t>00-012-0101348-7</t>
  </si>
  <si>
    <t>ODANY AGUERO VASQUEZ</t>
  </si>
  <si>
    <t>00-022-0029275-9</t>
  </si>
  <si>
    <t>ALBANIRIS GUZMAN GUZMAN</t>
  </si>
  <si>
    <t>DIGITADOR (A)</t>
  </si>
  <si>
    <t>00-031-0080660-7</t>
  </si>
  <si>
    <t>CARLOS BEINVENIDOS RAMIREZ NUÑEZ</t>
  </si>
  <si>
    <t>00-031-0111108-0</t>
  </si>
  <si>
    <t>ANGIE PATRICIA CABRERA PIMENTEL</t>
  </si>
  <si>
    <t>00-031-0504841-1</t>
  </si>
  <si>
    <t>EMMANUEL JAQUEZ CASTILLO</t>
  </si>
  <si>
    <t>TECNICO EVALUADORA</t>
  </si>
  <si>
    <t>00-031-0521874-1</t>
  </si>
  <si>
    <t>00-047-0092482-4</t>
  </si>
  <si>
    <t>BENITO MARIANO VIDAL</t>
  </si>
  <si>
    <t>00-049-0044291-6</t>
  </si>
  <si>
    <t>YENNY GRISELDA REYNOSO ROMERO</t>
  </si>
  <si>
    <t>00-049-0056978-3</t>
  </si>
  <si>
    <t>ALFREDO DE JESUS MENDOZA ABREU</t>
  </si>
  <si>
    <t>SERVICIO AL CLIENTE</t>
  </si>
  <si>
    <t>00-049-0080653-2</t>
  </si>
  <si>
    <t>LUIS MANUEL DELMONTE PANIAGUA</t>
  </si>
  <si>
    <t>00-056-0130778-7</t>
  </si>
  <si>
    <t>VIKIANA ESMERALDA VICENTE Dï OLEO</t>
  </si>
  <si>
    <t>00-075-0010898-5</t>
  </si>
  <si>
    <t>JOSE JOAQUIN REYES PAULINO</t>
  </si>
  <si>
    <t>00-095-0001398-3</t>
  </si>
  <si>
    <t>AMAURIS ARVELO ALCANTARA</t>
  </si>
  <si>
    <t>00-118-0011144-2</t>
  </si>
  <si>
    <t>MARLLY VICTORIA AMPARO CHECO</t>
  </si>
  <si>
    <t>00-223-0010402-7</t>
  </si>
  <si>
    <t>LUIS ENRIQUE BISONO</t>
  </si>
  <si>
    <t>00-402-0969142-3</t>
  </si>
  <si>
    <t>KATHERINE MERCEDES MARTINEZ DOMINGU</t>
  </si>
  <si>
    <t>00-402-2218719-3</t>
  </si>
  <si>
    <t>MADOLIN ADAMES RODRIGUEZ</t>
  </si>
  <si>
    <t>00-402-2425648-3</t>
  </si>
  <si>
    <t>DERLYN ORLANDO ROSARIO GUZMAN</t>
  </si>
  <si>
    <t>00-402-2510254-6</t>
  </si>
  <si>
    <t>MIGUEL FERRERAS</t>
  </si>
  <si>
    <t>00-001-0462994-4</t>
  </si>
  <si>
    <t>JUAN ANTONIO CONTRERAS CONTRERAS</t>
  </si>
  <si>
    <t>00-001-0760950-5</t>
  </si>
  <si>
    <t>JUAN JOSE BENITEZ DIAZ</t>
  </si>
  <si>
    <t>00-001-0822344-7</t>
  </si>
  <si>
    <t>BERNARDO ROMERO MORILLO</t>
  </si>
  <si>
    <t>00-001-0880375-0</t>
  </si>
  <si>
    <t>MARIA JOSEFINA CALZADO FERRER</t>
  </si>
  <si>
    <t>00-001-0909416-9</t>
  </si>
  <si>
    <t>NARCISO EUSEBIO VASQUEZ MARTINEZ</t>
  </si>
  <si>
    <t>00-031-0287050-2</t>
  </si>
  <si>
    <t>YESSENIA CALDERON TEJEDA</t>
  </si>
  <si>
    <t>00-031-0517013-2</t>
  </si>
  <si>
    <t>JUNIOR JACINTO DECENA SALAS</t>
  </si>
  <si>
    <t>00-223-0072936-9</t>
  </si>
  <si>
    <t>KEILA YMALAI VALDEZ FULGENCIO</t>
  </si>
  <si>
    <t>00-223-0140090-3</t>
  </si>
  <si>
    <t>FRANCISCO BATISTA</t>
  </si>
  <si>
    <t>00-001-1454790-4</t>
  </si>
  <si>
    <t>SALVADOR IGNACIO POTENTINI ADAMES</t>
  </si>
  <si>
    <t>00-078-0006935-8</t>
  </si>
  <si>
    <t>RAMON EDUARDO LUDOVINO GOMEZ LORA</t>
  </si>
  <si>
    <t>00-001-0004135-9</t>
  </si>
  <si>
    <t>BIENVENIDO SOSA FIGUEROA</t>
  </si>
  <si>
    <t>00-001-0404880-6</t>
  </si>
  <si>
    <t>LELIS FEDERICO TEJEDA CASTILLO</t>
  </si>
  <si>
    <t>00-001-0427757-9</t>
  </si>
  <si>
    <t>JOSE RAMON VELOZ DELGADO</t>
  </si>
  <si>
    <t>00-001-0698559-1</t>
  </si>
  <si>
    <t>SANDRA SEVERINO</t>
  </si>
  <si>
    <t>ENLACE FAMILIAR</t>
  </si>
  <si>
    <t>00-001-0823093-9</t>
  </si>
  <si>
    <t>MARIA REYES</t>
  </si>
  <si>
    <t>00-001-1122905-0</t>
  </si>
  <si>
    <t>DAGOBERTO ALEXANDRY MONTAS</t>
  </si>
  <si>
    <t>00-001-1156816-8</t>
  </si>
  <si>
    <t>MAGDA HERMINIA SANDOVAL GUZMAN</t>
  </si>
  <si>
    <t>00-001-1353926-6</t>
  </si>
  <si>
    <t>AMAURIS VLADIMIR DE LOS SANTOS MESA</t>
  </si>
  <si>
    <t>00-001-1414287-0</t>
  </si>
  <si>
    <t>DANILO EUGENIO TINEO</t>
  </si>
  <si>
    <t>00-001-1444043-1</t>
  </si>
  <si>
    <t>GINA MARIA LAMARCHE LEONARDO</t>
  </si>
  <si>
    <t>00-001-1678951-2</t>
  </si>
  <si>
    <t>DIUVEYDI FIGUEREO ENCARNACION</t>
  </si>
  <si>
    <t>00-001-1837261-4</t>
  </si>
  <si>
    <t>MANUEL DE JESUS PERALTA MATOS</t>
  </si>
  <si>
    <t>00-001-1854882-5</t>
  </si>
  <si>
    <t>ESLALIS MIGUEL REYES PAULINO</t>
  </si>
  <si>
    <t>00-001-1904297-6</t>
  </si>
  <si>
    <t>VIRGINIA ALTAGRACIA BETANCES PAULIN</t>
  </si>
  <si>
    <t>00-010-0089255-2</t>
  </si>
  <si>
    <t>MARCOS SOSA GUERRERO</t>
  </si>
  <si>
    <t>00-023-0000838-6</t>
  </si>
  <si>
    <t>JOSE ANTONIO HENRIQUEZ TRONCOSO</t>
  </si>
  <si>
    <t>00-023-0085228-8</t>
  </si>
  <si>
    <t>ROBERTO ANTONIO SILVERIO CASTILLO</t>
  </si>
  <si>
    <t>COORDINADOR REGIONAL</t>
  </si>
  <si>
    <t>00-025-0031022-8</t>
  </si>
  <si>
    <t>ANYELO RAFAEL AYALA</t>
  </si>
  <si>
    <t>00-031-0369946-2</t>
  </si>
  <si>
    <t>GEORGINA YISSETT PICHARDO ESTEVEZ</t>
  </si>
  <si>
    <t>SECRETARIA</t>
  </si>
  <si>
    <t>00-031-0436583-2</t>
  </si>
  <si>
    <t>JOSE RAFAEL MEDINA GARCIA</t>
  </si>
  <si>
    <t>00-031-0520871-8</t>
  </si>
  <si>
    <t>CRISTIAN APOLINAR ORTIZ RODRIGUEZ</t>
  </si>
  <si>
    <t>00-031-0566902-6</t>
  </si>
  <si>
    <t>FRANCISCO GONZALEZ BONILLA</t>
  </si>
  <si>
    <t>COORDINADOR PROVINCIAL</t>
  </si>
  <si>
    <t>00-037-0011744-7</t>
  </si>
  <si>
    <t>ANDERLIN RADHAMES FAMILIA</t>
  </si>
  <si>
    <t>00-038-0018278-8</t>
  </si>
  <si>
    <t>KIMBERLY MARGARITA MEJIA PEREZ</t>
  </si>
  <si>
    <t>INVESTIGADOR SOCIAL</t>
  </si>
  <si>
    <t>00-054-0149998-2</t>
  </si>
  <si>
    <t>WILSON JOSE DE JESUS ALMONTE</t>
  </si>
  <si>
    <t>VIGILANTE</t>
  </si>
  <si>
    <t>00-058-0023135-8</t>
  </si>
  <si>
    <t>MANUEL FRIAS SOTO</t>
  </si>
  <si>
    <t>00-068-0033412-7</t>
  </si>
  <si>
    <t>JOSE ALBERTO HILARIO BIDO</t>
  </si>
  <si>
    <t>00-071-0006707-8</t>
  </si>
  <si>
    <t>PEDRO ANTONIO PAREDES</t>
  </si>
  <si>
    <t>00-071-0036793-2</t>
  </si>
  <si>
    <t>NELSON MENDOZA HERNANDEZ</t>
  </si>
  <si>
    <t>00-071-0043785-9</t>
  </si>
  <si>
    <t>ADALIS VIELKA MARTINEZ ACEVEDO</t>
  </si>
  <si>
    <t>00-120-0001865-0</t>
  </si>
  <si>
    <t>PATRICIA CONSTANZA REYES</t>
  </si>
  <si>
    <t>00-229-0014806-9</t>
  </si>
  <si>
    <t>MARLYN LUCIA FERNANDEZ</t>
  </si>
  <si>
    <t>00-402-2017451-6</t>
  </si>
  <si>
    <t>BETTY ALMONTE REYES</t>
  </si>
  <si>
    <t>00-001-1405113-9</t>
  </si>
  <si>
    <t>ROBERT ERNESTO QUIÑONEZ</t>
  </si>
  <si>
    <t>OFICIAL VERIFICADOR</t>
  </si>
  <si>
    <t>00-001-1701849-9</t>
  </si>
  <si>
    <t>LUIS MANUEL BAUTISTA DEL POZO</t>
  </si>
  <si>
    <t>00-001-0006750-3</t>
  </si>
  <si>
    <t>JOSE ALBERTO POLANCO</t>
  </si>
  <si>
    <t>00-001-0111104-5</t>
  </si>
  <si>
    <t>ISIDORO LOPEZ GOMEZ</t>
  </si>
  <si>
    <t>00-001-0190375-5</t>
  </si>
  <si>
    <t>RAYMUNDO GARCIA</t>
  </si>
  <si>
    <t>00-001-0627673-6</t>
  </si>
  <si>
    <t>ISIDRO MARTES</t>
  </si>
  <si>
    <t>00-001-0630768-9</t>
  </si>
  <si>
    <t>ALBERTO DE JESUS ARIAS MARTINEZ</t>
  </si>
  <si>
    <t>00-001-0728837-5</t>
  </si>
  <si>
    <t>ROSANNA MARTINEZ CACERES</t>
  </si>
  <si>
    <t>00-001-0799069-9</t>
  </si>
  <si>
    <t>MARINO LINARES JIMENEZ</t>
  </si>
  <si>
    <t>00-001-1038920-2</t>
  </si>
  <si>
    <t>GERMAN VICTORINO RINCON</t>
  </si>
  <si>
    <t>00-001-1181287-1</t>
  </si>
  <si>
    <t>LEON HERRERA DE LA CRUZ</t>
  </si>
  <si>
    <t>00-001-1186634-9</t>
  </si>
  <si>
    <t>RAMON EMILIO ARREDONDO DE LA ROSA</t>
  </si>
  <si>
    <t>00-001-1189488-7</t>
  </si>
  <si>
    <t>RAMON EUSEBIO MARTINEZ MUESES</t>
  </si>
  <si>
    <t>00-001-1224710-1</t>
  </si>
  <si>
    <t>JONATHAN ALEXIS MENA PEREZ</t>
  </si>
  <si>
    <t>00-001-1770379-3</t>
  </si>
  <si>
    <t>LUIS ENRIQUE MONTERO ENCARNACION</t>
  </si>
  <si>
    <t>00-001-1775946-4</t>
  </si>
  <si>
    <t>KATERIS GARCIA ROSARIO</t>
  </si>
  <si>
    <t>00-001-1864981-3</t>
  </si>
  <si>
    <t>DIOGENES ALEXANDER HEREDIA FELIZ</t>
  </si>
  <si>
    <t>00-003-0021139-8</t>
  </si>
  <si>
    <t>EUSEBIO PAYANO ABAD</t>
  </si>
  <si>
    <t>00-005-0019124-2</t>
  </si>
  <si>
    <t>DIOGENES RAFAEL DE LEON DE LEON</t>
  </si>
  <si>
    <t>00-005-0032124-5</t>
  </si>
  <si>
    <t>RAFAEL EMILIO ARIAS ZOQUIER</t>
  </si>
  <si>
    <t>00-013-0004953-1</t>
  </si>
  <si>
    <t>ALCIBIADES AMERICO CIPRIAN HERNANDE</t>
  </si>
  <si>
    <t>00-013-0007059-4</t>
  </si>
  <si>
    <t>NARCISO SANCHEZ</t>
  </si>
  <si>
    <t>00-013-0014119-7</t>
  </si>
  <si>
    <t>EFREN AMAURYS MEJIA GROSS</t>
  </si>
  <si>
    <t>00-013-0027168-9</t>
  </si>
  <si>
    <t>MARILYS MARIA OLAVERRIA CASADO</t>
  </si>
  <si>
    <t>00-013-0034526-9</t>
  </si>
  <si>
    <t>FERNANDO ANTONIO CASTILLO AQUINO</t>
  </si>
  <si>
    <t>00-013-0052703-1</t>
  </si>
  <si>
    <t>JOSERKING ENMANUEL DE LA ROSA PEGUE</t>
  </si>
  <si>
    <t>00-023-0154623-6</t>
  </si>
  <si>
    <t>MARIA DEL CARMEN MONTAS GIL</t>
  </si>
  <si>
    <t>INSPECTORA</t>
  </si>
  <si>
    <t>00-026-0057047-3</t>
  </si>
  <si>
    <t>ANTONIO TORRES ROSARIO</t>
  </si>
  <si>
    <t>00-026-0078043-7</t>
  </si>
  <si>
    <t>MARTIN ALEJANDRO LEDESMA CEDEÑO</t>
  </si>
  <si>
    <t>00-026-0122836-0</t>
  </si>
  <si>
    <t>NILSON TURIANO PERALTA ROMERO</t>
  </si>
  <si>
    <t>00-029-0012662-0</t>
  </si>
  <si>
    <t>JUAN BAUTISTA TORIBIO</t>
  </si>
  <si>
    <t>00-031-0019386-5</t>
  </si>
  <si>
    <t>RODOLFO YSIDRO MENDEZ MENDEZ</t>
  </si>
  <si>
    <t>00-031-0046019-9</t>
  </si>
  <si>
    <t>HECTOR ANTONIO GARCIA</t>
  </si>
  <si>
    <t>00-031-0074179-6</t>
  </si>
  <si>
    <t>DOMINGO DEL CARMEN DOMINGUEZ FIGUER</t>
  </si>
  <si>
    <t>00-031-0083482-3</t>
  </si>
  <si>
    <t>BERNARDO ANTONIO VERAS PEREZ</t>
  </si>
  <si>
    <t>00-031-0128838-3</t>
  </si>
  <si>
    <t>MARIA BEATRIZ BENOIT PAULINO</t>
  </si>
  <si>
    <t>00-031-0204175-7</t>
  </si>
  <si>
    <t>KEUDY ALEJANDRO CORNIEL MARTINEZ</t>
  </si>
  <si>
    <t>00-031-0520381-8</t>
  </si>
  <si>
    <t>AMABLE CRUZ OZORIA</t>
  </si>
  <si>
    <t>00-037-0013020-0</t>
  </si>
  <si>
    <t>PORFIRIO UREÑA</t>
  </si>
  <si>
    <t>00-037-0057268-2</t>
  </si>
  <si>
    <t>PEDRO MINAYA RAMIREZ</t>
  </si>
  <si>
    <t>00-038-0009654-1</t>
  </si>
  <si>
    <t>ERINSO ROJAS JORGE</t>
  </si>
  <si>
    <t>00-041-0017213-1</t>
  </si>
  <si>
    <t>ANGEL FRANCISCO VALDEZ ESPINAL</t>
  </si>
  <si>
    <t>00-041-0019955-5</t>
  </si>
  <si>
    <t>ROBERTO ANTONIO CEPIN GRULLON</t>
  </si>
  <si>
    <t>00-044-0017433-2</t>
  </si>
  <si>
    <t>CARLOS FANTINO ROSARIO MOREL</t>
  </si>
  <si>
    <t>00-047-0047491-1</t>
  </si>
  <si>
    <t>FAUSTO RENE TOLENTINO ARROYO</t>
  </si>
  <si>
    <t>00-047-0116642-5</t>
  </si>
  <si>
    <t>JUAN BACILIO GOMEZ</t>
  </si>
  <si>
    <t>00-047-0119466-6</t>
  </si>
  <si>
    <t>DARIO LANTIGUA</t>
  </si>
  <si>
    <t>00-047-0132486-7</t>
  </si>
  <si>
    <t>WILSON FORTUNA GONZALEZ</t>
  </si>
  <si>
    <t>00-048-0031913-1</t>
  </si>
  <si>
    <t>JOSE JOAQUIN CLASE ROSADO</t>
  </si>
  <si>
    <t>00-048-0062780-6</t>
  </si>
  <si>
    <t>MARTIN MEJIA MEREGILDO</t>
  </si>
  <si>
    <t>00-048-0066188-8</t>
  </si>
  <si>
    <t>BRUNILDO ANTONIO GUZMAN MORILLO</t>
  </si>
  <si>
    <t>00-049-0006324-1</t>
  </si>
  <si>
    <t>JUAN ISIDRO DIAZ CUELLO</t>
  </si>
  <si>
    <t>00-049-0054944-7</t>
  </si>
  <si>
    <t>FRANCISCO SOSA AMPARO</t>
  </si>
  <si>
    <t>00-049-0060124-8</t>
  </si>
  <si>
    <t>JUAN ANTONIO VILLAR SOLANO</t>
  </si>
  <si>
    <t>00-051-0006283-4</t>
  </si>
  <si>
    <t>MODESTO SUARDI CORDERO</t>
  </si>
  <si>
    <t>00-052-0006826-9</t>
  </si>
  <si>
    <t>FAUSTO VLADIMIR BATISTA SIRI</t>
  </si>
  <si>
    <t>00-054-0014291-4</t>
  </si>
  <si>
    <t>HUMBERTO JAVIER PEREZ RODRIGUEZ</t>
  </si>
  <si>
    <t>00-055-0027016-9</t>
  </si>
  <si>
    <t>JORGE LUIS ORTEGA REYNOSO</t>
  </si>
  <si>
    <t>00-055-0043426-0</t>
  </si>
  <si>
    <t>FELIX ANTONIO NUÑEZ MARIZAN</t>
  </si>
  <si>
    <t>00-056-0012643-6</t>
  </si>
  <si>
    <t>HIPOLITO ESPINAL RODRIGUEZ</t>
  </si>
  <si>
    <t>00-056-0109929-3</t>
  </si>
  <si>
    <t>ANGEL PICHARDO</t>
  </si>
  <si>
    <t>00-068-0000354-0</t>
  </si>
  <si>
    <t>MARIA MARGARITA SUAREZ RODRIGUEZ</t>
  </si>
  <si>
    <t>00-071-0024800-9</t>
  </si>
  <si>
    <t>JORGE JUAN BENITEZ</t>
  </si>
  <si>
    <t>00-071-0035875-8</t>
  </si>
  <si>
    <t>CARLOS ALBERTO REYNOSO DE JESUS</t>
  </si>
  <si>
    <t>00-071-0040553-4</t>
  </si>
  <si>
    <t>ARISTIDES ALMANZAR CANARIO</t>
  </si>
  <si>
    <t>00-071-0045392-2</t>
  </si>
  <si>
    <t>JOSE ELIAS PAULINO MARTINEZ</t>
  </si>
  <si>
    <t>00-071-0050412-0</t>
  </si>
  <si>
    <t>ASTRID ANEL VASQUEZ HERNANDEZ</t>
  </si>
  <si>
    <t>00-071-0058492-4</t>
  </si>
  <si>
    <t>JOSE DEMETRIO ANDUJAR MENDOZA</t>
  </si>
  <si>
    <t>00-073-0010613-0</t>
  </si>
  <si>
    <t>HECTOR WILSON CAAMAÑO</t>
  </si>
  <si>
    <t>00-076-0001082-6</t>
  </si>
  <si>
    <t>JOSE ALBERTO MORILLO ARAUJO</t>
  </si>
  <si>
    <t>00-087-0012485-5</t>
  </si>
  <si>
    <t>FRANCISCO HENRIQUEZ SEVERINO</t>
  </si>
  <si>
    <t>00-090-0006332-2</t>
  </si>
  <si>
    <t>FAUSTO ALMONTE SALAZAR</t>
  </si>
  <si>
    <t>00-097-0001861-8</t>
  </si>
  <si>
    <t>DELIO AUGUSTO MOREL BUENO</t>
  </si>
  <si>
    <t>00-101-0004234-9</t>
  </si>
  <si>
    <t>ALEZAIMY VERAS DE LA ROSA</t>
  </si>
  <si>
    <t>00-104-0022161-9</t>
  </si>
  <si>
    <t>RAMON RODRIGUEZ ESTEVEZ</t>
  </si>
  <si>
    <t>00-136-0009114-7</t>
  </si>
  <si>
    <t>WILTON RADHAMES SUSAÑA</t>
  </si>
  <si>
    <t>00-151-0000443-9</t>
  </si>
  <si>
    <t>FRANCISCO GUILLERMO ANE CRISPIN</t>
  </si>
  <si>
    <t>00-224-0002881-1</t>
  </si>
  <si>
    <t>LUIS ALBERTO COMPRES RUIZ</t>
  </si>
  <si>
    <t>00-224-0019540-4</t>
  </si>
  <si>
    <t>SUNAIRY MONTERO PEREZ</t>
  </si>
  <si>
    <t>00-224-0063013-7</t>
  </si>
  <si>
    <t>JUNIOR CESAR MARTINEZ LORA</t>
  </si>
  <si>
    <t>00-228-0000570-8</t>
  </si>
  <si>
    <t>DANIEL ANTONIO BELLIARD VALERIO</t>
  </si>
  <si>
    <t>00-402-1159871-5</t>
  </si>
  <si>
    <t>ROGER DALI BENCOSME CRUZ</t>
  </si>
  <si>
    <t>00-402-2043816-8</t>
  </si>
  <si>
    <t>REYNALDO ADONY DE LOS SANTOS SANTAN</t>
  </si>
  <si>
    <t>00-402-2119684-9</t>
  </si>
  <si>
    <t>JOSE MANUEL PUNTIEL RIVAS</t>
  </si>
  <si>
    <t>00-402-2182367-3</t>
  </si>
  <si>
    <t>AMALIS AQUINO CARRASCO</t>
  </si>
  <si>
    <t>00-402-2271919-3</t>
  </si>
  <si>
    <t>BOLIVAR JUNIOR THEN HICIANO</t>
  </si>
  <si>
    <t>00-402-2581308-4</t>
  </si>
  <si>
    <t>DEIVY ALEXANDER RAMIREZ SOLIS</t>
  </si>
  <si>
    <t>00-402-2606906-6</t>
  </si>
  <si>
    <t>VICTOR MARTINEZ MARTE</t>
  </si>
  <si>
    <t>00-402-2659388-3</t>
  </si>
  <si>
    <t>MICEL CRUZ MIGUEL</t>
  </si>
  <si>
    <t>00-402-3593661-0</t>
  </si>
  <si>
    <t>RADELKI OSMARLIN GOMEZ RAMIREZ</t>
  </si>
  <si>
    <t>00-402-3949162-0</t>
  </si>
  <si>
    <t>JAIRO SAMUEL DIAZ BAEZ</t>
  </si>
  <si>
    <t>00-402-4288577-6</t>
  </si>
  <si>
    <t xml:space="preserve">Reg. No. </t>
  </si>
  <si>
    <t>Sueldo Bruto (RD$)</t>
  </si>
  <si>
    <t>ISR   (Ley 1192)     (1*)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</si>
  <si>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</si>
  <si>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</si>
  <si>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</si>
  <si>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</si>
  <si>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</si>
  <si>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</si>
  <si>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</si>
  <si>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</si>
  <si>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</si>
  <si>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</si>
  <si>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Riesgos Laborales (1.3%) (2*)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</si>
  <si>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</si>
  <si>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</si>
  <si>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</si>
  <si>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</si>
  <si>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</si>
  <si>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</si>
  <si>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OFICINAS  GOBERNADORES PROVINCIALES</t>
  </si>
  <si>
    <t>CONTRATADO</t>
  </si>
  <si>
    <t>2.1.1.2.01</t>
  </si>
  <si>
    <t>DIVISION MAYORDOMIA</t>
  </si>
  <si>
    <t>DIRECCION PREVENCION  DE LA SEGURIDAD EN LOS SECTORES VULNERABLES</t>
  </si>
  <si>
    <t>2.1.1.2.04</t>
  </si>
  <si>
    <t>CENTRO DE MONITOREO DE LA CIUDAD COLONIAL</t>
  </si>
  <si>
    <t>DIRECCION VENTANILLA UNICA</t>
  </si>
  <si>
    <t>ROSA AMANDA PEÑA MEJIA</t>
  </si>
  <si>
    <t>CARLIXTA NUÑEZ HOLGUIN</t>
  </si>
  <si>
    <t>DIRECCION ASUNTOS MIGRATORIOS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</si>
  <si>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</si>
  <si>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</si>
  <si>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</si>
  <si>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</si>
  <si>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</si>
  <si>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GESTION MIGRATORIA  Y NATURALIZACION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</si>
  <si>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</si>
  <si>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</si>
  <si>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</si>
  <si>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</si>
  <si>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OFICINA ACCESO A LA INFORMACION</t>
  </si>
  <si>
    <t>DIVISION MANTENIMIENTO</t>
  </si>
  <si>
    <t>DIRECCION DE PLANIFICACION Y DESARROLLO</t>
  </si>
  <si>
    <t>DIRECCION NATURALIZACION</t>
  </si>
  <si>
    <t>JUAN NUÑEZ MARTINEZ</t>
  </si>
  <si>
    <t>VICEMINISTERIO SEGURIDAD PREVENTIVA DE LOS SECTORES VULNERABLES</t>
  </si>
  <si>
    <t>DEPARTAMENTO DE COMPRAS Y CONTRATACIONES</t>
  </si>
  <si>
    <t>DEPARTAMENTO DE ALMACEN Y SUMINISTRO</t>
  </si>
  <si>
    <t>DEPARTAMENTO DE PUBLICACIONES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</si>
  <si>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</si>
  <si>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</si>
  <si>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</si>
  <si>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</si>
  <si>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</si>
  <si>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</si>
  <si>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</si>
  <si>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</si>
  <si>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DEPARTAMENTO EVALUACION DEL DESEMPEÑO Y CAPACITACION</t>
  </si>
  <si>
    <t>DIRECCION ADMINISTRATIVA</t>
  </si>
  <si>
    <t>DEPARTAMENTO TESORERIA</t>
  </si>
  <si>
    <t>DEPARTAMENTO EJECUCION PRESUPUESTARIA</t>
  </si>
  <si>
    <t>DEPARTAMENTO FISCALIZACION DE LOS FONDOS TRANSFERIDOS</t>
  </si>
  <si>
    <t>DEPARTAMENTO OPERACIONES TIC</t>
  </si>
  <si>
    <t>DIVISION DE PLANIFICACION Y DESARROLLO</t>
  </si>
  <si>
    <t>DIRECCION CONTROL Y REGULACION  DE PRODUCTOS PIROTECNICOS Y QUIMICOS</t>
  </si>
  <si>
    <t xml:space="preserve">Preparado por: </t>
  </si>
  <si>
    <t>Revisado por:</t>
  </si>
  <si>
    <t>Licda. Arelis Estévez Ramírez</t>
  </si>
  <si>
    <t>Encargada de Nóminas</t>
  </si>
  <si>
    <t>Lic. Modesto Rosario López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</si>
  <si>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</si>
  <si>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</si>
  <si>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</si>
  <si>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</si>
  <si>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</si>
  <si>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Tarjeta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</si>
  <si>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</si>
  <si>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</si>
  <si>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</si>
  <si>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</si>
  <si>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</si>
  <si>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CONTABILIDAD</t>
  </si>
  <si>
    <t>MIP- MINISTERIO DE INTERIOR Y POLICIA</t>
  </si>
  <si>
    <t>PROYECTO CASA DE PREVENCION DE SEGURIDAD</t>
  </si>
  <si>
    <t>DEPARTAMENTO DE TENENCIA Y PORTES DE ARMAS</t>
  </si>
  <si>
    <t>DIRECCION CONTROL DE COMERCIALIZACION DE ARMAS Y MUNICIONES</t>
  </si>
  <si>
    <t>DEPARTAMENTO DE REGISTRO Y CONTROL DE PARQUES Y BILLARES</t>
  </si>
  <si>
    <t>DIRECCION ESTUDIOS  Y DIAGNOSTICOS EN LOS SECTORES VULNERABLES</t>
  </si>
  <si>
    <t>DIRECCION SEGUIMIENTO DE DENUNCIAS CIUDADANA</t>
  </si>
  <si>
    <t>DIRECCION COORDINACION MESAS MUNICIPALES</t>
  </si>
  <si>
    <t>DIRECCION  REGISTRO Y CONTROL DE TENENCIA Y PORTE DE ARMAS</t>
  </si>
  <si>
    <t>LABORATORIO BALISTICO Y BIOMETRICO</t>
  </si>
  <si>
    <t>GERSON DANIEL SANCHEZ SANTANA</t>
  </si>
  <si>
    <t>00-402-1260855-4</t>
  </si>
  <si>
    <t>DEPARTAMENTO</t>
  </si>
  <si>
    <t>TOTAL GENERAL</t>
  </si>
  <si>
    <t>Sub Cuenta No.</t>
  </si>
  <si>
    <t>Sub total TSS</t>
  </si>
  <si>
    <t>Aprobado por:</t>
  </si>
  <si>
    <t>Director de Recursos Humanos</t>
  </si>
  <si>
    <t xml:space="preserve">    Lic. Noé Vásquez Camilo</t>
  </si>
  <si>
    <t xml:space="preserve">                             Director Financiero                                </t>
  </si>
  <si>
    <t xml:space="preserve">          Contenido color azul: opcional</t>
  </si>
  <si>
    <t>Nómina de Sueldos: Empleados CONTRATADO</t>
  </si>
  <si>
    <t>FRANCISCO ALEXIS CAMILO JAVIER</t>
  </si>
  <si>
    <t>JULIO ALFREDO TAVAREZ</t>
  </si>
  <si>
    <t>CARLOS MIGUEL CASTILLO SILVA</t>
  </si>
  <si>
    <t>DIGITADOR</t>
  </si>
  <si>
    <t>RAFAEL ANTONIO DURAN MARTINEZ</t>
  </si>
  <si>
    <t>00-071-0048064-4</t>
  </si>
  <si>
    <t>00-001-0777211-3</t>
  </si>
  <si>
    <t>00-001-1535506-7</t>
  </si>
  <si>
    <t>00-031-0204969-3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</si>
  <si>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</si>
  <si>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</si>
  <si>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</si>
  <si>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</si>
  <si>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</si>
  <si>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</si>
  <si>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NOELIA DE JESUS RODRIGUEZ MINAYA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</si>
  <si>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</si>
  <si>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</si>
  <si>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</si>
  <si>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</si>
  <si>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</si>
  <si>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</si>
  <si>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JOSE GUILLERMO GARCIA FERMIN</t>
  </si>
  <si>
    <t>ALCIDES ANTONIO NOVA AGRAMONTE</t>
  </si>
  <si>
    <t>MANUELA SARANTE PEÑA</t>
  </si>
  <si>
    <t>MARCOS ELIAS DISLA ROSARIO</t>
  </si>
  <si>
    <t>JOHNIEL ENRIQUE GOMEZ CALDERON</t>
  </si>
  <si>
    <t>JUAN FRANCISCO VASQUEZ BLANCO</t>
  </si>
  <si>
    <t>PEDRO JULIO CASTILLO MONCION</t>
  </si>
  <si>
    <t>JOSE JULIO VALDEZ DAVID</t>
  </si>
  <si>
    <t>MARTE ACOSTA MEDINA</t>
  </si>
  <si>
    <t>LEONARDO EMILIO DOMINGUEZ MELO</t>
  </si>
  <si>
    <t>MARCOS EMILIO HERASME ALFONSO</t>
  </si>
  <si>
    <t>ROBERTO BIENVENIDO LANTIGUA BALBUEN</t>
  </si>
  <si>
    <t>ISABEL MARTINEZ DIPLAN</t>
  </si>
  <si>
    <t>CARLOS JOSE DE LA ROSA</t>
  </si>
  <si>
    <t>GLEIDY VALENTINA RAMIREZ</t>
  </si>
  <si>
    <t>GLENNY YOJAIRA FELIPE CRISOSTOMO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</si>
  <si>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</si>
  <si>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</si>
  <si>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</si>
  <si>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</si>
  <si>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</si>
  <si>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</si>
  <si>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</si>
  <si>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</si>
  <si>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</si>
  <si>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</si>
  <si>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</si>
  <si>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</si>
  <si>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</si>
  <si>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</si>
  <si>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</si>
  <si>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</si>
  <si>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</si>
  <si>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</si>
  <si>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</si>
  <si>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</si>
  <si>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</si>
  <si>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</si>
  <si>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</si>
  <si>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</si>
  <si>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</si>
  <si>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</si>
  <si>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BARTOLO MARTE COMPRES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</si>
  <si>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</si>
  <si>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</si>
  <si>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</si>
  <si>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</si>
  <si>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</si>
  <si>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</si>
  <si>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</si>
  <si>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</si>
  <si>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</si>
  <si>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</si>
  <si>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</si>
  <si>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COORDINADOR ADMINISTRATIVO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</si>
  <si>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</si>
  <si>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</si>
  <si>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</si>
  <si>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</si>
  <si>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</si>
  <si>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</si>
  <si>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</si>
  <si>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DEPARTAMENTO INSPECCION DE NEGOCIOS DE ARMAS Y MUNICIONES</t>
  </si>
  <si>
    <t>DIRECCION DE COMUNICACIONES</t>
  </si>
  <si>
    <t>Empleado AFP (2.87%)</t>
  </si>
  <si>
    <t xml:space="preserve">Empleado SFS (3.04%)             </t>
  </si>
  <si>
    <t>MASCULINO</t>
  </si>
  <si>
    <t>FEMENINO</t>
  </si>
  <si>
    <t>SEXO</t>
  </si>
  <si>
    <t xml:space="preserve"> </t>
  </si>
  <si>
    <t>EMIL JOSE MARTINEZ DE JESUS</t>
  </si>
  <si>
    <t>YERLIN SEVERINO CASILLA</t>
  </si>
  <si>
    <t>NOBLE ARNALDO LUNA MARMOLEJOS</t>
  </si>
  <si>
    <t>JENNIFFER SYLVANA MEJIA</t>
  </si>
  <si>
    <t>MARIA ISABEL BRETON DE JESUS</t>
  </si>
  <si>
    <t>LEONCIO HEREDIA CHAVES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</si>
  <si>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</si>
  <si>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</si>
  <si>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</si>
  <si>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</si>
  <si>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</si>
  <si>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LEONCIO GARCIA GOMEZ</t>
  </si>
  <si>
    <t>NINOSKA ELIZABETH ACOSTA FERREIRAS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</si>
  <si>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</si>
  <si>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</si>
  <si>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</si>
  <si>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</si>
  <si>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</si>
  <si>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</si>
  <si>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</si>
  <si>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FLORANGEL CRUZ RIVERA</t>
  </si>
  <si>
    <t>JORGE ARTURO GUZMAN</t>
  </si>
  <si>
    <t>ROCIO LIZARDO LEGUIZAMON</t>
  </si>
  <si>
    <t>MASSIEL PAULINO MARTINEZ</t>
  </si>
  <si>
    <t>KALIA CESARINA ESPINAL BODRE</t>
  </si>
  <si>
    <t>EDGAR JOEL LIMA MONTERO</t>
  </si>
  <si>
    <t>RODOLFO REYNALDO CASADO PEGUERO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</si>
  <si>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</si>
  <si>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</si>
  <si>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</si>
  <si>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</si>
  <si>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</si>
  <si>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</si>
  <si>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</si>
  <si>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</si>
  <si>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</si>
  <si>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</si>
  <si>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ROBERTO GUERRERO FEBRILLET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</si>
  <si>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</si>
  <si>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</si>
  <si>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</si>
  <si>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</si>
  <si>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</si>
  <si>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</si>
  <si>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ZACARIAS DE JESUS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</si>
  <si>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</si>
  <si>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</si>
  <si>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</si>
  <si>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</si>
  <si>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</si>
  <si>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RAMON ANTONIO MORILLO RODRIGUEZ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</si>
  <si>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</si>
  <si>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</si>
  <si>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</si>
  <si>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</si>
  <si>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</si>
  <si>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</si>
  <si>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</si>
  <si>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</si>
  <si>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</si>
  <si>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LUZ ROSMERI MORROBEL LOPEZ</t>
  </si>
  <si>
    <t>LEISSA VIRGINIA CRUZ POLANCO</t>
  </si>
  <si>
    <t>GABRIEL DE JESUS BRITO TIFA</t>
  </si>
  <si>
    <t>JOSE RAFAEL JEREZ MOYA</t>
  </si>
  <si>
    <t>BERSANIA NELISSA ROSARIO CARRASCO</t>
  </si>
  <si>
    <t>DALVIN ADOLFO MONTERO MARQUEZ</t>
  </si>
  <si>
    <t>MARIA ELENA DE LA CRUZ GARCIA</t>
  </si>
  <si>
    <t>DENNIS EULALIA HERNANDEZ LINARES</t>
  </si>
  <si>
    <t>SORANLLI MERCADO MARTINEZ</t>
  </si>
  <si>
    <t>LAURA LETICIA MARIÑEZ ESPINAL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</si>
  <si>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</si>
  <si>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</si>
  <si>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</si>
  <si>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</si>
  <si>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</si>
  <si>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MANUEL DE REGLA DE LEON RODRIGUEZ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</si>
  <si>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</si>
  <si>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</si>
  <si>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</si>
  <si>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</si>
  <si>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</si>
  <si>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ANDY DARLYN MELO TEJEDA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</si>
  <si>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</si>
  <si>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</si>
  <si>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</si>
  <si>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</si>
  <si>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</si>
  <si>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</si>
  <si>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</si>
  <si>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</si>
  <si>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</si>
  <si>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</si>
  <si>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</si>
  <si>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</si>
  <si>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CESARINA ENERCIDA MONTERO MONTERO</t>
  </si>
  <si>
    <t>SANDIS ALFONSO FRIAS LOPEZ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</si>
  <si>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</si>
  <si>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</si>
  <si>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</si>
  <si>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</si>
  <si>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</si>
  <si>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</si>
  <si>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</si>
  <si>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GERTRUDIS DEL CARMEN MARMOL NUÑEZ</t>
  </si>
  <si>
    <t>PEDRO BALDERA GERMAN</t>
  </si>
  <si>
    <t>AGUSTIN MATOS MARTINEZ</t>
  </si>
  <si>
    <t>DALINA ROSARIO VELOZ</t>
  </si>
  <si>
    <t>ERNESTO HERNANDEZ ESTEVEZ</t>
  </si>
  <si>
    <t>RUDDY MANUEL ALMONTE MATEO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</si>
  <si>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</si>
  <si>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</si>
  <si>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</si>
  <si>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</si>
  <si>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</si>
  <si>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</si>
  <si>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</si>
  <si>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</si>
  <si>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</si>
  <si>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HECTOR JOSE HERNANDEZ DUARTE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</si>
  <si>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</si>
  <si>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</si>
  <si>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</si>
  <si>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</si>
  <si>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</si>
  <si>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</si>
  <si>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</si>
  <si>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</si>
  <si>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FRANCISCO JOSE ESPINAL REVELO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</si>
  <si>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</si>
  <si>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</si>
  <si>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</si>
  <si>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</si>
  <si>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</si>
  <si>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</si>
  <si>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</si>
  <si>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</si>
  <si>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</si>
  <si>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SALVADOR ERNESTO DOMENECH VALDEZ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</si>
  <si>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</si>
  <si>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</si>
  <si>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</si>
  <si>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</si>
  <si>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</si>
  <si>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</si>
  <si>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</si>
  <si>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</si>
  <si>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</si>
  <si>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</si>
  <si>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</si>
  <si>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</si>
  <si>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</si>
  <si>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</si>
  <si>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</si>
  <si>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</si>
  <si>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</si>
  <si>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</si>
  <si>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</si>
  <si>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</si>
  <si>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</si>
  <si>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</si>
  <si>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</si>
  <si>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</si>
  <si>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</si>
  <si>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</si>
  <si>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</si>
  <si>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FRANCISCO ARAMIS POLANCO ORTIZ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</si>
  <si>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</si>
  <si>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</si>
  <si>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</si>
  <si>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</si>
  <si>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</si>
  <si>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</si>
  <si>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</si>
  <si>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</si>
  <si>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</si>
  <si>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</si>
  <si>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</si>
  <si>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</si>
  <si>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ANNY YANETTE CASADO ARIAS</t>
  </si>
  <si>
    <t>ROSALBA TORIBIO JAVIER</t>
  </si>
  <si>
    <t>JORGE KERY MORALES CASTILLO</t>
  </si>
  <si>
    <t>LUIS MANUEL DELGADO LAUREANO</t>
  </si>
  <si>
    <t>EDWARD MANUEL DOTEL PEREZ</t>
  </si>
  <si>
    <t>ELOISA JACKELINE BAEZ MEJIA</t>
  </si>
  <si>
    <t>EULOGIO AMADO TAVERAS ABREU</t>
  </si>
  <si>
    <t>DEPARTAMENTO DE RELACIONES PUBLICAS</t>
  </si>
  <si>
    <t>DEPARTAMENTO ARCHIVO CENTRAL</t>
  </si>
  <si>
    <t>DEPARTAMENTO DE REGISTRO Y CONTROL DE MUNICIONES</t>
  </si>
  <si>
    <t>OBSERVATORIO DE SEGURIDAD CIUDADANA</t>
  </si>
  <si>
    <t>VICEMINISTERIO SEGURIDAD INTERIOR</t>
  </si>
  <si>
    <t>VICEMINISTERIO DE CONTROL Y REGULACION DE ARMAS Y MUNICIONES</t>
  </si>
  <si>
    <t>DEPARTAMENTO RECLUTAMIENTO Y SELECCION</t>
  </si>
  <si>
    <t>DEPARTAMENTO DE LITIGIOS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</si>
  <si>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</si>
  <si>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</si>
  <si>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</si>
  <si>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</si>
  <si>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</si>
  <si>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</si>
  <si>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</si>
  <si>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</si>
  <si>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CALIDAD EN LA GESTIO</t>
  </si>
  <si>
    <t>ANALISTA DE INVESTIGACION</t>
  </si>
  <si>
    <t>ANALISTA DE INCIDENTES DE SIS</t>
  </si>
  <si>
    <t>COORDINADOR ACADEMICO</t>
  </si>
  <si>
    <t>TRABAJADOR SOCIAL</t>
  </si>
  <si>
    <t>COORD. DESARROLLO DE PROYECTO</t>
  </si>
  <si>
    <t>TECNICO DE COMPRAS</t>
  </si>
  <si>
    <t>TECNICO ADMINISTRATIVO</t>
  </si>
  <si>
    <t>cedula</t>
  </si>
  <si>
    <t>grupo</t>
  </si>
  <si>
    <t>01/0/2021</t>
  </si>
  <si>
    <t>ELVIS RAFAEL CAMILO HILARIO</t>
  </si>
  <si>
    <t>DAYANNA MIGUELINA PEREZ CUEVAS</t>
  </si>
  <si>
    <t>MARIA ESTELA MEJIA NUÑEZ</t>
  </si>
  <si>
    <t>ESMARLIN ROCIO ARAUJO SANTANA</t>
  </si>
  <si>
    <t>ELISA MARIA PEÑA SANTANA</t>
  </si>
  <si>
    <t>LUIS RODOLFO CARABALLO CASTILLO</t>
  </si>
  <si>
    <t>YARITZA MORENO PICHARDO</t>
  </si>
  <si>
    <t>GENARO ANTONIO NICOLAS ROSARIO HERN</t>
  </si>
  <si>
    <t>JESUS MARIA CACERES GARCIA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</si>
  <si>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</si>
  <si>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</si>
  <si>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</si>
  <si>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</si>
  <si>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</si>
  <si>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</si>
  <si>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RONNI MARINO CRUZ FLORES</t>
  </si>
  <si>
    <t>RAMON CRISTOBAL VARGAS RODRIGUEZ</t>
  </si>
  <si>
    <t>CARLOS MANUEL OVALLE RODRIGUEZ</t>
  </si>
  <si>
    <t>DAMIANA RAMIREZ SANTANA</t>
  </si>
  <si>
    <t>JERSON DARIO BUENO PERALTA</t>
  </si>
  <si>
    <t>JOSE ERNESTO DENNIS</t>
  </si>
  <si>
    <t>CESAR AUGUSTO FLORES PICHARDO</t>
  </si>
  <si>
    <t>EDGAR ALEXANDER GARCIA GUILAMO</t>
  </si>
  <si>
    <t>PEDRO GENUIS RIVERA SILVESTRE</t>
  </si>
  <si>
    <t>ROBERTO MARTE CABRAL</t>
  </si>
  <si>
    <t>DULCE MARIA SANTOS CRUZ</t>
  </si>
  <si>
    <t>LORENA HERNANDEZ VALENCIA DE PEREZ</t>
  </si>
  <si>
    <t>INGENIERO CIVIL I</t>
  </si>
  <si>
    <t>Correspondiente al mes de AGOSTO del año 2021</t>
  </si>
  <si>
    <t>26/2/202</t>
  </si>
  <si>
    <t>1/9/202</t>
  </si>
  <si>
    <t xml:space="preserve">    Lic. Ramón F. Hernández Ventura</t>
  </si>
  <si>
    <t>SANTANA BRUNO VARGAS</t>
  </si>
  <si>
    <t>BRACELLI BRITANY ANDUJAR REYES</t>
  </si>
  <si>
    <t>AYENDY SORIANO CASTILLO</t>
  </si>
  <si>
    <t>MARIA DEL CARMEN CARRASCO HERRERA</t>
  </si>
  <si>
    <t>MARISOL DE JESUS MARTINEZ</t>
  </si>
  <si>
    <t>JUAN HICHEZ MARTE</t>
  </si>
  <si>
    <t>CARLOS JULIO CIPRIAN BRITO</t>
  </si>
  <si>
    <t>MARIO ANTONIO PEÑA DIAZ</t>
  </si>
  <si>
    <t>YOEL PEÑA PEÑA</t>
  </si>
  <si>
    <t>BARBARA JULISSA ROLLINS SEPULVEDA</t>
  </si>
  <si>
    <t>JOSE EDGAR ALVAREZ HERRERA</t>
  </si>
  <si>
    <t>RENZO DE JESUS CARABALLO ROJAS</t>
  </si>
  <si>
    <t>ROQUE MARIA ESTEVEZ REYNOSO</t>
  </si>
  <si>
    <t>FELIX ROSARIO ADAMES</t>
  </si>
  <si>
    <t>ARIOSTO RODOLFO REYES JOAQUIN</t>
  </si>
  <si>
    <t>RAILE RAFAEL PEREZ PEREZ</t>
  </si>
  <si>
    <t>JOSE LUIS FERNANDEZ MARTINEZ</t>
  </si>
  <si>
    <t>ONELSI ALEJANDRO GOMEZ ARIAS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</si>
  <si>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</si>
  <si>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</si>
  <si>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</si>
  <si>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</si>
  <si>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</si>
  <si>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Correspondiente al mes de Septiembre del año 2021</t>
  </si>
  <si>
    <t>Genero</t>
  </si>
  <si>
    <t>JOEL EVARISTO BLANCO ROSARIO</t>
  </si>
  <si>
    <t>ANALISTA DE EXPEDIENTES</t>
  </si>
  <si>
    <t>MICHAEL JOEL DE LOS SANTOS VALDEZ</t>
  </si>
  <si>
    <t>SOPORTE HELPDESK</t>
  </si>
  <si>
    <t>ADALBERTO ANTONIO QUEZADA DE LOS SANTOS</t>
  </si>
  <si>
    <t>ENCARGADO</t>
  </si>
  <si>
    <t>DIRECCION ESTUDIOS  Y DIAGNOSTICOS EN LOS SECTORES VULNERABLES</t>
  </si>
  <si>
    <t>DIRECCION CONTROL Y REGULACION  DE PRODUCTOS PIROTECNICOS Y QUIMICOS</t>
  </si>
  <si>
    <t>OFICINAS  GOBERNADORES PROVINCIALES</t>
  </si>
  <si>
    <t>DIRECCION PREVENCION  DE LA SEGURIDAD EN LOS SECTORES VULNERABLES</t>
  </si>
  <si>
    <t>DIRECCION  REGISTRO Y CONTROL DE TENENCIA Y PORTE DE ARMAS</t>
  </si>
  <si>
    <t>DEPARTAMENTO DE EMISION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</si>
</sst>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Book Antiqua"/>
      <family val="1"/>
    </font>
    <font>
      <b/>
      <sz val="11"/>
      <name val="Arial"/>
      <family val="2"/>
    </font>
    <font>
      <sz val="11"/>
      <name val="Arial"/>
      <family val="2"/>
    </font>
    <font>
      <b/>
      <sz val="14"/>
      <name val="Book Antiqua"/>
      <family val="1"/>
    </font>
    <font>
      <b/>
      <sz val="18"/>
      <name val="Book Antiqua"/>
      <family val="1"/>
    </font>
    <font>
      <b/>
      <sz val="15"/>
      <name val="Book Antiqua"/>
      <family val="1"/>
    </font>
    <font>
      <b/>
      <sz val="16"/>
      <name val="Book Antiqua"/>
      <family val="1"/>
    </font>
    <font>
      <b/>
      <sz val="20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 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8"/>
      <name val="Calibri "/>
    </font>
    <font>
      <sz val="8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36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 "/>
    </font>
    <font>
      <b/>
      <sz val="10"/>
      <color theme="1"/>
      <name val="Calibri 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5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3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3" fontId="2" fillId="2" borderId="0" xfId="1" applyFont="1" applyFill="1" applyAlignment="1">
      <alignment horizontal="center" vertical="center" wrapText="1"/>
    </xf>
    <xf numFmtId="43" fontId="4" fillId="2" borderId="0" xfId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6" fillId="0" borderId="0" xfId="3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15" fillId="6" borderId="3" xfId="2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0" fontId="17" fillId="7" borderId="3" xfId="0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4" fontId="0" fillId="0" borderId="0" xfId="0" applyNumberForma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4" fontId="15" fillId="0" borderId="3" xfId="2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39" fontId="15" fillId="0" borderId="3" xfId="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3" borderId="3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23" fillId="0" borderId="0" xfId="0" applyNumberFormat="1" applyFont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vertical="center"/>
    </xf>
    <xf numFmtId="0" fontId="29" fillId="0" borderId="0" xfId="0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0" fillId="7" borderId="3" xfId="0" applyFont="1" applyFill="1" applyBorder="1" applyAlignment="1">
      <alignment horizontal="center" wrapText="1"/>
    </xf>
    <xf numFmtId="0" fontId="15" fillId="0" borderId="3" xfId="2" applyNumberFormat="1" applyFont="1" applyFill="1" applyBorder="1" applyAlignment="1">
      <alignment horizontal="center" vertical="center" wrapText="1"/>
    </xf>
    <xf numFmtId="43" fontId="31" fillId="0" borderId="3" xfId="1" applyFont="1" applyFill="1" applyBorder="1" applyAlignment="1">
      <alignment horizontal="center" vertical="center" wrapText="1"/>
    </xf>
    <xf numFmtId="4" fontId="31" fillId="0" borderId="3" xfId="1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3" xfId="0" applyNumberFormat="1" applyBorder="1"/>
    <xf numFmtId="14" fontId="0" fillId="8" borderId="3" xfId="0" applyNumberFormat="1" applyFill="1" applyBorder="1" applyAlignment="1">
      <alignment horizontal="center" vertical="center"/>
    </xf>
    <xf numFmtId="14" fontId="0" fillId="9" borderId="3" xfId="0" applyNumberForma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 wrapText="1"/>
    </xf>
    <xf numFmtId="0" fontId="0" fillId="0" borderId="3" xfId="0" applyBorder="1" applyAlignment="1"/>
    <xf numFmtId="166" fontId="2" fillId="0" borderId="0" xfId="0" applyNumberFormat="1" applyFont="1" applyAlignment="1">
      <alignment horizontal="center" vertical="center" wrapText="1"/>
    </xf>
    <xf numFmtId="166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vertical="center"/>
    </xf>
    <xf numFmtId="166" fontId="12" fillId="2" borderId="0" xfId="0" applyNumberFormat="1" applyFont="1" applyFill="1" applyAlignment="1">
      <alignment horizontal="center" vertical="center"/>
    </xf>
    <xf numFmtId="166" fontId="12" fillId="0" borderId="0" xfId="0" applyNumberFormat="1" applyFont="1" applyAlignment="1">
      <alignment horizontal="left" vertical="center"/>
    </xf>
    <xf numFmtId="166" fontId="0" fillId="0" borderId="0" xfId="0" applyNumberFormat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2" fontId="16" fillId="3" borderId="3" xfId="1" applyNumberFormat="1" applyFont="1" applyFill="1" applyBorder="1" applyAlignment="1">
      <alignment horizontal="center" vertical="center" wrapText="1"/>
    </xf>
    <xf numFmtId="43" fontId="16" fillId="4" borderId="3" xfId="1" applyFont="1" applyFill="1" applyBorder="1" applyAlignment="1">
      <alignment horizontal="center" vertical="center" wrapText="1"/>
    </xf>
    <xf numFmtId="4" fontId="16" fillId="3" borderId="3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166" fontId="16" fillId="5" borderId="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4" fillId="11" borderId="1" xfId="0" applyFont="1" applyFill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43" fontId="31" fillId="0" borderId="0" xfId="1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vertical="center" wrapText="1"/>
    </xf>
    <xf numFmtId="0" fontId="17" fillId="7" borderId="11" xfId="0" applyFont="1" applyFill="1" applyBorder="1" applyAlignment="1">
      <alignment vertical="center" wrapText="1"/>
    </xf>
    <xf numFmtId="166" fontId="17" fillId="7" borderId="11" xfId="0" applyNumberFormat="1" applyFont="1" applyFill="1" applyBorder="1" applyAlignment="1">
      <alignment vertical="center" wrapText="1"/>
    </xf>
    <xf numFmtId="43" fontId="31" fillId="0" borderId="11" xfId="1" applyFont="1" applyFill="1" applyBorder="1" applyAlignment="1">
      <alignment horizontal="center" vertical="center" wrapText="1"/>
    </xf>
    <xf numFmtId="4" fontId="31" fillId="0" borderId="11" xfId="1" applyNumberFormat="1" applyFont="1" applyFill="1" applyBorder="1" applyAlignment="1">
      <alignment horizontal="center" vertical="center" wrapText="1"/>
    </xf>
    <xf numFmtId="43" fontId="31" fillId="0" borderId="12" xfId="1" applyFont="1" applyFill="1" applyBorder="1" applyAlignment="1">
      <alignment horizontal="center" vertical="center" wrapText="1"/>
    </xf>
    <xf numFmtId="0" fontId="30" fillId="7" borderId="13" xfId="0" applyFont="1" applyFill="1" applyBorder="1" applyAlignment="1">
      <alignment horizontal="center" wrapText="1"/>
    </xf>
    <xf numFmtId="43" fontId="31" fillId="0" borderId="14" xfId="1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7" fillId="7" borderId="12" xfId="1" applyFont="1" applyFill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4" fontId="18" fillId="0" borderId="3" xfId="2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35" fillId="0" borderId="0" xfId="0" applyFont="1" applyFill="1" applyAlignment="1">
      <alignment vertical="center"/>
    </xf>
    <xf numFmtId="0" fontId="35" fillId="0" borderId="3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43" fontId="17" fillId="7" borderId="3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" fillId="7" borderId="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43" fontId="19" fillId="3" borderId="3" xfId="1" applyFont="1" applyFill="1" applyBorder="1" applyAlignment="1">
      <alignment horizontal="center" vertical="center" wrapText="1"/>
    </xf>
    <xf numFmtId="43" fontId="18" fillId="0" borderId="3" xfId="1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7" fillId="7" borderId="3" xfId="0" applyFont="1" applyFill="1" applyBorder="1" applyAlignment="1">
      <alignment horizontal="left" vertical="center" wrapText="1"/>
    </xf>
    <xf numFmtId="0" fontId="35" fillId="0" borderId="3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/>
    </xf>
    <xf numFmtId="43" fontId="23" fillId="0" borderId="0" xfId="1" applyFont="1" applyAlignment="1">
      <alignment horizontal="center" vertical="center" wrapText="1"/>
    </xf>
    <xf numFmtId="43" fontId="24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25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43" fontId="23" fillId="0" borderId="0" xfId="1" applyFont="1" applyAlignment="1">
      <alignment horizontal="center" vertical="center"/>
    </xf>
    <xf numFmtId="43" fontId="29" fillId="0" borderId="0" xfId="1" applyFont="1" applyAlignment="1">
      <alignment horizontal="center" vertical="center"/>
    </xf>
    <xf numFmtId="43" fontId="21" fillId="0" borderId="0" xfId="1" applyFont="1" applyAlignment="1">
      <alignment horizontal="center" vertical="center"/>
    </xf>
    <xf numFmtId="43" fontId="12" fillId="2" borderId="0" xfId="1" applyFont="1" applyFill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166" fontId="23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23" fillId="0" borderId="4" xfId="1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2" fontId="38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4" fontId="39" fillId="2" borderId="0" xfId="0" applyNumberFormat="1" applyFont="1" applyFill="1" applyAlignment="1">
      <alignment horizontal="center" vertical="center"/>
    </xf>
    <xf numFmtId="0" fontId="34" fillId="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left" vertical="center" wrapText="1"/>
    </xf>
    <xf numFmtId="0" fontId="35" fillId="0" borderId="3" xfId="0" applyFont="1" applyFill="1" applyBorder="1" applyAlignment="1">
      <alignment horizontal="center" vertical="center"/>
    </xf>
    <xf numFmtId="14" fontId="18" fillId="0" borderId="3" xfId="0" applyNumberFormat="1" applyFont="1" applyFill="1" applyBorder="1" applyAlignment="1">
      <alignment horizontal="center" vertical="center"/>
    </xf>
    <xf numFmtId="4" fontId="18" fillId="0" borderId="3" xfId="0" applyNumberFormat="1" applyFont="1" applyFill="1" applyBorder="1" applyAlignment="1">
      <alignment horizontal="center" vertical="center"/>
    </xf>
    <xf numFmtId="43" fontId="18" fillId="0" borderId="3" xfId="1" applyFont="1" applyFill="1" applyBorder="1" applyAlignment="1">
      <alignment horizontal="center" vertical="center"/>
    </xf>
    <xf numFmtId="44" fontId="18" fillId="0" borderId="3" xfId="2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3" xfId="0" applyFont="1" applyFill="1" applyBorder="1" applyAlignment="1">
      <alignment vertical="center" wrapText="1"/>
    </xf>
    <xf numFmtId="43" fontId="21" fillId="0" borderId="0" xfId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166" fontId="19" fillId="5" borderId="9" xfId="0" applyNumberFormat="1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2" fontId="17" fillId="3" borderId="9" xfId="1" applyNumberFormat="1" applyFont="1" applyFill="1" applyBorder="1" applyAlignment="1">
      <alignment horizontal="center" vertical="center" wrapText="1"/>
    </xf>
    <xf numFmtId="43" fontId="19" fillId="4" borderId="9" xfId="1" applyFont="1" applyFill="1" applyBorder="1" applyAlignment="1">
      <alignment horizontal="center" vertical="center" wrapText="1"/>
    </xf>
    <xf numFmtId="4" fontId="19" fillId="3" borderId="9" xfId="0" applyNumberFormat="1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2" fontId="17" fillId="3" borderId="7" xfId="1" applyNumberFormat="1" applyFont="1" applyFill="1" applyBorder="1" applyAlignment="1">
      <alignment horizontal="center" vertical="center" wrapText="1"/>
    </xf>
    <xf numFmtId="2" fontId="17" fillId="3" borderId="8" xfId="1" applyNumberFormat="1" applyFont="1" applyFill="1" applyBorder="1" applyAlignment="1">
      <alignment horizontal="center" vertical="center" wrapText="1"/>
    </xf>
    <xf numFmtId="2" fontId="17" fillId="3" borderId="9" xfId="1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43" fontId="24" fillId="0" borderId="5" xfId="1" applyFont="1" applyBorder="1" applyAlignment="1">
      <alignment horizontal="center" vertical="center" wrapText="1"/>
    </xf>
    <xf numFmtId="43" fontId="32" fillId="0" borderId="0" xfId="1" applyFont="1" applyAlignment="1">
      <alignment horizontal="center" vertical="center"/>
    </xf>
    <xf numFmtId="43" fontId="21" fillId="0" borderId="0" xfId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2" fontId="16" fillId="3" borderId="7" xfId="1" applyNumberFormat="1" applyFont="1" applyFill="1" applyBorder="1" applyAlignment="1">
      <alignment horizontal="center" vertical="center" wrapText="1"/>
    </xf>
    <xf numFmtId="2" fontId="16" fillId="3" borderId="8" xfId="1" applyNumberFormat="1" applyFont="1" applyFill="1" applyBorder="1" applyAlignment="1">
      <alignment horizontal="center" vertical="center" wrapText="1"/>
    </xf>
    <xf numFmtId="2" fontId="16" fillId="3" borderId="9" xfId="1" applyNumberFormat="1" applyFont="1" applyFill="1" applyBorder="1" applyAlignment="1">
      <alignment horizontal="center" vertical="center" wrapText="1"/>
    </xf>
    <xf numFmtId="43" fontId="16" fillId="4" borderId="7" xfId="1" applyFont="1" applyFill="1" applyBorder="1" applyAlignment="1">
      <alignment horizontal="center" vertical="center" wrapText="1"/>
    </xf>
    <xf numFmtId="43" fontId="16" fillId="4" borderId="8" xfId="1" applyFont="1" applyFill="1" applyBorder="1" applyAlignment="1">
      <alignment horizontal="center" vertical="center" wrapText="1"/>
    </xf>
    <xf numFmtId="43" fontId="16" fillId="4" borderId="9" xfId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166" fontId="16" fillId="5" borderId="7" xfId="0" applyNumberFormat="1" applyFont="1" applyFill="1" applyBorder="1" applyAlignment="1">
      <alignment horizontal="center" vertical="center" wrapText="1"/>
    </xf>
    <xf numFmtId="166" fontId="16" fillId="5" borderId="8" xfId="0" applyNumberFormat="1" applyFont="1" applyFill="1" applyBorder="1" applyAlignment="1">
      <alignment horizontal="center" vertical="center" wrapText="1"/>
    </xf>
    <xf numFmtId="166" fontId="16" fillId="5" borderId="9" xfId="0" applyNumberFormat="1" applyFont="1" applyFill="1" applyBorder="1" applyAlignment="1">
      <alignment horizontal="center" vertical="center" wrapText="1"/>
    </xf>
    <xf numFmtId="4" fontId="16" fillId="3" borderId="7" xfId="0" applyNumberFormat="1" applyFont="1" applyFill="1" applyBorder="1" applyAlignment="1">
      <alignment horizontal="center" vertical="center" wrapText="1"/>
    </xf>
    <xf numFmtId="4" fontId="16" fillId="3" borderId="9" xfId="0" applyNumberFormat="1" applyFont="1" applyFill="1" applyBorder="1" applyAlignment="1">
      <alignment horizontal="center" vertical="center" wrapText="1"/>
    </xf>
    <xf numFmtId="165" fontId="33" fillId="0" borderId="0" xfId="0" applyNumberFormat="1" applyFont="1" applyAlignment="1">
      <alignment vertical="center"/>
    </xf>
    <xf numFmtId="165" fontId="19" fillId="3" borderId="9" xfId="0" applyNumberFormat="1" applyFont="1" applyFill="1" applyBorder="1" applyAlignment="1">
      <alignment horizontal="center" vertical="center" wrapText="1"/>
    </xf>
    <xf numFmtId="165" fontId="18" fillId="0" borderId="3" xfId="0" applyNumberFormat="1" applyFont="1" applyFill="1" applyBorder="1" applyAlignment="1">
      <alignment vertical="center"/>
    </xf>
    <xf numFmtId="165" fontId="18" fillId="0" borderId="3" xfId="0" applyNumberFormat="1" applyFont="1" applyBorder="1" applyAlignment="1">
      <alignment horizontal="center" vertical="center" wrapText="1"/>
    </xf>
    <xf numFmtId="165" fontId="21" fillId="0" borderId="0" xfId="0" applyNumberFormat="1" applyFont="1" applyAlignment="1">
      <alignment vertical="center"/>
    </xf>
    <xf numFmtId="165" fontId="25" fillId="0" borderId="0" xfId="0" applyNumberFormat="1" applyFont="1" applyAlignment="1">
      <alignment vertical="center"/>
    </xf>
    <xf numFmtId="0" fontId="17" fillId="4" borderId="7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41" fillId="2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17" fillId="3" borderId="7" xfId="0" applyFont="1" applyFill="1" applyBorder="1" applyAlignment="1">
      <alignment horizontal="center" vertical="center" wrapText="1"/>
    </xf>
    <xf numFmtId="166" fontId="17" fillId="5" borderId="7" xfId="0" applyNumberFormat="1" applyFont="1" applyFill="1" applyBorder="1" applyAlignment="1">
      <alignment horizontal="center" vertical="center" wrapText="1"/>
    </xf>
    <xf numFmtId="43" fontId="17" fillId="4" borderId="7" xfId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40" fillId="3" borderId="7" xfId="0" applyFont="1" applyFill="1" applyBorder="1" applyAlignment="1">
      <alignment horizontal="center" vertical="center" wrapText="1"/>
    </xf>
    <xf numFmtId="165" fontId="17" fillId="3" borderId="7" xfId="0" applyNumberFormat="1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166" fontId="17" fillId="5" borderId="8" xfId="0" applyNumberFormat="1" applyFont="1" applyFill="1" applyBorder="1" applyAlignment="1">
      <alignment horizontal="center" vertical="center" wrapText="1"/>
    </xf>
    <xf numFmtId="43" fontId="17" fillId="4" borderId="8" xfId="1" applyFont="1" applyFill="1" applyBorder="1" applyAlignment="1">
      <alignment horizontal="center" vertical="center" wrapText="1"/>
    </xf>
    <xf numFmtId="43" fontId="17" fillId="3" borderId="3" xfId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4" fontId="17" fillId="3" borderId="7" xfId="0" applyNumberFormat="1" applyFont="1" applyFill="1" applyBorder="1" applyAlignment="1">
      <alignment horizontal="center" vertical="center" wrapText="1"/>
    </xf>
    <xf numFmtId="0" fontId="40" fillId="3" borderId="8" xfId="0" applyFont="1" applyFill="1" applyBorder="1" applyAlignment="1">
      <alignment horizontal="center" vertical="center" wrapText="1"/>
    </xf>
    <xf numFmtId="165" fontId="17" fillId="3" borderId="8" xfId="0" applyNumberFormat="1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166" fontId="17" fillId="5" borderId="9" xfId="0" applyNumberFormat="1" applyFont="1" applyFill="1" applyBorder="1" applyAlignment="1">
      <alignment horizontal="center" vertical="center" wrapText="1"/>
    </xf>
    <xf numFmtId="43" fontId="17" fillId="4" borderId="9" xfId="1" applyFont="1" applyFill="1" applyBorder="1" applyAlignment="1">
      <alignment horizontal="center" vertical="center" wrapText="1"/>
    </xf>
    <xf numFmtId="4" fontId="17" fillId="3" borderId="9" xfId="0" applyNumberFormat="1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165" fontId="17" fillId="3" borderId="9" xfId="0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881994</xdr:colOff>
      <xdr:row>3</xdr:row>
      <xdr:rowOff>0</xdr:rowOff>
    </xdr:from>
    <xdr:ext cx="2962352" cy="2422071"/>
    <xdr:pic>
      <xdr:nvPicPr>
        <xdr:cNvPr id="2" name="Imagen 3">
          <a:extLst>
            <a:ext uri="{FF2B5EF4-FFF2-40B4-BE49-F238E27FC236}">
              <a16:creationId xmlns:a16="http://schemas.microsoft.com/office/drawing/2014/main" xmlns="" id="{04202219-FC14-4121-9AE0-26AF4B859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4869" y="0"/>
          <a:ext cx="2962352" cy="24220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2"/>
  <sheetViews>
    <sheetView tabSelected="1" zoomScale="55" zoomScaleNormal="55" zoomScalePageLayoutView="55" workbookViewId="0">
      <selection activeCell="V556" sqref="A1:V556"/>
    </sheetView>
  </sheetViews>
  <sheetFormatPr baseColWidth="10" defaultColWidth="18.42578125" defaultRowHeight="15"/>
  <cols>
    <col min="1" max="1" width="4.7109375" style="3" customWidth="1"/>
    <col min="2" max="2" width="14.28515625" style="4" customWidth="1"/>
    <col min="3" max="3" width="17" style="12" customWidth="1"/>
    <col min="4" max="4" width="35.28515625" style="253" customWidth="1"/>
    <col min="5" max="5" width="12.85546875" style="12" customWidth="1"/>
    <col min="6" max="7" width="9.140625" style="91" customWidth="1"/>
    <col min="8" max="8" width="12.85546875" style="35" customWidth="1"/>
    <col min="9" max="9" width="12.5703125" style="164" customWidth="1"/>
    <col min="10" max="10" width="10.28515625" style="12" customWidth="1"/>
    <col min="11" max="11" width="11.42578125" style="35" customWidth="1"/>
    <col min="12" max="12" width="12.140625" style="35" customWidth="1"/>
    <col min="13" max="13" width="11.5703125" style="35" customWidth="1"/>
    <col min="14" max="14" width="12" style="35" customWidth="1"/>
    <col min="15" max="15" width="12.42578125" style="35" customWidth="1"/>
    <col min="16" max="16" width="11.5703125" style="12" customWidth="1"/>
    <col min="17" max="17" width="12" style="12" customWidth="1"/>
    <col min="18" max="18" width="13.28515625" style="43" customWidth="1"/>
    <col min="19" max="19" width="11.85546875" style="12" customWidth="1"/>
    <col min="20" max="20" width="13" style="12" customWidth="1"/>
    <col min="21" max="21" width="8" style="12" customWidth="1"/>
    <col min="22" max="22" width="9.85546875" style="33" customWidth="1"/>
    <col min="23" max="23" width="24.140625" style="52" hidden="1" customWidth="1"/>
    <col min="24" max="24" width="11.42578125" style="3" hidden="1" customWidth="1"/>
    <col min="25" max="25" width="16" style="3" customWidth="1"/>
    <col min="26" max="16384" width="18.42578125" style="3"/>
  </cols>
  <sheetData>
    <row r="1" spans="1:24" ht="23.25">
      <c r="A1" s="283" t="s">
        <v>1119</v>
      </c>
      <c r="B1" s="283"/>
      <c r="C1" s="283"/>
      <c r="D1" s="283"/>
      <c r="E1" s="283"/>
      <c r="F1" s="283"/>
      <c r="G1" s="283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</row>
    <row r="2" spans="1:24" s="128" customFormat="1" ht="23.25">
      <c r="A2" s="191" t="s">
        <v>1120</v>
      </c>
      <c r="B2" s="191"/>
      <c r="C2" s="191"/>
      <c r="D2" s="191"/>
      <c r="E2" s="191"/>
      <c r="F2" s="191"/>
      <c r="G2" s="191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240"/>
    </row>
    <row r="3" spans="1:24" s="265" customFormat="1" ht="12">
      <c r="A3" s="256" t="s">
        <v>656</v>
      </c>
      <c r="B3" s="246" t="s">
        <v>0</v>
      </c>
      <c r="C3" s="246" t="s">
        <v>664</v>
      </c>
      <c r="D3" s="246" t="s">
        <v>663</v>
      </c>
      <c r="E3" s="246" t="s">
        <v>665</v>
      </c>
      <c r="F3" s="257" t="s">
        <v>666</v>
      </c>
      <c r="G3" s="257" t="s">
        <v>667</v>
      </c>
      <c r="H3" s="258" t="s">
        <v>657</v>
      </c>
      <c r="I3" s="193" t="s">
        <v>1117</v>
      </c>
      <c r="J3" s="256" t="s">
        <v>659</v>
      </c>
      <c r="K3" s="259" t="s">
        <v>660</v>
      </c>
      <c r="L3" s="260"/>
      <c r="M3" s="260"/>
      <c r="N3" s="260"/>
      <c r="O3" s="260"/>
      <c r="P3" s="260"/>
      <c r="Q3" s="261"/>
      <c r="R3" s="259" t="s">
        <v>661</v>
      </c>
      <c r="S3" s="261"/>
      <c r="T3" s="256" t="s">
        <v>662</v>
      </c>
      <c r="U3" s="256" t="s">
        <v>753</v>
      </c>
      <c r="V3" s="262" t="s">
        <v>1121</v>
      </c>
      <c r="W3" s="263" t="s">
        <v>1062</v>
      </c>
      <c r="X3" s="264"/>
    </row>
    <row r="4" spans="1:24" s="265" customFormat="1" ht="12">
      <c r="A4" s="266"/>
      <c r="B4" s="247"/>
      <c r="C4" s="247"/>
      <c r="D4" s="247"/>
      <c r="E4" s="247"/>
      <c r="F4" s="267"/>
      <c r="G4" s="267"/>
      <c r="H4" s="268"/>
      <c r="I4" s="194"/>
      <c r="J4" s="266"/>
      <c r="K4" s="259" t="s">
        <v>668</v>
      </c>
      <c r="L4" s="261"/>
      <c r="M4" s="269"/>
      <c r="N4" s="259" t="s">
        <v>670</v>
      </c>
      <c r="O4" s="260"/>
      <c r="P4" s="270"/>
      <c r="Q4" s="271"/>
      <c r="R4" s="272" t="s">
        <v>672</v>
      </c>
      <c r="S4" s="256" t="s">
        <v>673</v>
      </c>
      <c r="T4" s="266"/>
      <c r="U4" s="266"/>
      <c r="V4" s="273"/>
      <c r="W4" s="274"/>
      <c r="X4" s="275"/>
    </row>
    <row r="5" spans="1:24" s="265" customFormat="1" ht="60">
      <c r="A5" s="276"/>
      <c r="B5" s="248"/>
      <c r="C5" s="248"/>
      <c r="D5" s="248"/>
      <c r="E5" s="248"/>
      <c r="F5" s="277"/>
      <c r="G5" s="277"/>
      <c r="H5" s="278"/>
      <c r="I5" s="195"/>
      <c r="J5" s="276"/>
      <c r="K5" s="269" t="s">
        <v>847</v>
      </c>
      <c r="L5" s="269" t="s">
        <v>674</v>
      </c>
      <c r="M5" s="269" t="s">
        <v>1118</v>
      </c>
      <c r="N5" s="269" t="s">
        <v>848</v>
      </c>
      <c r="O5" s="269" t="s">
        <v>675</v>
      </c>
      <c r="P5" s="271" t="s">
        <v>671</v>
      </c>
      <c r="Q5" s="271" t="s">
        <v>754</v>
      </c>
      <c r="R5" s="279"/>
      <c r="S5" s="276"/>
      <c r="T5" s="276"/>
      <c r="U5" s="276"/>
      <c r="V5" s="280"/>
      <c r="W5" s="281"/>
      <c r="X5" s="282" t="s">
        <v>1063</v>
      </c>
    </row>
    <row r="6" spans="1:24" s="129" customFormat="1" ht="12" hidden="1">
      <c r="A6" s="182"/>
      <c r="B6" s="184"/>
      <c r="C6" s="184"/>
      <c r="D6" s="249"/>
      <c r="E6" s="184"/>
      <c r="F6" s="183"/>
      <c r="G6" s="183"/>
      <c r="H6" s="186"/>
      <c r="I6" s="185"/>
      <c r="J6" s="182"/>
      <c r="K6" s="134"/>
      <c r="L6" s="134"/>
      <c r="M6" s="134"/>
      <c r="N6" s="134"/>
      <c r="O6" s="134"/>
      <c r="P6" s="51"/>
      <c r="Q6" s="51"/>
      <c r="R6" s="187"/>
      <c r="S6" s="182"/>
      <c r="T6" s="182"/>
      <c r="U6" s="182"/>
      <c r="V6" s="188"/>
      <c r="W6" s="241"/>
      <c r="X6" s="182"/>
    </row>
    <row r="7" spans="1:24" s="129" customFormat="1" ht="12">
      <c r="A7" s="182"/>
      <c r="B7" s="184"/>
      <c r="C7" s="184"/>
      <c r="D7" s="249"/>
      <c r="E7" s="184"/>
      <c r="F7" s="183"/>
      <c r="G7" s="183"/>
      <c r="H7" s="186"/>
      <c r="I7" s="185"/>
      <c r="J7" s="182"/>
      <c r="K7" s="134"/>
      <c r="L7" s="134"/>
      <c r="M7" s="134"/>
      <c r="N7" s="134"/>
      <c r="O7" s="134"/>
      <c r="P7" s="51"/>
      <c r="Q7" s="51"/>
      <c r="R7" s="187"/>
      <c r="S7" s="182"/>
      <c r="T7" s="182"/>
      <c r="U7" s="182"/>
      <c r="V7" s="188"/>
      <c r="W7" s="241"/>
      <c r="X7" s="182"/>
    </row>
    <row r="8" spans="1:24" s="177" customFormat="1" ht="48">
      <c r="A8" s="167">
        <v>1</v>
      </c>
      <c r="B8" s="142" t="s">
        <v>1126</v>
      </c>
      <c r="C8" s="127" t="s">
        <v>89</v>
      </c>
      <c r="D8" s="125" t="s">
        <v>690</v>
      </c>
      <c r="E8" s="169" t="s">
        <v>677</v>
      </c>
      <c r="F8" s="170">
        <v>44287</v>
      </c>
      <c r="G8" s="170">
        <v>44501</v>
      </c>
      <c r="H8" s="171">
        <v>20000</v>
      </c>
      <c r="I8" s="171">
        <v>0</v>
      </c>
      <c r="J8" s="171">
        <v>25</v>
      </c>
      <c r="K8" s="135">
        <f>H8*0.0287</f>
        <v>574</v>
      </c>
      <c r="L8" s="135">
        <f>H8*0.071</f>
        <v>1419.9999999999998</v>
      </c>
      <c r="M8" s="135">
        <f>H8*0.012</f>
        <v>240</v>
      </c>
      <c r="N8" s="172">
        <f>H8*0.0304</f>
        <v>608</v>
      </c>
      <c r="O8" s="135">
        <f>H8*0.0709</f>
        <v>1418</v>
      </c>
      <c r="P8" s="173"/>
      <c r="Q8" s="124">
        <f>SUM(K8:P8)</f>
        <v>4260</v>
      </c>
      <c r="R8" s="124">
        <v>1182</v>
      </c>
      <c r="S8" s="124">
        <f>L8+M8+O8</f>
        <v>3078</v>
      </c>
      <c r="T8" s="171">
        <f>H8-R8</f>
        <v>18818</v>
      </c>
      <c r="U8" s="174" t="s">
        <v>678</v>
      </c>
      <c r="V8" s="175" t="s">
        <v>849</v>
      </c>
      <c r="W8" s="242">
        <v>40223722600</v>
      </c>
      <c r="X8" s="176">
        <v>3</v>
      </c>
    </row>
    <row r="9" spans="1:24" s="177" customFormat="1" ht="24">
      <c r="A9" s="167">
        <v>2</v>
      </c>
      <c r="B9" s="142" t="s">
        <v>799</v>
      </c>
      <c r="C9" s="127" t="s">
        <v>148</v>
      </c>
      <c r="D9" s="125" t="s">
        <v>742</v>
      </c>
      <c r="E9" s="169" t="s">
        <v>677</v>
      </c>
      <c r="F9" s="170">
        <v>44228</v>
      </c>
      <c r="G9" s="170">
        <v>44409</v>
      </c>
      <c r="H9" s="171">
        <v>90000</v>
      </c>
      <c r="I9" s="171">
        <v>9753.1200000000008</v>
      </c>
      <c r="J9" s="171">
        <v>25</v>
      </c>
      <c r="K9" s="135">
        <f>H9*0.0287</f>
        <v>2583</v>
      </c>
      <c r="L9" s="135">
        <f>H9*0.071</f>
        <v>6389.9999999999991</v>
      </c>
      <c r="M9" s="135">
        <f>H9*0.012</f>
        <v>1080</v>
      </c>
      <c r="N9" s="172">
        <f>H9*0.0304</f>
        <v>2736</v>
      </c>
      <c r="O9" s="135">
        <f>H9*0.0709</f>
        <v>6381</v>
      </c>
      <c r="P9" s="173"/>
      <c r="Q9" s="124">
        <f>SUM(K9:P9)</f>
        <v>19170</v>
      </c>
      <c r="R9" s="124">
        <v>18795.900000000001</v>
      </c>
      <c r="S9" s="124">
        <f>L9+M9+O9</f>
        <v>13851</v>
      </c>
      <c r="T9" s="171">
        <f>H9-R9</f>
        <v>71204.100000000006</v>
      </c>
      <c r="U9" s="174" t="s">
        <v>678</v>
      </c>
      <c r="V9" s="175" t="s">
        <v>850</v>
      </c>
      <c r="W9" s="242">
        <v>7100386692</v>
      </c>
      <c r="X9" s="176">
        <v>4</v>
      </c>
    </row>
    <row r="10" spans="1:24" s="177" customFormat="1" ht="36">
      <c r="A10" s="167">
        <v>3</v>
      </c>
      <c r="B10" s="142" t="s">
        <v>464</v>
      </c>
      <c r="C10" s="127" t="s">
        <v>446</v>
      </c>
      <c r="D10" s="125" t="s">
        <v>746</v>
      </c>
      <c r="E10" s="169" t="s">
        <v>677</v>
      </c>
      <c r="F10" s="170">
        <v>44287</v>
      </c>
      <c r="G10" s="170">
        <v>44470</v>
      </c>
      <c r="H10" s="171">
        <v>55000</v>
      </c>
      <c r="I10" s="171">
        <v>2559.6799999999998</v>
      </c>
      <c r="J10" s="171">
        <v>25</v>
      </c>
      <c r="K10" s="135">
        <f>H10*0.0287</f>
        <v>1578.5</v>
      </c>
      <c r="L10" s="135">
        <f>H10*0.071</f>
        <v>3904.9999999999995</v>
      </c>
      <c r="M10" s="135">
        <f>H10*0.012</f>
        <v>660</v>
      </c>
      <c r="N10" s="172">
        <f>H10*0.0304</f>
        <v>1672</v>
      </c>
      <c r="O10" s="135">
        <f>H10*0.0709</f>
        <v>3899.5000000000005</v>
      </c>
      <c r="P10" s="173"/>
      <c r="Q10" s="124">
        <f>SUM(K10:P10)</f>
        <v>11715</v>
      </c>
      <c r="R10" s="124">
        <v>11812.57</v>
      </c>
      <c r="S10" s="124">
        <f>L10+M10+O10</f>
        <v>8464.5</v>
      </c>
      <c r="T10" s="171">
        <f>H10-R10</f>
        <v>43187.43</v>
      </c>
      <c r="U10" s="174" t="s">
        <v>678</v>
      </c>
      <c r="V10" s="175" t="s">
        <v>850</v>
      </c>
      <c r="W10" s="242">
        <v>12000018650</v>
      </c>
      <c r="X10" s="176">
        <v>4</v>
      </c>
    </row>
    <row r="11" spans="1:24" s="177" customFormat="1" ht="24">
      <c r="A11" s="167">
        <v>4</v>
      </c>
      <c r="B11" s="142" t="s">
        <v>958</v>
      </c>
      <c r="C11" s="127" t="s">
        <v>1057</v>
      </c>
      <c r="D11" s="125" t="s">
        <v>702</v>
      </c>
      <c r="E11" s="169" t="s">
        <v>677</v>
      </c>
      <c r="F11" s="170">
        <v>44136</v>
      </c>
      <c r="G11" s="170">
        <v>44866</v>
      </c>
      <c r="H11" s="171">
        <v>35000</v>
      </c>
      <c r="I11" s="171">
        <v>0</v>
      </c>
      <c r="J11" s="171">
        <v>25</v>
      </c>
      <c r="K11" s="135">
        <f>H11*0.0287</f>
        <v>1004.5</v>
      </c>
      <c r="L11" s="135">
        <f>H11*0.071</f>
        <v>2485</v>
      </c>
      <c r="M11" s="135">
        <f>H11*0.012</f>
        <v>420</v>
      </c>
      <c r="N11" s="172">
        <f>H11*0.0304</f>
        <v>1064</v>
      </c>
      <c r="O11" s="135">
        <f>H11*0.0709</f>
        <v>2481.5</v>
      </c>
      <c r="P11" s="173"/>
      <c r="Q11" s="124">
        <f>SUM(K11:P11)</f>
        <v>7455</v>
      </c>
      <c r="R11" s="124">
        <v>2068.5</v>
      </c>
      <c r="S11" s="124">
        <f>L11+M11+O11</f>
        <v>5386.5</v>
      </c>
      <c r="T11" s="171">
        <f>H11-R11</f>
        <v>32931.5</v>
      </c>
      <c r="U11" s="174" t="s">
        <v>681</v>
      </c>
      <c r="V11" s="175" t="s">
        <v>849</v>
      </c>
      <c r="W11" s="242">
        <v>108122672</v>
      </c>
      <c r="X11" s="176">
        <v>4</v>
      </c>
    </row>
    <row r="12" spans="1:24" s="177" customFormat="1" ht="36">
      <c r="A12" s="167">
        <v>5</v>
      </c>
      <c r="B12" s="142" t="s">
        <v>261</v>
      </c>
      <c r="C12" s="127" t="s">
        <v>25</v>
      </c>
      <c r="D12" s="125" t="s">
        <v>707</v>
      </c>
      <c r="E12" s="169" t="s">
        <v>677</v>
      </c>
      <c r="F12" s="170">
        <v>44287</v>
      </c>
      <c r="G12" s="170">
        <v>44470</v>
      </c>
      <c r="H12" s="171">
        <v>60000</v>
      </c>
      <c r="I12" s="171">
        <v>3486.68</v>
      </c>
      <c r="J12" s="171">
        <v>25</v>
      </c>
      <c r="K12" s="135">
        <f>H12*0.0287</f>
        <v>1722</v>
      </c>
      <c r="L12" s="135">
        <f>H12*0.071</f>
        <v>4260</v>
      </c>
      <c r="M12" s="135">
        <f>H12*0.012</f>
        <v>720</v>
      </c>
      <c r="N12" s="172">
        <f>H12*0.0304</f>
        <v>1824</v>
      </c>
      <c r="O12" s="135">
        <f>H12*0.0709</f>
        <v>4254</v>
      </c>
      <c r="P12" s="173"/>
      <c r="Q12" s="124">
        <f>SUM(K12:P12)</f>
        <v>12780</v>
      </c>
      <c r="R12" s="124">
        <v>7032.68</v>
      </c>
      <c r="S12" s="124">
        <f>L12+M12+O12</f>
        <v>9234</v>
      </c>
      <c r="T12" s="171">
        <f>H12-R12</f>
        <v>52967.32</v>
      </c>
      <c r="U12" s="174" t="s">
        <v>678</v>
      </c>
      <c r="V12" s="175" t="s">
        <v>850</v>
      </c>
      <c r="W12" s="242">
        <v>9500214409</v>
      </c>
      <c r="X12" s="176">
        <v>5</v>
      </c>
    </row>
    <row r="13" spans="1:24" s="177" customFormat="1" ht="36">
      <c r="A13" s="167">
        <v>6</v>
      </c>
      <c r="B13" s="142" t="s">
        <v>485</v>
      </c>
      <c r="C13" s="127" t="s">
        <v>89</v>
      </c>
      <c r="D13" s="125" t="s">
        <v>1129</v>
      </c>
      <c r="E13" s="169" t="s">
        <v>677</v>
      </c>
      <c r="F13" s="170">
        <v>44317</v>
      </c>
      <c r="G13" s="170">
        <v>44501</v>
      </c>
      <c r="H13" s="171">
        <v>20000</v>
      </c>
      <c r="I13" s="171">
        <v>0</v>
      </c>
      <c r="J13" s="171">
        <v>25</v>
      </c>
      <c r="K13" s="135">
        <f>H13*0.0287</f>
        <v>574</v>
      </c>
      <c r="L13" s="135">
        <f>H13*0.071</f>
        <v>1419.9999999999998</v>
      </c>
      <c r="M13" s="135">
        <f>H13*0.012</f>
        <v>240</v>
      </c>
      <c r="N13" s="172">
        <f>H13*0.0304</f>
        <v>608</v>
      </c>
      <c r="O13" s="135">
        <f>H13*0.0709</f>
        <v>1418</v>
      </c>
      <c r="P13" s="173"/>
      <c r="Q13" s="124">
        <f>SUM(K13:P13)</f>
        <v>4260</v>
      </c>
      <c r="R13" s="124">
        <v>1182</v>
      </c>
      <c r="S13" s="124">
        <f>L13+M13+O13</f>
        <v>3078</v>
      </c>
      <c r="T13" s="171">
        <f>H13-R13</f>
        <v>18818</v>
      </c>
      <c r="U13" s="174" t="s">
        <v>678</v>
      </c>
      <c r="V13" s="175" t="s">
        <v>849</v>
      </c>
      <c r="W13" s="242">
        <v>107288375</v>
      </c>
      <c r="X13" s="176">
        <v>3</v>
      </c>
    </row>
    <row r="14" spans="1:24" s="177" customFormat="1" ht="36">
      <c r="A14" s="167">
        <v>7</v>
      </c>
      <c r="B14" s="142" t="s">
        <v>904</v>
      </c>
      <c r="C14" s="127" t="s">
        <v>1047</v>
      </c>
      <c r="D14" s="125" t="s">
        <v>737</v>
      </c>
      <c r="E14" s="169" t="s">
        <v>677</v>
      </c>
      <c r="F14" s="170">
        <v>44440</v>
      </c>
      <c r="G14" s="170">
        <v>44621</v>
      </c>
      <c r="H14" s="171">
        <v>130000</v>
      </c>
      <c r="I14" s="171">
        <v>19162.12</v>
      </c>
      <c r="J14" s="171">
        <v>25</v>
      </c>
      <c r="K14" s="135">
        <f>H14*0.0287</f>
        <v>3731</v>
      </c>
      <c r="L14" s="135">
        <f>H14*0.071</f>
        <v>9230</v>
      </c>
      <c r="M14" s="135">
        <f>H14*0.012</f>
        <v>1560</v>
      </c>
      <c r="N14" s="172">
        <f>H14*0.0304</f>
        <v>3952</v>
      </c>
      <c r="O14" s="135">
        <f>H14*0.0709</f>
        <v>9217</v>
      </c>
      <c r="P14" s="173"/>
      <c r="Q14" s="124">
        <f>SUM(K14:P14)</f>
        <v>27690</v>
      </c>
      <c r="R14" s="124">
        <v>26845.119999999999</v>
      </c>
      <c r="S14" s="124">
        <f>L14+M14+O14</f>
        <v>20007</v>
      </c>
      <c r="T14" s="171">
        <f>H14-R14</f>
        <v>103154.88</v>
      </c>
      <c r="U14" s="174" t="s">
        <v>678</v>
      </c>
      <c r="V14" s="175" t="s">
        <v>849</v>
      </c>
      <c r="W14" s="242">
        <v>117375485</v>
      </c>
      <c r="X14" s="176">
        <v>5</v>
      </c>
    </row>
    <row r="15" spans="1:24" s="177" customFormat="1" ht="48">
      <c r="A15" s="167">
        <v>8</v>
      </c>
      <c r="B15" s="142" t="s">
        <v>513</v>
      </c>
      <c r="C15" s="127" t="s">
        <v>89</v>
      </c>
      <c r="D15" s="125" t="s">
        <v>690</v>
      </c>
      <c r="E15" s="169" t="s">
        <v>677</v>
      </c>
      <c r="F15" s="170">
        <v>44470</v>
      </c>
      <c r="G15" s="170">
        <v>44652</v>
      </c>
      <c r="H15" s="171">
        <v>20000</v>
      </c>
      <c r="I15" s="171">
        <v>0</v>
      </c>
      <c r="J15" s="171">
        <v>25</v>
      </c>
      <c r="K15" s="135">
        <f>H15*0.0287</f>
        <v>574</v>
      </c>
      <c r="L15" s="135">
        <f>H15*0.071</f>
        <v>1419.9999999999998</v>
      </c>
      <c r="M15" s="135">
        <f>H15*0.012</f>
        <v>240</v>
      </c>
      <c r="N15" s="172">
        <f>H15*0.0304</f>
        <v>608</v>
      </c>
      <c r="O15" s="135">
        <f>H15*0.0709</f>
        <v>1418</v>
      </c>
      <c r="P15" s="173"/>
      <c r="Q15" s="124">
        <f>SUM(K15:P15)</f>
        <v>4260</v>
      </c>
      <c r="R15" s="124">
        <v>1182</v>
      </c>
      <c r="S15" s="124">
        <f>L15+M15+O15</f>
        <v>3078</v>
      </c>
      <c r="T15" s="171">
        <f>H15-R15</f>
        <v>18818</v>
      </c>
      <c r="U15" s="174" t="s">
        <v>678</v>
      </c>
      <c r="V15" s="175" t="s">
        <v>849</v>
      </c>
      <c r="W15" s="242">
        <v>1300070594</v>
      </c>
      <c r="X15" s="176">
        <v>3</v>
      </c>
    </row>
    <row r="16" spans="1:24" s="177" customFormat="1" ht="36">
      <c r="A16" s="167">
        <v>9</v>
      </c>
      <c r="B16" s="142" t="s">
        <v>784</v>
      </c>
      <c r="C16" s="127" t="s">
        <v>237</v>
      </c>
      <c r="D16" s="125" t="s">
        <v>709</v>
      </c>
      <c r="E16" s="169" t="s">
        <v>677</v>
      </c>
      <c r="F16" s="170">
        <v>44440</v>
      </c>
      <c r="G16" s="170">
        <v>44621</v>
      </c>
      <c r="H16" s="171">
        <v>50000</v>
      </c>
      <c r="I16" s="171">
        <v>1854</v>
      </c>
      <c r="J16" s="171">
        <v>25</v>
      </c>
      <c r="K16" s="135">
        <f>H16*0.0287</f>
        <v>1435</v>
      </c>
      <c r="L16" s="135">
        <f>H16*0.071</f>
        <v>3549.9999999999995</v>
      </c>
      <c r="M16" s="135">
        <f>H16*0.012</f>
        <v>600</v>
      </c>
      <c r="N16" s="172">
        <f>H16*0.0304</f>
        <v>1520</v>
      </c>
      <c r="O16" s="135">
        <f>H16*0.0709</f>
        <v>3545.0000000000005</v>
      </c>
      <c r="P16" s="173"/>
      <c r="Q16" s="124">
        <f>SUM(K16:P16)</f>
        <v>10650</v>
      </c>
      <c r="R16" s="124">
        <v>7809</v>
      </c>
      <c r="S16" s="124">
        <f>L16+M16+O16</f>
        <v>7695</v>
      </c>
      <c r="T16" s="171">
        <f>H16-R16</f>
        <v>42191</v>
      </c>
      <c r="U16" s="174" t="s">
        <v>678</v>
      </c>
      <c r="V16" s="175" t="s">
        <v>849</v>
      </c>
      <c r="W16" s="242">
        <v>1001153178</v>
      </c>
      <c r="X16" s="176">
        <v>4</v>
      </c>
    </row>
    <row r="17" spans="1:24" s="177" customFormat="1" ht="24">
      <c r="A17" s="167">
        <v>10</v>
      </c>
      <c r="B17" s="142" t="s">
        <v>548</v>
      </c>
      <c r="C17" s="127" t="s">
        <v>89</v>
      </c>
      <c r="D17" s="125" t="s">
        <v>690</v>
      </c>
      <c r="E17" s="169" t="s">
        <v>677</v>
      </c>
      <c r="F17" s="170">
        <v>44287</v>
      </c>
      <c r="G17" s="170">
        <v>44470</v>
      </c>
      <c r="H17" s="171">
        <v>20000</v>
      </c>
      <c r="I17" s="171">
        <v>0</v>
      </c>
      <c r="J17" s="171">
        <v>25</v>
      </c>
      <c r="K17" s="135">
        <f>H17*0.0287</f>
        <v>574</v>
      </c>
      <c r="L17" s="135">
        <f>H17*0.071</f>
        <v>1419.9999999999998</v>
      </c>
      <c r="M17" s="135">
        <f>H17*0.012</f>
        <v>240</v>
      </c>
      <c r="N17" s="172">
        <f>H17*0.0304</f>
        <v>608</v>
      </c>
      <c r="O17" s="135">
        <f>H17*0.0709</f>
        <v>1418</v>
      </c>
      <c r="P17" s="173"/>
      <c r="Q17" s="124">
        <f>SUM(K17:P17)</f>
        <v>4260</v>
      </c>
      <c r="R17" s="124">
        <v>1182</v>
      </c>
      <c r="S17" s="124">
        <f>L17+M17+O17</f>
        <v>3078</v>
      </c>
      <c r="T17" s="171">
        <f>H17-R17</f>
        <v>18818</v>
      </c>
      <c r="U17" s="174" t="s">
        <v>678</v>
      </c>
      <c r="V17" s="175" t="s">
        <v>849</v>
      </c>
      <c r="W17" s="242">
        <v>3700130200</v>
      </c>
      <c r="X17" s="176">
        <v>3</v>
      </c>
    </row>
    <row r="18" spans="1:24" s="177" customFormat="1" ht="48">
      <c r="A18" s="167">
        <v>11</v>
      </c>
      <c r="B18" s="142" t="s">
        <v>935</v>
      </c>
      <c r="C18" s="127" t="s">
        <v>89</v>
      </c>
      <c r="D18" s="125" t="s">
        <v>1129</v>
      </c>
      <c r="E18" s="169" t="s">
        <v>677</v>
      </c>
      <c r="F18" s="170">
        <v>44440</v>
      </c>
      <c r="G18" s="170">
        <v>44621</v>
      </c>
      <c r="H18" s="171">
        <v>20000</v>
      </c>
      <c r="I18" s="171">
        <v>0</v>
      </c>
      <c r="J18" s="171">
        <v>25</v>
      </c>
      <c r="K18" s="135">
        <f>H18*0.0287</f>
        <v>574</v>
      </c>
      <c r="L18" s="135">
        <f>H18*0.071</f>
        <v>1419.9999999999998</v>
      </c>
      <c r="M18" s="135">
        <f>H18*0.012</f>
        <v>240</v>
      </c>
      <c r="N18" s="172">
        <f>H18*0.0304</f>
        <v>608</v>
      </c>
      <c r="O18" s="135">
        <f>H18*0.0709</f>
        <v>1418</v>
      </c>
      <c r="P18" s="173"/>
      <c r="Q18" s="124">
        <f>SUM(K18:P18)</f>
        <v>4260</v>
      </c>
      <c r="R18" s="124">
        <v>1182</v>
      </c>
      <c r="S18" s="124">
        <f>L18+M18+O18</f>
        <v>3078</v>
      </c>
      <c r="T18" s="171">
        <f>H18-R18</f>
        <v>18818</v>
      </c>
      <c r="U18" s="174" t="s">
        <v>678</v>
      </c>
      <c r="V18" s="175" t="s">
        <v>850</v>
      </c>
      <c r="W18" s="242">
        <v>107911810</v>
      </c>
      <c r="X18" s="176">
        <v>3</v>
      </c>
    </row>
    <row r="19" spans="1:24" s="177" customFormat="1" ht="24">
      <c r="A19" s="167">
        <v>12</v>
      </c>
      <c r="B19" s="142" t="s">
        <v>826</v>
      </c>
      <c r="C19" s="127" t="s">
        <v>89</v>
      </c>
      <c r="D19" s="125" t="s">
        <v>690</v>
      </c>
      <c r="E19" s="169" t="s">
        <v>677</v>
      </c>
      <c r="F19" s="170">
        <v>44409</v>
      </c>
      <c r="G19" s="170">
        <v>44593</v>
      </c>
      <c r="H19" s="171">
        <v>20000</v>
      </c>
      <c r="I19" s="171">
        <v>0</v>
      </c>
      <c r="J19" s="171">
        <v>25</v>
      </c>
      <c r="K19" s="135">
        <f>H19*0.0287</f>
        <v>574</v>
      </c>
      <c r="L19" s="135">
        <f>H19*0.071</f>
        <v>1419.9999999999998</v>
      </c>
      <c r="M19" s="135">
        <f>H19*0.012</f>
        <v>240</v>
      </c>
      <c r="N19" s="172">
        <f>H19*0.0304</f>
        <v>608</v>
      </c>
      <c r="O19" s="135">
        <f>H19*0.0709</f>
        <v>1418</v>
      </c>
      <c r="P19" s="173"/>
      <c r="Q19" s="124">
        <f>SUM(K19:P19)</f>
        <v>4260</v>
      </c>
      <c r="R19" s="124">
        <v>1182</v>
      </c>
      <c r="S19" s="124">
        <f>L19+M19+O19</f>
        <v>3078</v>
      </c>
      <c r="T19" s="171">
        <f>H19-R19</f>
        <v>18818</v>
      </c>
      <c r="U19" s="174" t="s">
        <v>678</v>
      </c>
      <c r="V19" s="175" t="s">
        <v>849</v>
      </c>
      <c r="W19" s="242">
        <v>1700214313</v>
      </c>
      <c r="X19" s="176">
        <v>3</v>
      </c>
    </row>
    <row r="20" spans="1:24" s="177" customFormat="1" ht="24">
      <c r="A20" s="167">
        <v>13</v>
      </c>
      <c r="B20" s="142" t="s">
        <v>642</v>
      </c>
      <c r="C20" s="127" t="s">
        <v>89</v>
      </c>
      <c r="D20" s="125" t="s">
        <v>690</v>
      </c>
      <c r="E20" s="169" t="s">
        <v>677</v>
      </c>
      <c r="F20" s="170">
        <v>44317</v>
      </c>
      <c r="G20" s="170">
        <v>44501</v>
      </c>
      <c r="H20" s="171">
        <v>20000</v>
      </c>
      <c r="I20" s="171">
        <v>0</v>
      </c>
      <c r="J20" s="171">
        <v>25</v>
      </c>
      <c r="K20" s="135">
        <f>H20*0.0287</f>
        <v>574</v>
      </c>
      <c r="L20" s="135">
        <f>H20*0.071</f>
        <v>1419.9999999999998</v>
      </c>
      <c r="M20" s="135">
        <f>H20*0.012</f>
        <v>240</v>
      </c>
      <c r="N20" s="172">
        <f>H20*0.0304</f>
        <v>608</v>
      </c>
      <c r="O20" s="135">
        <f>H20*0.0709</f>
        <v>1418</v>
      </c>
      <c r="P20" s="173"/>
      <c r="Q20" s="124">
        <f>SUM(K20:P20)</f>
        <v>4260</v>
      </c>
      <c r="R20" s="124">
        <v>1182</v>
      </c>
      <c r="S20" s="124">
        <f>L20+M20+O20</f>
        <v>3078</v>
      </c>
      <c r="T20" s="171">
        <f>H20-R20</f>
        <v>18818</v>
      </c>
      <c r="U20" s="174" t="s">
        <v>678</v>
      </c>
      <c r="V20" s="175" t="s">
        <v>850</v>
      </c>
      <c r="W20" s="242">
        <v>40222719193</v>
      </c>
      <c r="X20" s="176">
        <v>3</v>
      </c>
    </row>
    <row r="21" spans="1:24" s="177" customFormat="1" ht="36">
      <c r="A21" s="167">
        <v>14</v>
      </c>
      <c r="B21" s="142" t="s">
        <v>415</v>
      </c>
      <c r="C21" s="127" t="s">
        <v>25</v>
      </c>
      <c r="D21" s="125" t="s">
        <v>682</v>
      </c>
      <c r="E21" s="169" t="s">
        <v>677</v>
      </c>
      <c r="F21" s="170">
        <v>44287</v>
      </c>
      <c r="G21" s="170">
        <v>44652</v>
      </c>
      <c r="H21" s="171">
        <v>130000</v>
      </c>
      <c r="I21" s="171">
        <v>19162.12</v>
      </c>
      <c r="J21" s="171">
        <v>25</v>
      </c>
      <c r="K21" s="135">
        <f>H21*0.0287</f>
        <v>3731</v>
      </c>
      <c r="L21" s="135">
        <f>H21*0.071</f>
        <v>9230</v>
      </c>
      <c r="M21" s="135">
        <f>H21*0.012</f>
        <v>1560</v>
      </c>
      <c r="N21" s="172">
        <f>H21*0.0304</f>
        <v>3952</v>
      </c>
      <c r="O21" s="135">
        <f>H21*0.0709</f>
        <v>9217</v>
      </c>
      <c r="P21" s="173"/>
      <c r="Q21" s="124">
        <f>SUM(K21:P21)</f>
        <v>27690</v>
      </c>
      <c r="R21" s="124">
        <v>35215.120000000003</v>
      </c>
      <c r="S21" s="124">
        <f>L21+M21+O21</f>
        <v>20007</v>
      </c>
      <c r="T21" s="171">
        <f>H21-R21</f>
        <v>94784.88</v>
      </c>
      <c r="U21" s="174" t="s">
        <v>678</v>
      </c>
      <c r="V21" s="175" t="s">
        <v>849</v>
      </c>
      <c r="W21" s="242">
        <v>114142870</v>
      </c>
      <c r="X21" s="176">
        <v>5</v>
      </c>
    </row>
    <row r="22" spans="1:24" s="177" customFormat="1" ht="36">
      <c r="A22" s="167">
        <v>15</v>
      </c>
      <c r="B22" s="142" t="s">
        <v>270</v>
      </c>
      <c r="C22" s="127" t="s">
        <v>271</v>
      </c>
      <c r="D22" s="125" t="s">
        <v>1130</v>
      </c>
      <c r="E22" s="169" t="s">
        <v>677</v>
      </c>
      <c r="F22" s="170">
        <v>44136</v>
      </c>
      <c r="G22" s="170">
        <v>44501</v>
      </c>
      <c r="H22" s="171">
        <v>12500</v>
      </c>
      <c r="I22" s="171">
        <v>0</v>
      </c>
      <c r="J22" s="171">
        <v>25</v>
      </c>
      <c r="K22" s="135">
        <f>H22*0.0287</f>
        <v>358.75</v>
      </c>
      <c r="L22" s="135">
        <f>H22*0.071</f>
        <v>887.49999999999989</v>
      </c>
      <c r="M22" s="135">
        <f>H22*0.012</f>
        <v>150</v>
      </c>
      <c r="N22" s="172">
        <f>H22*0.0304</f>
        <v>380</v>
      </c>
      <c r="O22" s="135">
        <f>H22*0.0709</f>
        <v>886.25000000000011</v>
      </c>
      <c r="P22" s="173"/>
      <c r="Q22" s="124">
        <f>SUM(K22:P22)</f>
        <v>2662.5</v>
      </c>
      <c r="R22" s="124">
        <v>738.75</v>
      </c>
      <c r="S22" s="124">
        <f>L22+M22+O22</f>
        <v>1923.75</v>
      </c>
      <c r="T22" s="171">
        <f>H22-R22</f>
        <v>11761.25</v>
      </c>
      <c r="U22" s="174" t="s">
        <v>678</v>
      </c>
      <c r="V22" s="175" t="s">
        <v>850</v>
      </c>
      <c r="W22" s="242">
        <v>40209793187</v>
      </c>
      <c r="X22" s="176">
        <v>3</v>
      </c>
    </row>
    <row r="23" spans="1:24" s="177" customFormat="1" ht="24">
      <c r="A23" s="167">
        <v>16</v>
      </c>
      <c r="B23" s="142" t="s">
        <v>1020</v>
      </c>
      <c r="C23" s="127" t="s">
        <v>446</v>
      </c>
      <c r="D23" s="125" t="s">
        <v>690</v>
      </c>
      <c r="E23" s="169" t="s">
        <v>677</v>
      </c>
      <c r="F23" s="170">
        <v>44287</v>
      </c>
      <c r="G23" s="170">
        <v>44470</v>
      </c>
      <c r="H23" s="171">
        <v>60000</v>
      </c>
      <c r="I23" s="171">
        <v>3486.68</v>
      </c>
      <c r="J23" s="171">
        <v>25</v>
      </c>
      <c r="K23" s="135">
        <f>H23*0.0287</f>
        <v>1722</v>
      </c>
      <c r="L23" s="135">
        <f>H23*0.071</f>
        <v>4260</v>
      </c>
      <c r="M23" s="135">
        <f>H23*0.012</f>
        <v>720</v>
      </c>
      <c r="N23" s="172">
        <f>H23*0.0304</f>
        <v>1824</v>
      </c>
      <c r="O23" s="135">
        <f>H23*0.0709</f>
        <v>4254</v>
      </c>
      <c r="P23" s="173"/>
      <c r="Q23" s="124">
        <f>SUM(K23:P23)</f>
        <v>12780</v>
      </c>
      <c r="R23" s="124">
        <v>7032.68</v>
      </c>
      <c r="S23" s="124">
        <f>L23+M23+O23</f>
        <v>9234</v>
      </c>
      <c r="T23" s="171">
        <f>H23-R23</f>
        <v>52967.32</v>
      </c>
      <c r="U23" s="174" t="s">
        <v>678</v>
      </c>
      <c r="V23" s="175" t="s">
        <v>849</v>
      </c>
      <c r="W23" s="242">
        <v>1001007739</v>
      </c>
      <c r="X23" s="176">
        <v>4</v>
      </c>
    </row>
    <row r="24" spans="1:24" s="177" customFormat="1" ht="24">
      <c r="A24" s="167">
        <v>17</v>
      </c>
      <c r="B24" s="142" t="s">
        <v>158</v>
      </c>
      <c r="C24" s="127" t="s">
        <v>16</v>
      </c>
      <c r="D24" s="125" t="s">
        <v>707</v>
      </c>
      <c r="E24" s="169" t="s">
        <v>677</v>
      </c>
      <c r="F24" s="170">
        <v>44287</v>
      </c>
      <c r="G24" s="170">
        <v>44470</v>
      </c>
      <c r="H24" s="171">
        <v>75000</v>
      </c>
      <c r="I24" s="171">
        <v>6309.38</v>
      </c>
      <c r="J24" s="171">
        <v>25</v>
      </c>
      <c r="K24" s="135">
        <f>H24*0.0287</f>
        <v>2152.5</v>
      </c>
      <c r="L24" s="135">
        <f>H24*0.071</f>
        <v>5324.9999999999991</v>
      </c>
      <c r="M24" s="135">
        <f>H24*0.012</f>
        <v>900</v>
      </c>
      <c r="N24" s="172">
        <f>H24*0.0304</f>
        <v>2280</v>
      </c>
      <c r="O24" s="135">
        <f>H24*0.0709</f>
        <v>5317.5</v>
      </c>
      <c r="P24" s="173"/>
      <c r="Q24" s="124">
        <f>SUM(K24:P24)</f>
        <v>15975</v>
      </c>
      <c r="R24" s="124">
        <v>10741.88</v>
      </c>
      <c r="S24" s="124">
        <f>L24+M24+O24</f>
        <v>11542.5</v>
      </c>
      <c r="T24" s="171">
        <f>H24-R24</f>
        <v>64258.12</v>
      </c>
      <c r="U24" s="174" t="s">
        <v>681</v>
      </c>
      <c r="V24" s="175" t="s">
        <v>850</v>
      </c>
      <c r="W24" s="242">
        <v>13600161411</v>
      </c>
      <c r="X24" s="176">
        <v>4</v>
      </c>
    </row>
    <row r="25" spans="1:24" s="177" customFormat="1" ht="48">
      <c r="A25" s="167">
        <v>18</v>
      </c>
      <c r="B25" s="142" t="s">
        <v>965</v>
      </c>
      <c r="C25" s="127" t="s">
        <v>834</v>
      </c>
      <c r="D25" s="125" t="s">
        <v>1131</v>
      </c>
      <c r="E25" s="169" t="s">
        <v>677</v>
      </c>
      <c r="F25" s="170">
        <v>44287</v>
      </c>
      <c r="G25" s="170">
        <v>44470</v>
      </c>
      <c r="H25" s="171">
        <v>40000</v>
      </c>
      <c r="I25" s="171">
        <v>442.65</v>
      </c>
      <c r="J25" s="171">
        <v>25</v>
      </c>
      <c r="K25" s="135">
        <f>H25*0.0287</f>
        <v>1148</v>
      </c>
      <c r="L25" s="135">
        <f>H25*0.071</f>
        <v>2839.9999999999995</v>
      </c>
      <c r="M25" s="135">
        <f>H25*0.012</f>
        <v>480</v>
      </c>
      <c r="N25" s="172">
        <f>H25*0.0304</f>
        <v>1216</v>
      </c>
      <c r="O25" s="135">
        <f>H25*0.0709</f>
        <v>2836</v>
      </c>
      <c r="P25" s="173"/>
      <c r="Q25" s="124">
        <f>SUM(K25:P25)</f>
        <v>8520</v>
      </c>
      <c r="R25" s="124">
        <v>2806.65</v>
      </c>
      <c r="S25" s="124">
        <f>L25+M25+O25</f>
        <v>6156</v>
      </c>
      <c r="T25" s="171">
        <f>H25-R25</f>
        <v>37193.35</v>
      </c>
      <c r="U25" s="174" t="s">
        <v>678</v>
      </c>
      <c r="V25" s="175" t="s">
        <v>850</v>
      </c>
      <c r="W25" s="242">
        <v>109363762</v>
      </c>
      <c r="X25" s="176">
        <v>4</v>
      </c>
    </row>
    <row r="26" spans="1:24" s="177" customFormat="1" ht="36">
      <c r="A26" s="167">
        <v>19</v>
      </c>
      <c r="B26" s="142" t="s">
        <v>966</v>
      </c>
      <c r="C26" s="127" t="s">
        <v>244</v>
      </c>
      <c r="D26" s="125" t="s">
        <v>1131</v>
      </c>
      <c r="E26" s="169" t="s">
        <v>677</v>
      </c>
      <c r="F26" s="170">
        <v>44228</v>
      </c>
      <c r="G26" s="170">
        <v>44593</v>
      </c>
      <c r="H26" s="171">
        <v>40000</v>
      </c>
      <c r="I26" s="171">
        <v>442.65</v>
      </c>
      <c r="J26" s="171">
        <v>25</v>
      </c>
      <c r="K26" s="135">
        <f>H26*0.0287</f>
        <v>1148</v>
      </c>
      <c r="L26" s="135">
        <f>H26*0.071</f>
        <v>2839.9999999999995</v>
      </c>
      <c r="M26" s="135">
        <f>H26*0.012</f>
        <v>480</v>
      </c>
      <c r="N26" s="172">
        <f>H26*0.0304</f>
        <v>1216</v>
      </c>
      <c r="O26" s="135">
        <f>H26*0.0709</f>
        <v>2836</v>
      </c>
      <c r="P26" s="173"/>
      <c r="Q26" s="124">
        <f>SUM(K26:P26)</f>
        <v>8520</v>
      </c>
      <c r="R26" s="124">
        <v>2806.65</v>
      </c>
      <c r="S26" s="124">
        <f>L26+M26+O26</f>
        <v>6156</v>
      </c>
      <c r="T26" s="171">
        <f>H26-R26</f>
        <v>37193.35</v>
      </c>
      <c r="U26" s="174" t="s">
        <v>678</v>
      </c>
      <c r="V26" s="175" t="s">
        <v>850</v>
      </c>
      <c r="W26" s="242">
        <v>5400826243</v>
      </c>
      <c r="X26" s="176">
        <v>4</v>
      </c>
    </row>
    <row r="27" spans="1:24" s="177" customFormat="1" ht="36">
      <c r="A27" s="167">
        <v>20</v>
      </c>
      <c r="B27" s="142" t="s">
        <v>946</v>
      </c>
      <c r="C27" s="127" t="s">
        <v>218</v>
      </c>
      <c r="D27" s="125" t="s">
        <v>702</v>
      </c>
      <c r="E27" s="169" t="s">
        <v>677</v>
      </c>
      <c r="F27" s="170">
        <v>44348</v>
      </c>
      <c r="G27" s="170">
        <v>44531</v>
      </c>
      <c r="H27" s="171">
        <v>40000</v>
      </c>
      <c r="I27" s="171">
        <v>442.65</v>
      </c>
      <c r="J27" s="171">
        <v>25</v>
      </c>
      <c r="K27" s="135">
        <f>H27*0.0287</f>
        <v>1148</v>
      </c>
      <c r="L27" s="135">
        <f>H27*0.071</f>
        <v>2839.9999999999995</v>
      </c>
      <c r="M27" s="135">
        <f>H27*0.012</f>
        <v>480</v>
      </c>
      <c r="N27" s="172">
        <f>H27*0.0304</f>
        <v>1216</v>
      </c>
      <c r="O27" s="135">
        <f>H27*0.0709</f>
        <v>2836</v>
      </c>
      <c r="P27" s="173"/>
      <c r="Q27" s="124">
        <f>SUM(K27:P27)</f>
        <v>8520</v>
      </c>
      <c r="R27" s="124">
        <v>2806.65</v>
      </c>
      <c r="S27" s="124">
        <f>L27+M27+O27</f>
        <v>6156</v>
      </c>
      <c r="T27" s="171">
        <f>H27-R27</f>
        <v>37193.35</v>
      </c>
      <c r="U27" s="174" t="s">
        <v>678</v>
      </c>
      <c r="V27" s="175" t="s">
        <v>850</v>
      </c>
      <c r="W27" s="242">
        <v>115432841</v>
      </c>
      <c r="X27" s="176">
        <v>4</v>
      </c>
    </row>
    <row r="28" spans="1:24" s="177" customFormat="1" ht="24">
      <c r="A28" s="167">
        <v>21</v>
      </c>
      <c r="B28" s="142" t="s">
        <v>951</v>
      </c>
      <c r="C28" s="127" t="s">
        <v>1052</v>
      </c>
      <c r="D28" s="125" t="s">
        <v>702</v>
      </c>
      <c r="E28" s="169" t="s">
        <v>677</v>
      </c>
      <c r="F28" s="170">
        <v>44409</v>
      </c>
      <c r="G28" s="170">
        <v>44593</v>
      </c>
      <c r="H28" s="171">
        <v>25000</v>
      </c>
      <c r="I28" s="171">
        <v>0</v>
      </c>
      <c r="J28" s="171">
        <v>25</v>
      </c>
      <c r="K28" s="135">
        <f>H28*0.0287</f>
        <v>717.5</v>
      </c>
      <c r="L28" s="135">
        <f>H28*0.071</f>
        <v>1774.9999999999998</v>
      </c>
      <c r="M28" s="135">
        <f>H28*0.012</f>
        <v>300</v>
      </c>
      <c r="N28" s="172">
        <f>H28*0.0304</f>
        <v>760</v>
      </c>
      <c r="O28" s="135">
        <f>H28*0.0709</f>
        <v>1772.5000000000002</v>
      </c>
      <c r="P28" s="173"/>
      <c r="Q28" s="124">
        <f>SUM(K28:P28)</f>
        <v>5325</v>
      </c>
      <c r="R28" s="124">
        <v>1477.5</v>
      </c>
      <c r="S28" s="124">
        <f>L28+M28+O28</f>
        <v>3847.5</v>
      </c>
      <c r="T28" s="171">
        <f>H28-R28</f>
        <v>23522.5</v>
      </c>
      <c r="U28" s="174" t="s">
        <v>678</v>
      </c>
      <c r="V28" s="175" t="s">
        <v>850</v>
      </c>
      <c r="W28" s="242">
        <v>104763966</v>
      </c>
      <c r="X28" s="176">
        <v>4</v>
      </c>
    </row>
    <row r="29" spans="1:24" s="177" customFormat="1" ht="36">
      <c r="A29" s="167">
        <v>22</v>
      </c>
      <c r="B29" s="142" t="s">
        <v>448</v>
      </c>
      <c r="C29" s="127" t="s">
        <v>446</v>
      </c>
      <c r="D29" s="125" t="s">
        <v>746</v>
      </c>
      <c r="E29" s="169" t="s">
        <v>677</v>
      </c>
      <c r="F29" s="170">
        <v>44440</v>
      </c>
      <c r="G29" s="170">
        <v>44621</v>
      </c>
      <c r="H29" s="171">
        <v>55000</v>
      </c>
      <c r="I29" s="171">
        <v>2559.6799999999998</v>
      </c>
      <c r="J29" s="171">
        <v>25</v>
      </c>
      <c r="K29" s="135">
        <f>H29*0.0287</f>
        <v>1578.5</v>
      </c>
      <c r="L29" s="135">
        <f>H29*0.071</f>
        <v>3904.9999999999995</v>
      </c>
      <c r="M29" s="135">
        <f>H29*0.012</f>
        <v>660</v>
      </c>
      <c r="N29" s="172">
        <f>H29*0.0304</f>
        <v>1672</v>
      </c>
      <c r="O29" s="135">
        <f>H29*0.0709</f>
        <v>3899.5000000000005</v>
      </c>
      <c r="P29" s="173"/>
      <c r="Q29" s="124">
        <f>SUM(K29:P29)</f>
        <v>11715</v>
      </c>
      <c r="R29" s="124">
        <v>5810.18</v>
      </c>
      <c r="S29" s="124">
        <f>L29+M29+O29</f>
        <v>8464.5</v>
      </c>
      <c r="T29" s="171">
        <f>H29-R29</f>
        <v>49189.82</v>
      </c>
      <c r="U29" s="174" t="s">
        <v>678</v>
      </c>
      <c r="V29" s="175" t="s">
        <v>849</v>
      </c>
      <c r="W29" s="242">
        <v>3800182788</v>
      </c>
      <c r="X29" s="176">
        <v>4</v>
      </c>
    </row>
    <row r="30" spans="1:24" s="177" customFormat="1" ht="24">
      <c r="A30" s="167">
        <v>23</v>
      </c>
      <c r="B30" s="142" t="s">
        <v>1012</v>
      </c>
      <c r="C30" s="127" t="s">
        <v>1054</v>
      </c>
      <c r="D30" s="125" t="s">
        <v>690</v>
      </c>
      <c r="E30" s="169" t="s">
        <v>677</v>
      </c>
      <c r="F30" s="170">
        <v>44287</v>
      </c>
      <c r="G30" s="170">
        <v>44470</v>
      </c>
      <c r="H30" s="171">
        <v>70000</v>
      </c>
      <c r="I30" s="171">
        <v>5368.48</v>
      </c>
      <c r="J30" s="171">
        <v>25</v>
      </c>
      <c r="K30" s="135">
        <f>H30*0.0287</f>
        <v>2009</v>
      </c>
      <c r="L30" s="135">
        <f>H30*0.071</f>
        <v>4970</v>
      </c>
      <c r="M30" s="135">
        <f>H30*0.012</f>
        <v>840</v>
      </c>
      <c r="N30" s="172">
        <f>H30*0.0304</f>
        <v>2128</v>
      </c>
      <c r="O30" s="135">
        <f>H30*0.0709</f>
        <v>4963</v>
      </c>
      <c r="P30" s="173"/>
      <c r="Q30" s="124">
        <f>SUM(K30:P30)</f>
        <v>14910</v>
      </c>
      <c r="R30" s="124">
        <v>9505.48</v>
      </c>
      <c r="S30" s="124">
        <f>L30+M30+O30</f>
        <v>10773</v>
      </c>
      <c r="T30" s="171">
        <f>H30-R30</f>
        <v>60494.520000000004</v>
      </c>
      <c r="U30" s="174" t="s">
        <v>681</v>
      </c>
      <c r="V30" s="175" t="s">
        <v>849</v>
      </c>
      <c r="W30" s="242">
        <v>5900208785</v>
      </c>
      <c r="X30" s="176">
        <v>4</v>
      </c>
    </row>
    <row r="31" spans="1:24" s="177" customFormat="1" ht="36">
      <c r="A31" s="167">
        <v>24</v>
      </c>
      <c r="B31" s="142" t="s">
        <v>1001</v>
      </c>
      <c r="C31" s="127" t="s">
        <v>89</v>
      </c>
      <c r="D31" s="125" t="s">
        <v>690</v>
      </c>
      <c r="E31" s="169" t="s">
        <v>677</v>
      </c>
      <c r="F31" s="170">
        <v>44364</v>
      </c>
      <c r="G31" s="170">
        <v>44547</v>
      </c>
      <c r="H31" s="171">
        <v>20000</v>
      </c>
      <c r="I31" s="171">
        <v>0</v>
      </c>
      <c r="J31" s="171">
        <v>25</v>
      </c>
      <c r="K31" s="135">
        <f>H31*0.0287</f>
        <v>574</v>
      </c>
      <c r="L31" s="135">
        <f>H31*0.071</f>
        <v>1419.9999999999998</v>
      </c>
      <c r="M31" s="135">
        <f>H31*0.012</f>
        <v>240</v>
      </c>
      <c r="N31" s="172">
        <f>H31*0.0304</f>
        <v>608</v>
      </c>
      <c r="O31" s="135">
        <f>H31*0.0709</f>
        <v>1418</v>
      </c>
      <c r="P31" s="173"/>
      <c r="Q31" s="124">
        <f>SUM(K31:P31)</f>
        <v>4260</v>
      </c>
      <c r="R31" s="124">
        <v>1182</v>
      </c>
      <c r="S31" s="124">
        <f>L31+M31+O31</f>
        <v>3078</v>
      </c>
      <c r="T31" s="171">
        <f>H31-R31</f>
        <v>18818</v>
      </c>
      <c r="U31" s="174" t="s">
        <v>678</v>
      </c>
      <c r="V31" s="175" t="s">
        <v>849</v>
      </c>
      <c r="W31" s="242">
        <v>5300016309</v>
      </c>
      <c r="X31" s="176">
        <v>3</v>
      </c>
    </row>
    <row r="32" spans="1:24" s="177" customFormat="1" ht="24">
      <c r="A32" s="167">
        <v>25</v>
      </c>
      <c r="B32" s="142" t="s">
        <v>934</v>
      </c>
      <c r="C32" s="127" t="s">
        <v>89</v>
      </c>
      <c r="D32" s="125" t="s">
        <v>1129</v>
      </c>
      <c r="E32" s="169" t="s">
        <v>677</v>
      </c>
      <c r="F32" s="170">
        <v>44287</v>
      </c>
      <c r="G32" s="170">
        <v>44470</v>
      </c>
      <c r="H32" s="171">
        <v>20000</v>
      </c>
      <c r="I32" s="171">
        <v>0</v>
      </c>
      <c r="J32" s="171">
        <v>25</v>
      </c>
      <c r="K32" s="135">
        <f>H32*0.0287</f>
        <v>574</v>
      </c>
      <c r="L32" s="135">
        <f>H32*0.071</f>
        <v>1419.9999999999998</v>
      </c>
      <c r="M32" s="135">
        <f>H32*0.012</f>
        <v>240</v>
      </c>
      <c r="N32" s="172">
        <f>H32*0.0304</f>
        <v>608</v>
      </c>
      <c r="O32" s="135">
        <f>H32*0.0709</f>
        <v>1418</v>
      </c>
      <c r="P32" s="173"/>
      <c r="Q32" s="124">
        <f>SUM(K32:P32)</f>
        <v>4260</v>
      </c>
      <c r="R32" s="124">
        <v>1182</v>
      </c>
      <c r="S32" s="124">
        <f>L32+M32+O32</f>
        <v>3078</v>
      </c>
      <c r="T32" s="171">
        <f>H32-R32</f>
        <v>18818</v>
      </c>
      <c r="U32" s="174" t="s">
        <v>678</v>
      </c>
      <c r="V32" s="175" t="s">
        <v>849</v>
      </c>
      <c r="W32" s="242">
        <v>40223562659</v>
      </c>
      <c r="X32" s="176">
        <v>3</v>
      </c>
    </row>
    <row r="33" spans="1:24" s="177" customFormat="1" ht="36">
      <c r="A33" s="167">
        <v>26</v>
      </c>
      <c r="B33" s="142" t="s">
        <v>243</v>
      </c>
      <c r="C33" s="127" t="s">
        <v>244</v>
      </c>
      <c r="D33" s="125" t="s">
        <v>683</v>
      </c>
      <c r="E33" s="169" t="s">
        <v>677</v>
      </c>
      <c r="F33" s="170">
        <v>44287</v>
      </c>
      <c r="G33" s="170">
        <v>44470</v>
      </c>
      <c r="H33" s="171">
        <v>60000</v>
      </c>
      <c r="I33" s="171">
        <v>3486.68</v>
      </c>
      <c r="J33" s="171">
        <v>25</v>
      </c>
      <c r="K33" s="135">
        <f>H33*0.0287</f>
        <v>1722</v>
      </c>
      <c r="L33" s="135">
        <f>H33*0.071</f>
        <v>4260</v>
      </c>
      <c r="M33" s="135">
        <f>H33*0.012</f>
        <v>720</v>
      </c>
      <c r="N33" s="172">
        <f>H33*0.0304</f>
        <v>1824</v>
      </c>
      <c r="O33" s="135">
        <f>H33*0.0709</f>
        <v>4254</v>
      </c>
      <c r="P33" s="173"/>
      <c r="Q33" s="124">
        <f>SUM(K33:P33)</f>
        <v>12780</v>
      </c>
      <c r="R33" s="124">
        <v>7032.68</v>
      </c>
      <c r="S33" s="124">
        <f>L33+M33+O33</f>
        <v>9234</v>
      </c>
      <c r="T33" s="171">
        <f>H33-R33</f>
        <v>52967.32</v>
      </c>
      <c r="U33" s="174" t="s">
        <v>678</v>
      </c>
      <c r="V33" s="175" t="s">
        <v>849</v>
      </c>
      <c r="W33" s="242">
        <v>6000120896</v>
      </c>
      <c r="X33" s="176">
        <v>4</v>
      </c>
    </row>
    <row r="34" spans="1:24" s="177" customFormat="1" ht="36">
      <c r="A34" s="167">
        <v>27</v>
      </c>
      <c r="B34" s="142" t="s">
        <v>556</v>
      </c>
      <c r="C34" s="127" t="s">
        <v>89</v>
      </c>
      <c r="D34" s="125" t="s">
        <v>1129</v>
      </c>
      <c r="E34" s="169" t="s">
        <v>677</v>
      </c>
      <c r="F34" s="170">
        <v>44317</v>
      </c>
      <c r="G34" s="170">
        <v>44501</v>
      </c>
      <c r="H34" s="171">
        <v>20000</v>
      </c>
      <c r="I34" s="171">
        <v>0</v>
      </c>
      <c r="J34" s="171">
        <v>25</v>
      </c>
      <c r="K34" s="135">
        <f>H34*0.0287</f>
        <v>574</v>
      </c>
      <c r="L34" s="135">
        <f>H34*0.071</f>
        <v>1419.9999999999998</v>
      </c>
      <c r="M34" s="135">
        <f>H34*0.012</f>
        <v>240</v>
      </c>
      <c r="N34" s="172">
        <f>H34*0.0304</f>
        <v>608</v>
      </c>
      <c r="O34" s="135">
        <f>H34*0.0709</f>
        <v>1418</v>
      </c>
      <c r="P34" s="173"/>
      <c r="Q34" s="124">
        <f>SUM(K34:P34)</f>
        <v>4260</v>
      </c>
      <c r="R34" s="124">
        <v>1182</v>
      </c>
      <c r="S34" s="124">
        <f>L34+M34+O34</f>
        <v>3078</v>
      </c>
      <c r="T34" s="171">
        <f>H34-R34</f>
        <v>18818</v>
      </c>
      <c r="U34" s="174" t="s">
        <v>678</v>
      </c>
      <c r="V34" s="175" t="s">
        <v>849</v>
      </c>
      <c r="W34" s="242">
        <v>4100199555</v>
      </c>
      <c r="X34" s="176">
        <v>3</v>
      </c>
    </row>
    <row r="35" spans="1:24" s="177" customFormat="1" ht="36">
      <c r="A35" s="167">
        <v>28</v>
      </c>
      <c r="B35" s="142" t="s">
        <v>1015</v>
      </c>
      <c r="C35" s="127" t="s">
        <v>89</v>
      </c>
      <c r="D35" s="125" t="s">
        <v>690</v>
      </c>
      <c r="E35" s="169" t="s">
        <v>677</v>
      </c>
      <c r="F35" s="170">
        <v>44287</v>
      </c>
      <c r="G35" s="170">
        <v>44470</v>
      </c>
      <c r="H35" s="171">
        <v>20000</v>
      </c>
      <c r="I35" s="171">
        <v>0</v>
      </c>
      <c r="J35" s="171">
        <v>25</v>
      </c>
      <c r="K35" s="135">
        <f>H35*0.0287</f>
        <v>574</v>
      </c>
      <c r="L35" s="135">
        <f>H35*0.071</f>
        <v>1419.9999999999998</v>
      </c>
      <c r="M35" s="135">
        <f>H35*0.012</f>
        <v>240</v>
      </c>
      <c r="N35" s="172">
        <f>H35*0.0304</f>
        <v>608</v>
      </c>
      <c r="O35" s="135">
        <f>H35*0.0709</f>
        <v>1418</v>
      </c>
      <c r="P35" s="173"/>
      <c r="Q35" s="124">
        <f>SUM(K35:P35)</f>
        <v>4260</v>
      </c>
      <c r="R35" s="124">
        <v>1182</v>
      </c>
      <c r="S35" s="124">
        <f>L35+M35+O35</f>
        <v>3078</v>
      </c>
      <c r="T35" s="171">
        <f>H35-R35</f>
        <v>18818</v>
      </c>
      <c r="U35" s="174" t="s">
        <v>678</v>
      </c>
      <c r="V35" s="175" t="s">
        <v>849</v>
      </c>
      <c r="W35" s="242">
        <v>40224815650</v>
      </c>
      <c r="X35" s="176">
        <v>3</v>
      </c>
    </row>
    <row r="36" spans="1:24" s="177" customFormat="1" ht="36">
      <c r="A36" s="167">
        <v>29</v>
      </c>
      <c r="B36" s="142" t="s">
        <v>801</v>
      </c>
      <c r="C36" s="127" t="s">
        <v>62</v>
      </c>
      <c r="D36" s="125" t="s">
        <v>845</v>
      </c>
      <c r="E36" s="169" t="s">
        <v>677</v>
      </c>
      <c r="F36" s="170">
        <v>44231</v>
      </c>
      <c r="G36" s="170">
        <v>44412</v>
      </c>
      <c r="H36" s="171">
        <v>55000</v>
      </c>
      <c r="I36" s="171">
        <v>2559.6799999999998</v>
      </c>
      <c r="J36" s="171">
        <v>25</v>
      </c>
      <c r="K36" s="135">
        <f>H36*0.0287</f>
        <v>1578.5</v>
      </c>
      <c r="L36" s="135">
        <f>H36*0.071</f>
        <v>3904.9999999999995</v>
      </c>
      <c r="M36" s="135">
        <f>H36*0.012</f>
        <v>660</v>
      </c>
      <c r="N36" s="172">
        <f>H36*0.0304</f>
        <v>1672</v>
      </c>
      <c r="O36" s="135">
        <f>H36*0.0709</f>
        <v>3899.5000000000005</v>
      </c>
      <c r="P36" s="173"/>
      <c r="Q36" s="124">
        <f>SUM(K36:P36)</f>
        <v>11715</v>
      </c>
      <c r="R36" s="124">
        <v>5810.18</v>
      </c>
      <c r="S36" s="124">
        <f>L36+M36+O36</f>
        <v>8464.5</v>
      </c>
      <c r="T36" s="171">
        <f>H36-R36</f>
        <v>49189.82</v>
      </c>
      <c r="U36" s="174" t="s">
        <v>678</v>
      </c>
      <c r="V36" s="175" t="s">
        <v>849</v>
      </c>
      <c r="W36" s="242">
        <v>3103030908</v>
      </c>
      <c r="X36" s="176">
        <v>3</v>
      </c>
    </row>
    <row r="37" spans="1:24" s="177" customFormat="1" ht="24">
      <c r="A37" s="167">
        <v>30</v>
      </c>
      <c r="B37" s="142" t="s">
        <v>594</v>
      </c>
      <c r="C37" s="127" t="s">
        <v>62</v>
      </c>
      <c r="D37" s="125" t="s">
        <v>690</v>
      </c>
      <c r="E37" s="169" t="s">
        <v>677</v>
      </c>
      <c r="F37" s="170">
        <v>44348</v>
      </c>
      <c r="G37" s="170">
        <v>44531</v>
      </c>
      <c r="H37" s="171">
        <v>30000</v>
      </c>
      <c r="I37" s="171">
        <v>0</v>
      </c>
      <c r="J37" s="171">
        <v>25</v>
      </c>
      <c r="K37" s="135">
        <f>H37*0.0287</f>
        <v>861</v>
      </c>
      <c r="L37" s="135">
        <f>H37*0.071</f>
        <v>2130</v>
      </c>
      <c r="M37" s="135">
        <f>H37*0.012</f>
        <v>360</v>
      </c>
      <c r="N37" s="172">
        <f>H37*0.0304</f>
        <v>912</v>
      </c>
      <c r="O37" s="135">
        <f>H37*0.0709</f>
        <v>2127</v>
      </c>
      <c r="P37" s="173"/>
      <c r="Q37" s="124">
        <f>SUM(K37:P37)</f>
        <v>6390</v>
      </c>
      <c r="R37" s="124">
        <v>1773</v>
      </c>
      <c r="S37" s="124">
        <f>L37+M37+O37</f>
        <v>4617</v>
      </c>
      <c r="T37" s="171">
        <f>H37-R37</f>
        <v>28227</v>
      </c>
      <c r="U37" s="174" t="s">
        <v>678</v>
      </c>
      <c r="V37" s="175" t="s">
        <v>849</v>
      </c>
      <c r="W37" s="242">
        <v>6800003540</v>
      </c>
      <c r="X37" s="176">
        <v>3</v>
      </c>
    </row>
    <row r="38" spans="1:24" s="177" customFormat="1" ht="24">
      <c r="A38" s="167">
        <v>31</v>
      </c>
      <c r="B38" s="142" t="s">
        <v>306</v>
      </c>
      <c r="C38" s="127" t="s">
        <v>145</v>
      </c>
      <c r="D38" s="125" t="s">
        <v>1131</v>
      </c>
      <c r="E38" s="169" t="s">
        <v>677</v>
      </c>
      <c r="F38" s="170">
        <v>44378</v>
      </c>
      <c r="G38" s="170">
        <v>44562</v>
      </c>
      <c r="H38" s="171">
        <v>10000</v>
      </c>
      <c r="I38" s="171">
        <v>0</v>
      </c>
      <c r="J38" s="171">
        <v>25</v>
      </c>
      <c r="K38" s="135">
        <f>H38*0.0287</f>
        <v>287</v>
      </c>
      <c r="L38" s="135">
        <f>H38*0.071</f>
        <v>709.99999999999989</v>
      </c>
      <c r="M38" s="135">
        <f>H38*0.012</f>
        <v>120</v>
      </c>
      <c r="N38" s="172">
        <f>H38*0.0304</f>
        <v>304</v>
      </c>
      <c r="O38" s="135">
        <f>H38*0.0709</f>
        <v>709</v>
      </c>
      <c r="P38" s="173"/>
      <c r="Q38" s="124">
        <f>SUM(K38:P38)</f>
        <v>2130</v>
      </c>
      <c r="R38" s="124">
        <v>591</v>
      </c>
      <c r="S38" s="124">
        <f>L38+M38+O38</f>
        <v>1539</v>
      </c>
      <c r="T38" s="171">
        <f>H38-R38</f>
        <v>9409</v>
      </c>
      <c r="U38" s="174" t="s">
        <v>678</v>
      </c>
      <c r="V38" s="175" t="s">
        <v>850</v>
      </c>
      <c r="W38" s="242">
        <v>107198491</v>
      </c>
      <c r="X38" s="176">
        <v>3</v>
      </c>
    </row>
    <row r="39" spans="1:24" s="177" customFormat="1" ht="24">
      <c r="A39" s="167">
        <v>32</v>
      </c>
      <c r="B39" s="142" t="s">
        <v>923</v>
      </c>
      <c r="C39" s="127" t="s">
        <v>183</v>
      </c>
      <c r="D39" s="125" t="s">
        <v>1042</v>
      </c>
      <c r="E39" s="169" t="s">
        <v>677</v>
      </c>
      <c r="F39" s="170">
        <v>44317</v>
      </c>
      <c r="G39" s="170">
        <v>44501</v>
      </c>
      <c r="H39" s="171">
        <v>51500</v>
      </c>
      <c r="I39" s="171">
        <v>2065.6999999999998</v>
      </c>
      <c r="J39" s="171">
        <v>25</v>
      </c>
      <c r="K39" s="135">
        <f>H39*0.0287</f>
        <v>1478.05</v>
      </c>
      <c r="L39" s="135">
        <f>H39*0.071</f>
        <v>3656.4999999999995</v>
      </c>
      <c r="M39" s="135">
        <f>H39*0.012</f>
        <v>618</v>
      </c>
      <c r="N39" s="172">
        <f>H39*0.0304</f>
        <v>1565.6</v>
      </c>
      <c r="O39" s="135">
        <f>H39*0.0709</f>
        <v>3651.3500000000004</v>
      </c>
      <c r="P39" s="173"/>
      <c r="Q39" s="124">
        <f>SUM(K39:P39)</f>
        <v>10969.5</v>
      </c>
      <c r="R39" s="124">
        <v>5109.3500000000004</v>
      </c>
      <c r="S39" s="124">
        <f>L39+M39+O39</f>
        <v>7925.85</v>
      </c>
      <c r="T39" s="171">
        <f>H39-R39</f>
        <v>46390.65</v>
      </c>
      <c r="U39" s="174" t="s">
        <v>678</v>
      </c>
      <c r="V39" s="175" t="s">
        <v>850</v>
      </c>
      <c r="W39" s="242">
        <v>7100034680</v>
      </c>
      <c r="X39" s="176">
        <v>4</v>
      </c>
    </row>
    <row r="40" spans="1:24" s="177" customFormat="1" ht="36">
      <c r="A40" s="167">
        <v>33</v>
      </c>
      <c r="B40" s="142" t="s">
        <v>945</v>
      </c>
      <c r="C40" s="127" t="s">
        <v>16</v>
      </c>
      <c r="D40" s="125" t="s">
        <v>702</v>
      </c>
      <c r="E40" s="169" t="s">
        <v>677</v>
      </c>
      <c r="F40" s="170">
        <v>44348</v>
      </c>
      <c r="G40" s="170">
        <v>44536</v>
      </c>
      <c r="H40" s="171">
        <v>60000</v>
      </c>
      <c r="I40" s="171">
        <v>3486.68</v>
      </c>
      <c r="J40" s="171">
        <v>25</v>
      </c>
      <c r="K40" s="135">
        <f>H40*0.0287</f>
        <v>1722</v>
      </c>
      <c r="L40" s="135">
        <f>H40*0.071</f>
        <v>4260</v>
      </c>
      <c r="M40" s="135">
        <f>H40*0.012</f>
        <v>720</v>
      </c>
      <c r="N40" s="172">
        <f>H40*0.0304</f>
        <v>1824</v>
      </c>
      <c r="O40" s="135">
        <f>H40*0.0709</f>
        <v>4254</v>
      </c>
      <c r="P40" s="173"/>
      <c r="Q40" s="124">
        <f>SUM(K40:P40)</f>
        <v>12780</v>
      </c>
      <c r="R40" s="124">
        <v>7032.68</v>
      </c>
      <c r="S40" s="124">
        <f>L40+M40+O40</f>
        <v>9234</v>
      </c>
      <c r="T40" s="171">
        <f>H40-R40</f>
        <v>52967.32</v>
      </c>
      <c r="U40" s="174" t="s">
        <v>678</v>
      </c>
      <c r="V40" s="175" t="s">
        <v>849</v>
      </c>
      <c r="W40" s="242">
        <v>40200373476</v>
      </c>
      <c r="X40" s="176">
        <v>4</v>
      </c>
    </row>
    <row r="41" spans="1:24" s="177" customFormat="1" ht="24">
      <c r="A41" s="167">
        <v>34</v>
      </c>
      <c r="B41" s="142" t="s">
        <v>1031</v>
      </c>
      <c r="C41" s="127" t="s">
        <v>244</v>
      </c>
      <c r="D41" s="125" t="s">
        <v>1043</v>
      </c>
      <c r="E41" s="169" t="s">
        <v>677</v>
      </c>
      <c r="F41" s="170">
        <v>44317</v>
      </c>
      <c r="G41" s="170">
        <v>44501</v>
      </c>
      <c r="H41" s="171">
        <v>90000</v>
      </c>
      <c r="I41" s="171">
        <v>9753.1200000000008</v>
      </c>
      <c r="J41" s="171">
        <v>25</v>
      </c>
      <c r="K41" s="135">
        <f>H41*0.0287</f>
        <v>2583</v>
      </c>
      <c r="L41" s="135">
        <f>H41*0.071</f>
        <v>6389.9999999999991</v>
      </c>
      <c r="M41" s="135">
        <f>H41*0.012</f>
        <v>1080</v>
      </c>
      <c r="N41" s="172">
        <f>H41*0.0304</f>
        <v>2736</v>
      </c>
      <c r="O41" s="135">
        <f>H41*0.0709</f>
        <v>6381</v>
      </c>
      <c r="P41" s="173"/>
      <c r="Q41" s="124">
        <f>SUM(K41:P41)</f>
        <v>19170</v>
      </c>
      <c r="R41" s="124">
        <v>15072.12</v>
      </c>
      <c r="S41" s="124">
        <f>L41+M41+O41</f>
        <v>13851</v>
      </c>
      <c r="T41" s="171">
        <f>H41-R41</f>
        <v>74927.88</v>
      </c>
      <c r="U41" s="174" t="s">
        <v>678</v>
      </c>
      <c r="V41" s="175" t="s">
        <v>850</v>
      </c>
      <c r="W41" s="242">
        <v>22400627463</v>
      </c>
      <c r="X41" s="176">
        <v>4</v>
      </c>
    </row>
    <row r="42" spans="1:24" s="177" customFormat="1" ht="24">
      <c r="A42" s="167">
        <v>35</v>
      </c>
      <c r="B42" s="142" t="s">
        <v>976</v>
      </c>
      <c r="C42" s="127" t="s">
        <v>434</v>
      </c>
      <c r="D42" s="125" t="s">
        <v>690</v>
      </c>
      <c r="E42" s="169" t="s">
        <v>677</v>
      </c>
      <c r="F42" s="170">
        <v>44317</v>
      </c>
      <c r="G42" s="170">
        <v>44501</v>
      </c>
      <c r="H42" s="171">
        <v>90000</v>
      </c>
      <c r="I42" s="171">
        <v>9753.1200000000008</v>
      </c>
      <c r="J42" s="171">
        <v>25</v>
      </c>
      <c r="K42" s="135">
        <f>H42*0.0287</f>
        <v>2583</v>
      </c>
      <c r="L42" s="135">
        <f>H42*0.071</f>
        <v>6389.9999999999991</v>
      </c>
      <c r="M42" s="135">
        <f>H42*0.012</f>
        <v>1080</v>
      </c>
      <c r="N42" s="172">
        <f>H42*0.0304</f>
        <v>2736</v>
      </c>
      <c r="O42" s="135">
        <f>H42*0.0709</f>
        <v>6381</v>
      </c>
      <c r="P42" s="173"/>
      <c r="Q42" s="124">
        <f>SUM(K42:P42)</f>
        <v>19170</v>
      </c>
      <c r="R42" s="124">
        <v>15072.12</v>
      </c>
      <c r="S42" s="124">
        <f>L42+M42+O42</f>
        <v>13851</v>
      </c>
      <c r="T42" s="171">
        <f>H42-R42</f>
        <v>74927.88</v>
      </c>
      <c r="U42" s="174" t="s">
        <v>678</v>
      </c>
      <c r="V42" s="175" t="s">
        <v>849</v>
      </c>
      <c r="W42" s="242">
        <v>111826400</v>
      </c>
      <c r="X42" s="176">
        <v>3</v>
      </c>
    </row>
    <row r="43" spans="1:24" s="177" customFormat="1" ht="24">
      <c r="A43" s="167">
        <v>36</v>
      </c>
      <c r="B43" s="142" t="s">
        <v>528</v>
      </c>
      <c r="C43" s="127" t="s">
        <v>446</v>
      </c>
      <c r="D43" s="125" t="s">
        <v>1129</v>
      </c>
      <c r="E43" s="169" t="s">
        <v>677</v>
      </c>
      <c r="F43" s="170">
        <v>44317</v>
      </c>
      <c r="G43" s="170">
        <v>44501</v>
      </c>
      <c r="H43" s="171">
        <v>60000</v>
      </c>
      <c r="I43" s="171">
        <v>3486.68</v>
      </c>
      <c r="J43" s="171">
        <v>25</v>
      </c>
      <c r="K43" s="135">
        <f>H43*0.0287</f>
        <v>1722</v>
      </c>
      <c r="L43" s="135">
        <f>H43*0.071</f>
        <v>4260</v>
      </c>
      <c r="M43" s="135">
        <f>H43*0.012</f>
        <v>720</v>
      </c>
      <c r="N43" s="172">
        <f>H43*0.0304</f>
        <v>1824</v>
      </c>
      <c r="O43" s="135">
        <f>H43*0.0709</f>
        <v>4254</v>
      </c>
      <c r="P43" s="173"/>
      <c r="Q43" s="124">
        <f>SUM(K43:P43)</f>
        <v>12780</v>
      </c>
      <c r="R43" s="124">
        <v>7032.68</v>
      </c>
      <c r="S43" s="124">
        <f>L43+M43+O43</f>
        <v>9234</v>
      </c>
      <c r="T43" s="171">
        <f>H43-R43</f>
        <v>52967.32</v>
      </c>
      <c r="U43" s="174" t="s">
        <v>678</v>
      </c>
      <c r="V43" s="175" t="s">
        <v>849</v>
      </c>
      <c r="W43" s="242">
        <v>2600780437</v>
      </c>
      <c r="X43" s="176">
        <v>4</v>
      </c>
    </row>
    <row r="44" spans="1:24" s="177" customFormat="1" ht="24">
      <c r="A44" s="167">
        <v>37</v>
      </c>
      <c r="B44" s="142" t="s">
        <v>814</v>
      </c>
      <c r="C44" s="127" t="s">
        <v>446</v>
      </c>
      <c r="D44" s="125" t="s">
        <v>690</v>
      </c>
      <c r="E44" s="169" t="s">
        <v>677</v>
      </c>
      <c r="F44" s="170">
        <v>44317</v>
      </c>
      <c r="G44" s="170">
        <v>44501</v>
      </c>
      <c r="H44" s="171">
        <v>60000</v>
      </c>
      <c r="I44" s="171">
        <v>3486.68</v>
      </c>
      <c r="J44" s="171">
        <v>25</v>
      </c>
      <c r="K44" s="135">
        <f>H44*0.0287</f>
        <v>1722</v>
      </c>
      <c r="L44" s="135">
        <f>H44*0.071</f>
        <v>4260</v>
      </c>
      <c r="M44" s="135">
        <f>H44*0.012</f>
        <v>720</v>
      </c>
      <c r="N44" s="172">
        <f>H44*0.0304</f>
        <v>1824</v>
      </c>
      <c r="O44" s="135">
        <f>H44*0.0709</f>
        <v>4254</v>
      </c>
      <c r="P44" s="173"/>
      <c r="Q44" s="124">
        <f>SUM(K44:P44)</f>
        <v>12780</v>
      </c>
      <c r="R44" s="124">
        <v>7032.68</v>
      </c>
      <c r="S44" s="124">
        <f>L44+M44+O44</f>
        <v>9234</v>
      </c>
      <c r="T44" s="171">
        <f>H44-R44</f>
        <v>52967.32</v>
      </c>
      <c r="U44" s="174" t="s">
        <v>678</v>
      </c>
      <c r="V44" s="175" t="s">
        <v>849</v>
      </c>
      <c r="W44" s="242">
        <v>113291694</v>
      </c>
      <c r="X44" s="176">
        <v>4</v>
      </c>
    </row>
    <row r="45" spans="1:24" s="177" customFormat="1" ht="24">
      <c r="A45" s="167">
        <v>38</v>
      </c>
      <c r="B45" s="142" t="s">
        <v>884</v>
      </c>
      <c r="C45" s="127" t="s">
        <v>309</v>
      </c>
      <c r="D45" s="125" t="s">
        <v>683</v>
      </c>
      <c r="E45" s="169" t="s">
        <v>677</v>
      </c>
      <c r="F45" s="170">
        <v>44440</v>
      </c>
      <c r="G45" s="170">
        <v>44621</v>
      </c>
      <c r="H45" s="171">
        <v>25000</v>
      </c>
      <c r="I45" s="171">
        <v>0</v>
      </c>
      <c r="J45" s="171">
        <v>25</v>
      </c>
      <c r="K45" s="135">
        <f>H45*0.0287</f>
        <v>717.5</v>
      </c>
      <c r="L45" s="135">
        <f>H45*0.071</f>
        <v>1774.9999999999998</v>
      </c>
      <c r="M45" s="135">
        <f>H45*0.012</f>
        <v>300</v>
      </c>
      <c r="N45" s="172">
        <f>H45*0.0304</f>
        <v>760</v>
      </c>
      <c r="O45" s="135">
        <f>H45*0.0709</f>
        <v>1772.5000000000002</v>
      </c>
      <c r="P45" s="173"/>
      <c r="Q45" s="124">
        <f>SUM(K45:P45)</f>
        <v>5325</v>
      </c>
      <c r="R45" s="124">
        <v>1477.5</v>
      </c>
      <c r="S45" s="124">
        <f>L45+M45+O45</f>
        <v>3847.5</v>
      </c>
      <c r="T45" s="171">
        <f>H45-R45</f>
        <v>23522.5</v>
      </c>
      <c r="U45" s="174" t="s">
        <v>678</v>
      </c>
      <c r="V45" s="175" t="s">
        <v>850</v>
      </c>
      <c r="W45" s="242">
        <v>22301361949</v>
      </c>
      <c r="X45" s="176">
        <v>3</v>
      </c>
    </row>
    <row r="46" spans="1:24" s="177" customFormat="1" ht="24">
      <c r="A46" s="167">
        <v>39</v>
      </c>
      <c r="B46" s="142" t="s">
        <v>436</v>
      </c>
      <c r="C46" s="127" t="s">
        <v>244</v>
      </c>
      <c r="D46" s="125" t="s">
        <v>745</v>
      </c>
      <c r="E46" s="169" t="s">
        <v>677</v>
      </c>
      <c r="F46" s="170">
        <v>44287</v>
      </c>
      <c r="G46" s="170">
        <v>44470</v>
      </c>
      <c r="H46" s="171">
        <v>90000</v>
      </c>
      <c r="I46" s="171">
        <v>9455.59</v>
      </c>
      <c r="J46" s="171">
        <v>25</v>
      </c>
      <c r="K46" s="135">
        <f>H46*0.0287</f>
        <v>2583</v>
      </c>
      <c r="L46" s="135">
        <f>H46*0.071</f>
        <v>6389.9999999999991</v>
      </c>
      <c r="M46" s="135">
        <f>H46*0.012</f>
        <v>1080</v>
      </c>
      <c r="N46" s="172">
        <f>H46*0.0304</f>
        <v>2736</v>
      </c>
      <c r="O46" s="135">
        <f>H46*0.0709</f>
        <v>6381</v>
      </c>
      <c r="P46" s="173"/>
      <c r="Q46" s="124">
        <f>SUM(K46:P46)</f>
        <v>19170</v>
      </c>
      <c r="R46" s="124">
        <v>15964.71</v>
      </c>
      <c r="S46" s="124">
        <f>L46+M46+O46</f>
        <v>13851</v>
      </c>
      <c r="T46" s="171">
        <f>H46-R46</f>
        <v>74035.290000000008</v>
      </c>
      <c r="U46" s="174" t="s">
        <v>678</v>
      </c>
      <c r="V46" s="175" t="s">
        <v>849</v>
      </c>
      <c r="W46" s="242">
        <v>3103699462</v>
      </c>
      <c r="X46" s="176">
        <v>4</v>
      </c>
    </row>
    <row r="47" spans="1:24" s="177" customFormat="1" ht="36">
      <c r="A47" s="167">
        <v>40</v>
      </c>
      <c r="B47" s="142" t="s">
        <v>968</v>
      </c>
      <c r="C47" s="127" t="s">
        <v>834</v>
      </c>
      <c r="D47" s="125" t="s">
        <v>693</v>
      </c>
      <c r="E47" s="169" t="s">
        <v>677</v>
      </c>
      <c r="F47" s="170">
        <v>44440</v>
      </c>
      <c r="G47" s="170">
        <v>44621</v>
      </c>
      <c r="H47" s="171">
        <v>50000</v>
      </c>
      <c r="I47" s="171">
        <v>1854</v>
      </c>
      <c r="J47" s="171">
        <v>25</v>
      </c>
      <c r="K47" s="135">
        <f>H47*0.0287</f>
        <v>1435</v>
      </c>
      <c r="L47" s="135">
        <f>H47*0.071</f>
        <v>3549.9999999999995</v>
      </c>
      <c r="M47" s="135">
        <f>H47*0.012</f>
        <v>600</v>
      </c>
      <c r="N47" s="172">
        <f>H47*0.0304</f>
        <v>1520</v>
      </c>
      <c r="O47" s="135">
        <f>H47*0.0709</f>
        <v>3545.0000000000005</v>
      </c>
      <c r="P47" s="173"/>
      <c r="Q47" s="124">
        <f>SUM(K47:P47)</f>
        <v>10650</v>
      </c>
      <c r="R47" s="124">
        <v>4809</v>
      </c>
      <c r="S47" s="124">
        <f>L47+M47+O47</f>
        <v>7695</v>
      </c>
      <c r="T47" s="171">
        <f>H47-R47</f>
        <v>45191</v>
      </c>
      <c r="U47" s="174" t="s">
        <v>678</v>
      </c>
      <c r="V47" s="175" t="s">
        <v>850</v>
      </c>
      <c r="W47" s="242">
        <v>3100973621</v>
      </c>
      <c r="X47" s="176">
        <v>4</v>
      </c>
    </row>
    <row r="48" spans="1:24" s="177" customFormat="1" ht="36">
      <c r="A48" s="167">
        <v>41</v>
      </c>
      <c r="B48" s="142" t="s">
        <v>895</v>
      </c>
      <c r="C48" s="127" t="s">
        <v>309</v>
      </c>
      <c r="D48" s="125" t="s">
        <v>683</v>
      </c>
      <c r="E48" s="169" t="s">
        <v>677</v>
      </c>
      <c r="F48" s="170">
        <v>44440</v>
      </c>
      <c r="G48" s="170">
        <v>44621</v>
      </c>
      <c r="H48" s="171">
        <v>25000</v>
      </c>
      <c r="I48" s="171">
        <v>0</v>
      </c>
      <c r="J48" s="171">
        <v>25</v>
      </c>
      <c r="K48" s="135">
        <f>H48*0.0287</f>
        <v>717.5</v>
      </c>
      <c r="L48" s="135">
        <f>H48*0.071</f>
        <v>1774.9999999999998</v>
      </c>
      <c r="M48" s="135">
        <f>H48*0.012</f>
        <v>300</v>
      </c>
      <c r="N48" s="172">
        <f>H48*0.0304</f>
        <v>760</v>
      </c>
      <c r="O48" s="135">
        <f>H48*0.0709</f>
        <v>1772.5000000000002</v>
      </c>
      <c r="P48" s="173"/>
      <c r="Q48" s="124">
        <f>SUM(K48:P48)</f>
        <v>5325</v>
      </c>
      <c r="R48" s="124">
        <v>1477.5</v>
      </c>
      <c r="S48" s="124">
        <f>L48+M48+O48</f>
        <v>3847.5</v>
      </c>
      <c r="T48" s="171">
        <f>H48-R48</f>
        <v>23522.5</v>
      </c>
      <c r="U48" s="174" t="s">
        <v>678</v>
      </c>
      <c r="V48" s="175" t="s">
        <v>850</v>
      </c>
      <c r="W48" s="242">
        <v>40212254946</v>
      </c>
      <c r="X48" s="176">
        <v>3</v>
      </c>
    </row>
    <row r="49" spans="1:24" s="177" customFormat="1" ht="36">
      <c r="A49" s="167">
        <v>42</v>
      </c>
      <c r="B49" s="142" t="s">
        <v>827</v>
      </c>
      <c r="C49" s="127" t="s">
        <v>434</v>
      </c>
      <c r="D49" s="125" t="s">
        <v>690</v>
      </c>
      <c r="E49" s="169" t="s">
        <v>677</v>
      </c>
      <c r="F49" s="170">
        <v>44409</v>
      </c>
      <c r="G49" s="170">
        <v>44593</v>
      </c>
      <c r="H49" s="171">
        <v>60000</v>
      </c>
      <c r="I49" s="171">
        <v>3486.68</v>
      </c>
      <c r="J49" s="171">
        <v>25</v>
      </c>
      <c r="K49" s="135">
        <f>H49*0.0287</f>
        <v>1722</v>
      </c>
      <c r="L49" s="135">
        <f>H49*0.071</f>
        <v>4260</v>
      </c>
      <c r="M49" s="135">
        <f>H49*0.012</f>
        <v>720</v>
      </c>
      <c r="N49" s="172">
        <f>H49*0.0304</f>
        <v>1824</v>
      </c>
      <c r="O49" s="135">
        <f>H49*0.0709</f>
        <v>4254</v>
      </c>
      <c r="P49" s="173"/>
      <c r="Q49" s="124">
        <f>SUM(K49:P49)</f>
        <v>12780</v>
      </c>
      <c r="R49" s="124">
        <v>7032.68</v>
      </c>
      <c r="S49" s="124">
        <f>L49+M49+O49</f>
        <v>9234</v>
      </c>
      <c r="T49" s="171">
        <f>H49-R49</f>
        <v>52967.32</v>
      </c>
      <c r="U49" s="174" t="s">
        <v>678</v>
      </c>
      <c r="V49" s="175" t="s">
        <v>849</v>
      </c>
      <c r="W49" s="242">
        <v>7000031943</v>
      </c>
      <c r="X49" s="176">
        <v>3</v>
      </c>
    </row>
    <row r="50" spans="1:24" s="177" customFormat="1" ht="36">
      <c r="A50" s="167">
        <v>43</v>
      </c>
      <c r="B50" s="142" t="s">
        <v>239</v>
      </c>
      <c r="C50" s="127" t="s">
        <v>96</v>
      </c>
      <c r="D50" s="125" t="s">
        <v>1130</v>
      </c>
      <c r="E50" s="169" t="s">
        <v>677</v>
      </c>
      <c r="F50" s="170">
        <v>44287</v>
      </c>
      <c r="G50" s="170">
        <v>44470</v>
      </c>
      <c r="H50" s="171">
        <v>20000</v>
      </c>
      <c r="I50" s="171">
        <v>0</v>
      </c>
      <c r="J50" s="171">
        <v>25</v>
      </c>
      <c r="K50" s="135">
        <f>H50*0.0287</f>
        <v>574</v>
      </c>
      <c r="L50" s="135">
        <f>H50*0.071</f>
        <v>1419.9999999999998</v>
      </c>
      <c r="M50" s="135">
        <f>H50*0.012</f>
        <v>240</v>
      </c>
      <c r="N50" s="172">
        <f>H50*0.0304</f>
        <v>608</v>
      </c>
      <c r="O50" s="135">
        <f>H50*0.0709</f>
        <v>1418</v>
      </c>
      <c r="P50" s="173"/>
      <c r="Q50" s="124">
        <f>SUM(K50:P50)</f>
        <v>4260</v>
      </c>
      <c r="R50" s="124">
        <v>1182</v>
      </c>
      <c r="S50" s="124">
        <f>L50+M50+O50</f>
        <v>3078</v>
      </c>
      <c r="T50" s="171">
        <f>H50-R50</f>
        <v>18818</v>
      </c>
      <c r="U50" s="174" t="s">
        <v>678</v>
      </c>
      <c r="V50" s="175" t="s">
        <v>849</v>
      </c>
      <c r="W50" s="242">
        <v>3700661469</v>
      </c>
      <c r="X50" s="176">
        <v>4</v>
      </c>
    </row>
    <row r="51" spans="1:24" s="177" customFormat="1" ht="36">
      <c r="A51" s="167">
        <v>44</v>
      </c>
      <c r="B51" s="178" t="s">
        <v>1111</v>
      </c>
      <c r="C51" s="174" t="s">
        <v>89</v>
      </c>
      <c r="D51" s="125" t="s">
        <v>690</v>
      </c>
      <c r="E51" s="169" t="s">
        <v>677</v>
      </c>
      <c r="F51" s="170">
        <v>44440</v>
      </c>
      <c r="G51" s="170">
        <v>44621</v>
      </c>
      <c r="H51" s="171">
        <v>20000</v>
      </c>
      <c r="I51" s="171">
        <v>0</v>
      </c>
      <c r="J51" s="171">
        <v>25</v>
      </c>
      <c r="K51" s="135">
        <f>H51*0.0287</f>
        <v>574</v>
      </c>
      <c r="L51" s="135">
        <f>H51*0.071</f>
        <v>1419.9999999999998</v>
      </c>
      <c r="M51" s="135">
        <f>H51*0.012</f>
        <v>240</v>
      </c>
      <c r="N51" s="172">
        <f>H51*0.0304</f>
        <v>608</v>
      </c>
      <c r="O51" s="135">
        <f>H51*0.0709</f>
        <v>1418</v>
      </c>
      <c r="P51" s="173"/>
      <c r="Q51" s="124">
        <f>SUM(K51:P51)</f>
        <v>4260</v>
      </c>
      <c r="R51" s="124">
        <v>1182</v>
      </c>
      <c r="S51" s="124">
        <f>L51+M51+O51</f>
        <v>3078</v>
      </c>
      <c r="T51" s="171">
        <f>H51-R51</f>
        <v>18818</v>
      </c>
      <c r="U51" s="174" t="s">
        <v>678</v>
      </c>
      <c r="V51" s="175" t="s">
        <v>849</v>
      </c>
      <c r="W51" s="242">
        <v>5500330211</v>
      </c>
      <c r="X51" s="176">
        <v>3</v>
      </c>
    </row>
    <row r="52" spans="1:24" s="177" customFormat="1" ht="36">
      <c r="A52" s="167">
        <v>45</v>
      </c>
      <c r="B52" s="142" t="s">
        <v>602</v>
      </c>
      <c r="C52" s="127" t="s">
        <v>89</v>
      </c>
      <c r="D52" s="125" t="s">
        <v>1129</v>
      </c>
      <c r="E52" s="169" t="s">
        <v>677</v>
      </c>
      <c r="F52" s="170">
        <v>44287</v>
      </c>
      <c r="G52" s="170">
        <v>44470</v>
      </c>
      <c r="H52" s="171">
        <v>60000</v>
      </c>
      <c r="I52" s="171">
        <v>3486.68</v>
      </c>
      <c r="J52" s="171">
        <v>25</v>
      </c>
      <c r="K52" s="135">
        <f>H52*0.0287</f>
        <v>1722</v>
      </c>
      <c r="L52" s="135">
        <f>H52*0.071</f>
        <v>4260</v>
      </c>
      <c r="M52" s="135">
        <f>H52*0.012</f>
        <v>720</v>
      </c>
      <c r="N52" s="172">
        <f>H52*0.0304</f>
        <v>1824</v>
      </c>
      <c r="O52" s="135">
        <f>H52*0.0709</f>
        <v>4254</v>
      </c>
      <c r="P52" s="173"/>
      <c r="Q52" s="124">
        <f>SUM(K52:P52)</f>
        <v>12780</v>
      </c>
      <c r="R52" s="124">
        <v>7032.68</v>
      </c>
      <c r="S52" s="124">
        <f>L52+M52+O52</f>
        <v>9234</v>
      </c>
      <c r="T52" s="171">
        <f>H52-R52</f>
        <v>52967.32</v>
      </c>
      <c r="U52" s="174" t="s">
        <v>678</v>
      </c>
      <c r="V52" s="175" t="s">
        <v>849</v>
      </c>
      <c r="W52" s="242">
        <v>7100453922</v>
      </c>
      <c r="X52" s="176">
        <v>3</v>
      </c>
    </row>
    <row r="53" spans="1:24" s="177" customFormat="1" ht="36">
      <c r="A53" s="167">
        <v>46</v>
      </c>
      <c r="B53" s="142" t="s">
        <v>606</v>
      </c>
      <c r="C53" s="127" t="s">
        <v>526</v>
      </c>
      <c r="D53" s="125" t="s">
        <v>690</v>
      </c>
      <c r="E53" s="169" t="s">
        <v>677</v>
      </c>
      <c r="F53" s="170">
        <v>44287</v>
      </c>
      <c r="G53" s="170">
        <v>44470</v>
      </c>
      <c r="H53" s="171">
        <v>20000</v>
      </c>
      <c r="I53" s="171">
        <v>0</v>
      </c>
      <c r="J53" s="171">
        <v>25</v>
      </c>
      <c r="K53" s="135">
        <f>H53*0.0287</f>
        <v>574</v>
      </c>
      <c r="L53" s="135">
        <f>H53*0.071</f>
        <v>1419.9999999999998</v>
      </c>
      <c r="M53" s="135">
        <f>H53*0.012</f>
        <v>240</v>
      </c>
      <c r="N53" s="172">
        <f>H53*0.0304</f>
        <v>608</v>
      </c>
      <c r="O53" s="135">
        <f>H53*0.0709</f>
        <v>1418</v>
      </c>
      <c r="P53" s="173"/>
      <c r="Q53" s="124">
        <f>SUM(K53:P53)</f>
        <v>4260</v>
      </c>
      <c r="R53" s="124">
        <v>1182</v>
      </c>
      <c r="S53" s="124">
        <f>L53+M53+O53</f>
        <v>3078</v>
      </c>
      <c r="T53" s="171">
        <f>H53-R53</f>
        <v>18818</v>
      </c>
      <c r="U53" s="174" t="s">
        <v>678</v>
      </c>
      <c r="V53" s="175" t="s">
        <v>849</v>
      </c>
      <c r="W53" s="242">
        <v>7100584924</v>
      </c>
      <c r="X53" s="176">
        <v>3</v>
      </c>
    </row>
    <row r="54" spans="1:24" s="177" customFormat="1" ht="24">
      <c r="A54" s="167">
        <v>47</v>
      </c>
      <c r="B54" s="142" t="s">
        <v>1005</v>
      </c>
      <c r="C54" s="127" t="s">
        <v>89</v>
      </c>
      <c r="D54" s="125" t="s">
        <v>690</v>
      </c>
      <c r="E54" s="169" t="s">
        <v>677</v>
      </c>
      <c r="F54" s="170">
        <v>44317</v>
      </c>
      <c r="G54" s="170">
        <v>44501</v>
      </c>
      <c r="H54" s="171">
        <v>20000</v>
      </c>
      <c r="I54" s="171">
        <v>0</v>
      </c>
      <c r="J54" s="171">
        <v>25</v>
      </c>
      <c r="K54" s="135">
        <f>H54*0.0287</f>
        <v>574</v>
      </c>
      <c r="L54" s="135">
        <f>H54*0.071</f>
        <v>1419.9999999999998</v>
      </c>
      <c r="M54" s="135">
        <f>H54*0.012</f>
        <v>240</v>
      </c>
      <c r="N54" s="172">
        <f>H54*0.0304</f>
        <v>608</v>
      </c>
      <c r="O54" s="135">
        <f>H54*0.0709</f>
        <v>1418</v>
      </c>
      <c r="P54" s="173"/>
      <c r="Q54" s="124">
        <f>SUM(K54:P54)</f>
        <v>4260</v>
      </c>
      <c r="R54" s="124">
        <v>1182</v>
      </c>
      <c r="S54" s="124">
        <f>L54+M54+O54</f>
        <v>3078</v>
      </c>
      <c r="T54" s="171">
        <f>H54-R54</f>
        <v>18818</v>
      </c>
      <c r="U54" s="174" t="s">
        <v>678</v>
      </c>
      <c r="V54" s="175" t="s">
        <v>849</v>
      </c>
      <c r="W54" s="242">
        <v>101958221</v>
      </c>
      <c r="X54" s="176">
        <v>3</v>
      </c>
    </row>
    <row r="55" spans="1:24" s="177" customFormat="1" ht="24">
      <c r="A55" s="167">
        <v>48</v>
      </c>
      <c r="B55" s="142" t="s">
        <v>211</v>
      </c>
      <c r="C55" s="127" t="s">
        <v>34</v>
      </c>
      <c r="D55" s="125" t="s">
        <v>1130</v>
      </c>
      <c r="E55" s="169" t="s">
        <v>677</v>
      </c>
      <c r="F55" s="170">
        <v>44409</v>
      </c>
      <c r="G55" s="170">
        <v>44774</v>
      </c>
      <c r="H55" s="171">
        <v>10000</v>
      </c>
      <c r="I55" s="171">
        <v>0</v>
      </c>
      <c r="J55" s="171">
        <v>25</v>
      </c>
      <c r="K55" s="135">
        <f>H55*0.0287</f>
        <v>287</v>
      </c>
      <c r="L55" s="135">
        <f>H55*0.071</f>
        <v>709.99999999999989</v>
      </c>
      <c r="M55" s="135">
        <f>H55*0.012</f>
        <v>120</v>
      </c>
      <c r="N55" s="172">
        <f>H55*0.0304</f>
        <v>304</v>
      </c>
      <c r="O55" s="135">
        <f>H55*0.0709</f>
        <v>709</v>
      </c>
      <c r="P55" s="173"/>
      <c r="Q55" s="124">
        <f>SUM(K55:P55)</f>
        <v>2130</v>
      </c>
      <c r="R55" s="124">
        <v>1968.66</v>
      </c>
      <c r="S55" s="124">
        <f>L55+M55+O55</f>
        <v>1539</v>
      </c>
      <c r="T55" s="171">
        <f>H55-R55</f>
        <v>8031.34</v>
      </c>
      <c r="U55" s="174" t="s">
        <v>678</v>
      </c>
      <c r="V55" s="175" t="s">
        <v>850</v>
      </c>
      <c r="W55" s="242">
        <v>40227964752</v>
      </c>
      <c r="X55" s="176">
        <v>1</v>
      </c>
    </row>
    <row r="56" spans="1:24" s="177" customFormat="1" ht="24">
      <c r="A56" s="167">
        <v>49</v>
      </c>
      <c r="B56" s="178" t="s">
        <v>1099</v>
      </c>
      <c r="C56" s="174" t="s">
        <v>1116</v>
      </c>
      <c r="D56" s="125" t="s">
        <v>1130</v>
      </c>
      <c r="E56" s="169" t="s">
        <v>677</v>
      </c>
      <c r="F56" s="170">
        <v>44440</v>
      </c>
      <c r="G56" s="170">
        <v>44621</v>
      </c>
      <c r="H56" s="171">
        <v>15400</v>
      </c>
      <c r="I56" s="171">
        <v>0</v>
      </c>
      <c r="J56" s="171">
        <v>25</v>
      </c>
      <c r="K56" s="135">
        <f>H56*0.0287</f>
        <v>441.98</v>
      </c>
      <c r="L56" s="135">
        <f>H56*0.071</f>
        <v>1093.3999999999999</v>
      </c>
      <c r="M56" s="135">
        <f>H56*0.012</f>
        <v>184.8</v>
      </c>
      <c r="N56" s="172">
        <f>H56*0.0304</f>
        <v>468.16</v>
      </c>
      <c r="O56" s="135">
        <f>H56*0.0709</f>
        <v>1091.8600000000001</v>
      </c>
      <c r="P56" s="173"/>
      <c r="Q56" s="124">
        <f>SUM(K56:P56)</f>
        <v>3280.2</v>
      </c>
      <c r="R56" s="124">
        <v>910.14</v>
      </c>
      <c r="S56" s="124">
        <f>L56+M56+O56</f>
        <v>2370.06</v>
      </c>
      <c r="T56" s="171">
        <f>H56-R56</f>
        <v>14489.86</v>
      </c>
      <c r="U56" s="174" t="s">
        <v>678</v>
      </c>
      <c r="V56" s="175" t="s">
        <v>849</v>
      </c>
      <c r="W56" s="242">
        <v>40218133235</v>
      </c>
      <c r="X56" s="176">
        <v>5</v>
      </c>
    </row>
    <row r="57" spans="1:24" s="177" customFormat="1" ht="36">
      <c r="A57" s="167">
        <v>50</v>
      </c>
      <c r="B57" s="178" t="s">
        <v>1106</v>
      </c>
      <c r="C57" s="174" t="s">
        <v>526</v>
      </c>
      <c r="D57" s="125" t="s">
        <v>1129</v>
      </c>
      <c r="E57" s="169" t="s">
        <v>677</v>
      </c>
      <c r="F57" s="170">
        <v>44440</v>
      </c>
      <c r="G57" s="170">
        <v>44621</v>
      </c>
      <c r="H57" s="171">
        <v>20000</v>
      </c>
      <c r="I57" s="171">
        <v>0</v>
      </c>
      <c r="J57" s="171">
        <v>25</v>
      </c>
      <c r="K57" s="135">
        <f>H57*0.0287</f>
        <v>574</v>
      </c>
      <c r="L57" s="135">
        <f>H57*0.071</f>
        <v>1419.9999999999998</v>
      </c>
      <c r="M57" s="135">
        <f>H57*0.012</f>
        <v>240</v>
      </c>
      <c r="N57" s="172">
        <f>H57*0.0304</f>
        <v>608</v>
      </c>
      <c r="O57" s="135">
        <f>H57*0.0709</f>
        <v>1418</v>
      </c>
      <c r="P57" s="173"/>
      <c r="Q57" s="124">
        <f>SUM(K57:P57)</f>
        <v>4260</v>
      </c>
      <c r="R57" s="124">
        <v>1182</v>
      </c>
      <c r="S57" s="124">
        <f>L57+M57+O57</f>
        <v>3078</v>
      </c>
      <c r="T57" s="171">
        <f>H57-R57</f>
        <v>18818</v>
      </c>
      <c r="U57" s="174" t="s">
        <v>678</v>
      </c>
      <c r="V57" s="175" t="s">
        <v>850</v>
      </c>
      <c r="W57" s="242">
        <v>2500338294</v>
      </c>
      <c r="X57" s="176">
        <v>3</v>
      </c>
    </row>
    <row r="58" spans="1:24" s="177" customFormat="1" ht="24">
      <c r="A58" s="167">
        <v>51</v>
      </c>
      <c r="B58" s="142" t="s">
        <v>825</v>
      </c>
      <c r="C58" s="127" t="s">
        <v>446</v>
      </c>
      <c r="D58" s="125" t="s">
        <v>690</v>
      </c>
      <c r="E58" s="169" t="s">
        <v>677</v>
      </c>
      <c r="F58" s="170">
        <v>44287</v>
      </c>
      <c r="G58" s="170">
        <v>44470</v>
      </c>
      <c r="H58" s="171">
        <v>60000</v>
      </c>
      <c r="I58" s="171">
        <v>3486.68</v>
      </c>
      <c r="J58" s="171">
        <v>25</v>
      </c>
      <c r="K58" s="135">
        <f>H58*0.0287</f>
        <v>1722</v>
      </c>
      <c r="L58" s="135">
        <f>H58*0.071</f>
        <v>4260</v>
      </c>
      <c r="M58" s="135">
        <f>H58*0.012</f>
        <v>720</v>
      </c>
      <c r="N58" s="172">
        <f>H58*0.0304</f>
        <v>1824</v>
      </c>
      <c r="O58" s="135">
        <f>H58*0.0709</f>
        <v>4254</v>
      </c>
      <c r="P58" s="173"/>
      <c r="Q58" s="124">
        <f>SUM(K58:P58)</f>
        <v>12780</v>
      </c>
      <c r="R58" s="124">
        <v>7032.68</v>
      </c>
      <c r="S58" s="124">
        <f>L58+M58+O58</f>
        <v>9234</v>
      </c>
      <c r="T58" s="171">
        <f>H58-R58</f>
        <v>52967.32</v>
      </c>
      <c r="U58" s="174" t="s">
        <v>678</v>
      </c>
      <c r="V58" s="175" t="s">
        <v>849</v>
      </c>
      <c r="W58" s="242">
        <v>4700057286</v>
      </c>
      <c r="X58" s="176">
        <v>4</v>
      </c>
    </row>
    <row r="59" spans="1:24" s="177" customFormat="1" ht="36">
      <c r="A59" s="167">
        <v>52</v>
      </c>
      <c r="B59" s="142" t="s">
        <v>196</v>
      </c>
      <c r="C59" s="127" t="s">
        <v>25</v>
      </c>
      <c r="D59" s="125" t="s">
        <v>703</v>
      </c>
      <c r="E59" s="169" t="s">
        <v>677</v>
      </c>
      <c r="F59" s="170">
        <v>44440</v>
      </c>
      <c r="G59" s="170">
        <v>44621</v>
      </c>
      <c r="H59" s="171">
        <v>130000</v>
      </c>
      <c r="I59" s="171">
        <v>18864.59</v>
      </c>
      <c r="J59" s="171">
        <v>25</v>
      </c>
      <c r="K59" s="135">
        <f>H59*0.0287</f>
        <v>3731</v>
      </c>
      <c r="L59" s="135">
        <f>H59*0.071</f>
        <v>9230</v>
      </c>
      <c r="M59" s="135">
        <f>H59*0.012</f>
        <v>1560</v>
      </c>
      <c r="N59" s="172">
        <f>H59*0.0304</f>
        <v>3952</v>
      </c>
      <c r="O59" s="135">
        <f>H59*0.0709</f>
        <v>9217</v>
      </c>
      <c r="P59" s="173"/>
      <c r="Q59" s="124">
        <f>SUM(K59:P59)</f>
        <v>27690</v>
      </c>
      <c r="R59" s="124">
        <v>30998.71</v>
      </c>
      <c r="S59" s="124">
        <f>L59+M59+O59</f>
        <v>20007</v>
      </c>
      <c r="T59" s="171">
        <f>H59-R59</f>
        <v>99001.290000000008</v>
      </c>
      <c r="U59" s="174" t="s">
        <v>678</v>
      </c>
      <c r="V59" s="175" t="s">
        <v>850</v>
      </c>
      <c r="W59" s="242">
        <v>40224286894</v>
      </c>
      <c r="X59" s="176">
        <v>5</v>
      </c>
    </row>
    <row r="60" spans="1:24" s="177" customFormat="1" ht="24">
      <c r="A60" s="167">
        <v>53</v>
      </c>
      <c r="B60" s="142" t="s">
        <v>351</v>
      </c>
      <c r="C60" s="127" t="s">
        <v>22</v>
      </c>
      <c r="D60" s="125" t="s">
        <v>700</v>
      </c>
      <c r="E60" s="169" t="s">
        <v>677</v>
      </c>
      <c r="F60" s="170">
        <v>44287</v>
      </c>
      <c r="G60" s="170">
        <v>44470</v>
      </c>
      <c r="H60" s="171">
        <v>160000</v>
      </c>
      <c r="I60" s="171">
        <v>26249.27</v>
      </c>
      <c r="J60" s="171">
        <v>25</v>
      </c>
      <c r="K60" s="135">
        <f>H60*0.0287</f>
        <v>4592</v>
      </c>
      <c r="L60" s="135">
        <f>H60*0.071</f>
        <v>11359.999999999998</v>
      </c>
      <c r="M60" s="135">
        <f>H60*0.012</f>
        <v>1920</v>
      </c>
      <c r="N60" s="172">
        <f>H60*0.0304</f>
        <v>4864</v>
      </c>
      <c r="O60" s="135">
        <f>H60*0.0709</f>
        <v>11344</v>
      </c>
      <c r="P60" s="173"/>
      <c r="Q60" s="124">
        <f>SUM(K60:P60)</f>
        <v>34080</v>
      </c>
      <c r="R60" s="124">
        <v>35583.67</v>
      </c>
      <c r="S60" s="124">
        <f>L60+M60+O60</f>
        <v>24624</v>
      </c>
      <c r="T60" s="171">
        <f>H60-R60</f>
        <v>124416.33</v>
      </c>
      <c r="U60" s="174" t="s">
        <v>678</v>
      </c>
      <c r="V60" s="175" t="s">
        <v>849</v>
      </c>
      <c r="W60" s="242">
        <v>4900442916</v>
      </c>
      <c r="X60" s="176">
        <v>5</v>
      </c>
    </row>
    <row r="61" spans="1:24" s="177" customFormat="1" ht="48">
      <c r="A61" s="167">
        <v>54</v>
      </c>
      <c r="B61" s="142" t="s">
        <v>308</v>
      </c>
      <c r="C61" s="127" t="s">
        <v>309</v>
      </c>
      <c r="D61" s="125" t="s">
        <v>1131</v>
      </c>
      <c r="E61" s="169" t="s">
        <v>677</v>
      </c>
      <c r="F61" s="170">
        <v>44378</v>
      </c>
      <c r="G61" s="170">
        <v>44743</v>
      </c>
      <c r="H61" s="171">
        <v>35000</v>
      </c>
      <c r="I61" s="171">
        <v>0</v>
      </c>
      <c r="J61" s="171">
        <v>25</v>
      </c>
      <c r="K61" s="135">
        <f>H61*0.0287</f>
        <v>1004.5</v>
      </c>
      <c r="L61" s="135">
        <f>H61*0.071</f>
        <v>2485</v>
      </c>
      <c r="M61" s="135">
        <f>H61*0.012</f>
        <v>420</v>
      </c>
      <c r="N61" s="172">
        <f>H61*0.0304</f>
        <v>1064</v>
      </c>
      <c r="O61" s="135">
        <f>H61*0.0709</f>
        <v>2481.5</v>
      </c>
      <c r="P61" s="173"/>
      <c r="Q61" s="124">
        <f>SUM(K61:P61)</f>
        <v>7455</v>
      </c>
      <c r="R61" s="124">
        <v>2068.5</v>
      </c>
      <c r="S61" s="124">
        <f>L61+M61+O61</f>
        <v>5386.5</v>
      </c>
      <c r="T61" s="171">
        <f>H61-R61</f>
        <v>32931.5</v>
      </c>
      <c r="U61" s="174" t="s">
        <v>678</v>
      </c>
      <c r="V61" s="175" t="s">
        <v>850</v>
      </c>
      <c r="W61" s="242">
        <v>107514796</v>
      </c>
      <c r="X61" s="176">
        <v>3</v>
      </c>
    </row>
    <row r="62" spans="1:24" s="177" customFormat="1" ht="36">
      <c r="A62" s="167">
        <v>55</v>
      </c>
      <c r="B62" s="142" t="s">
        <v>542</v>
      </c>
      <c r="C62" s="127" t="s">
        <v>89</v>
      </c>
      <c r="D62" s="125" t="s">
        <v>690</v>
      </c>
      <c r="E62" s="169" t="s">
        <v>677</v>
      </c>
      <c r="F62" s="170">
        <v>44287</v>
      </c>
      <c r="G62" s="170">
        <v>44470</v>
      </c>
      <c r="H62" s="171">
        <v>20000</v>
      </c>
      <c r="I62" s="171">
        <v>0</v>
      </c>
      <c r="J62" s="171">
        <v>25</v>
      </c>
      <c r="K62" s="135">
        <f>H62*0.0287</f>
        <v>574</v>
      </c>
      <c r="L62" s="135">
        <f>H62*0.071</f>
        <v>1419.9999999999998</v>
      </c>
      <c r="M62" s="135">
        <f>H62*0.012</f>
        <v>240</v>
      </c>
      <c r="N62" s="172">
        <f>H62*0.0304</f>
        <v>608</v>
      </c>
      <c r="O62" s="135">
        <f>H62*0.0709</f>
        <v>1418</v>
      </c>
      <c r="P62" s="173"/>
      <c r="Q62" s="124">
        <f>SUM(K62:P62)</f>
        <v>4260</v>
      </c>
      <c r="R62" s="124">
        <v>1182</v>
      </c>
      <c r="S62" s="124">
        <f>L62+M62+O62</f>
        <v>3078</v>
      </c>
      <c r="T62" s="171">
        <f>H62-R62</f>
        <v>18818</v>
      </c>
      <c r="U62" s="174" t="s">
        <v>678</v>
      </c>
      <c r="V62" s="175" t="s">
        <v>849</v>
      </c>
      <c r="W62" s="242">
        <v>3101288383</v>
      </c>
      <c r="X62" s="176">
        <v>3</v>
      </c>
    </row>
    <row r="63" spans="1:24" s="177" customFormat="1" ht="36">
      <c r="A63" s="167">
        <v>56</v>
      </c>
      <c r="B63" s="142" t="s">
        <v>382</v>
      </c>
      <c r="C63" s="127" t="s">
        <v>148</v>
      </c>
      <c r="D63" s="125" t="s">
        <v>700</v>
      </c>
      <c r="E63" s="169" t="s">
        <v>677</v>
      </c>
      <c r="F63" s="170">
        <v>44287</v>
      </c>
      <c r="G63" s="170">
        <v>44470</v>
      </c>
      <c r="H63" s="171">
        <v>50000</v>
      </c>
      <c r="I63" s="171">
        <v>1854</v>
      </c>
      <c r="J63" s="171">
        <v>25</v>
      </c>
      <c r="K63" s="135">
        <f>H63*0.0287</f>
        <v>1435</v>
      </c>
      <c r="L63" s="135">
        <f>H63*0.071</f>
        <v>3549.9999999999995</v>
      </c>
      <c r="M63" s="135">
        <f>H63*0.012</f>
        <v>600</v>
      </c>
      <c r="N63" s="172">
        <f>H63*0.0304</f>
        <v>1520</v>
      </c>
      <c r="O63" s="135">
        <f>H63*0.0709</f>
        <v>3545.0000000000005</v>
      </c>
      <c r="P63" s="173"/>
      <c r="Q63" s="124">
        <f>SUM(K63:P63)</f>
        <v>10650</v>
      </c>
      <c r="R63" s="124">
        <v>4809</v>
      </c>
      <c r="S63" s="124">
        <f>L63+M63+O63</f>
        <v>7695</v>
      </c>
      <c r="T63" s="171">
        <f>H63-R63</f>
        <v>45191</v>
      </c>
      <c r="U63" s="174" t="s">
        <v>678</v>
      </c>
      <c r="V63" s="175" t="s">
        <v>849</v>
      </c>
      <c r="W63" s="242">
        <v>108803750</v>
      </c>
      <c r="X63" s="176">
        <v>4</v>
      </c>
    </row>
    <row r="64" spans="1:24" s="177" customFormat="1" ht="36">
      <c r="A64" s="167">
        <v>57</v>
      </c>
      <c r="B64" s="142" t="s">
        <v>917</v>
      </c>
      <c r="C64" s="127" t="s">
        <v>96</v>
      </c>
      <c r="D64" s="125" t="s">
        <v>1130</v>
      </c>
      <c r="E64" s="169" t="s">
        <v>677</v>
      </c>
      <c r="F64" s="170">
        <v>44287</v>
      </c>
      <c r="G64" s="170">
        <v>44470</v>
      </c>
      <c r="H64" s="171">
        <v>18500</v>
      </c>
      <c r="I64" s="171">
        <v>0</v>
      </c>
      <c r="J64" s="171">
        <v>25</v>
      </c>
      <c r="K64" s="135">
        <f>H64*0.0287</f>
        <v>530.95000000000005</v>
      </c>
      <c r="L64" s="135">
        <f>H64*0.071</f>
        <v>1313.4999999999998</v>
      </c>
      <c r="M64" s="135">
        <f>H64*0.012</f>
        <v>222</v>
      </c>
      <c r="N64" s="172">
        <f>H64*0.0304</f>
        <v>562.4</v>
      </c>
      <c r="O64" s="135">
        <f>H64*0.0709</f>
        <v>1311.65</v>
      </c>
      <c r="P64" s="173"/>
      <c r="Q64" s="124">
        <f>SUM(K64:P64)</f>
        <v>3940.5</v>
      </c>
      <c r="R64" s="124">
        <v>1093.3499999999999</v>
      </c>
      <c r="S64" s="124">
        <f>L64+M64+O64</f>
        <v>2847.1499999999996</v>
      </c>
      <c r="T64" s="171">
        <f>H64-R64</f>
        <v>17406.650000000001</v>
      </c>
      <c r="U64" s="174" t="s">
        <v>678</v>
      </c>
      <c r="V64" s="175" t="s">
        <v>849</v>
      </c>
      <c r="W64" s="242">
        <v>40222216604</v>
      </c>
      <c r="X64" s="176">
        <v>4</v>
      </c>
    </row>
    <row r="65" spans="1:24" s="177" customFormat="1" ht="24">
      <c r="A65" s="167">
        <v>58</v>
      </c>
      <c r="B65" s="142" t="s">
        <v>470</v>
      </c>
      <c r="C65" s="127" t="s">
        <v>274</v>
      </c>
      <c r="D65" s="125" t="s">
        <v>1132</v>
      </c>
      <c r="E65" s="169" t="s">
        <v>677</v>
      </c>
      <c r="F65" s="170">
        <v>44136</v>
      </c>
      <c r="G65" s="170">
        <v>44501</v>
      </c>
      <c r="H65" s="171">
        <v>45000</v>
      </c>
      <c r="I65" s="171">
        <v>1148.33</v>
      </c>
      <c r="J65" s="171">
        <v>25</v>
      </c>
      <c r="K65" s="135">
        <f>H65*0.0287</f>
        <v>1291.5</v>
      </c>
      <c r="L65" s="135">
        <f>H65*0.071</f>
        <v>3194.9999999999995</v>
      </c>
      <c r="M65" s="135">
        <f>H65*0.012</f>
        <v>540</v>
      </c>
      <c r="N65" s="172">
        <f>H65*0.0304</f>
        <v>1368</v>
      </c>
      <c r="O65" s="135">
        <f>H65*0.0709</f>
        <v>3190.5</v>
      </c>
      <c r="P65" s="173"/>
      <c r="Q65" s="124">
        <f>SUM(K65:P65)</f>
        <v>9585</v>
      </c>
      <c r="R65" s="124">
        <v>3807.83</v>
      </c>
      <c r="S65" s="124">
        <f>L65+M65+O65</f>
        <v>6925.5</v>
      </c>
      <c r="T65" s="171">
        <f>H65-R65</f>
        <v>41192.17</v>
      </c>
      <c r="U65" s="174" t="s">
        <v>678</v>
      </c>
      <c r="V65" s="175" t="s">
        <v>850</v>
      </c>
      <c r="W65" s="242">
        <v>114051139</v>
      </c>
      <c r="X65" s="176">
        <v>3</v>
      </c>
    </row>
    <row r="66" spans="1:24" s="177" customFormat="1" ht="24">
      <c r="A66" s="167">
        <v>59</v>
      </c>
      <c r="B66" s="142" t="s">
        <v>400</v>
      </c>
      <c r="C66" s="127" t="s">
        <v>22</v>
      </c>
      <c r="D66" s="125" t="s">
        <v>1131</v>
      </c>
      <c r="E66" s="169" t="s">
        <v>677</v>
      </c>
      <c r="F66" s="170">
        <v>44287</v>
      </c>
      <c r="G66" s="170">
        <v>44470</v>
      </c>
      <c r="H66" s="171">
        <v>160000</v>
      </c>
      <c r="I66" s="171">
        <v>26249.27</v>
      </c>
      <c r="J66" s="171">
        <v>25</v>
      </c>
      <c r="K66" s="135">
        <f>H66*0.0287</f>
        <v>4592</v>
      </c>
      <c r="L66" s="135">
        <f>H66*0.071</f>
        <v>11359.999999999998</v>
      </c>
      <c r="M66" s="135">
        <f>H66*0.012</f>
        <v>1920</v>
      </c>
      <c r="N66" s="172">
        <f>H66*0.0304</f>
        <v>4864</v>
      </c>
      <c r="O66" s="135">
        <f>H66*0.0709</f>
        <v>11344</v>
      </c>
      <c r="P66" s="173"/>
      <c r="Q66" s="124">
        <f>SUM(K66:P66)</f>
        <v>34080</v>
      </c>
      <c r="R66" s="124">
        <v>35583.67</v>
      </c>
      <c r="S66" s="124">
        <f>L66+M66+O66</f>
        <v>24624</v>
      </c>
      <c r="T66" s="171">
        <f>H66-R66</f>
        <v>124416.33</v>
      </c>
      <c r="U66" s="174" t="s">
        <v>678</v>
      </c>
      <c r="V66" s="175" t="s">
        <v>849</v>
      </c>
      <c r="W66" s="242">
        <v>104048806</v>
      </c>
      <c r="X66" s="176">
        <v>5</v>
      </c>
    </row>
    <row r="67" spans="1:24" s="177" customFormat="1" ht="24">
      <c r="A67" s="167">
        <v>60</v>
      </c>
      <c r="B67" s="142" t="s">
        <v>644</v>
      </c>
      <c r="C67" s="127" t="s">
        <v>89</v>
      </c>
      <c r="D67" s="125" t="s">
        <v>690</v>
      </c>
      <c r="E67" s="169" t="s">
        <v>677</v>
      </c>
      <c r="F67" s="170">
        <v>44287</v>
      </c>
      <c r="G67" s="170">
        <v>44470</v>
      </c>
      <c r="H67" s="171">
        <v>20000</v>
      </c>
      <c r="I67" s="171">
        <v>0</v>
      </c>
      <c r="J67" s="171">
        <v>25</v>
      </c>
      <c r="K67" s="135">
        <f>H67*0.0287</f>
        <v>574</v>
      </c>
      <c r="L67" s="135">
        <f>H67*0.071</f>
        <v>1419.9999999999998</v>
      </c>
      <c r="M67" s="135">
        <f>H67*0.012</f>
        <v>240</v>
      </c>
      <c r="N67" s="172">
        <f>H67*0.0304</f>
        <v>608</v>
      </c>
      <c r="O67" s="135">
        <f>H67*0.0709</f>
        <v>1418</v>
      </c>
      <c r="P67" s="173"/>
      <c r="Q67" s="124">
        <f>SUM(K67:P67)</f>
        <v>4260</v>
      </c>
      <c r="R67" s="124">
        <v>1182</v>
      </c>
      <c r="S67" s="124">
        <f>L67+M67+O67</f>
        <v>3078</v>
      </c>
      <c r="T67" s="171">
        <f>H67-R67</f>
        <v>18818</v>
      </c>
      <c r="U67" s="174" t="s">
        <v>678</v>
      </c>
      <c r="V67" s="175" t="s">
        <v>849</v>
      </c>
      <c r="W67" s="242">
        <v>40225813084</v>
      </c>
      <c r="X67" s="176">
        <v>3</v>
      </c>
    </row>
    <row r="68" spans="1:24" s="177" customFormat="1" ht="36">
      <c r="A68" s="167">
        <v>61</v>
      </c>
      <c r="B68" s="178" t="s">
        <v>1098</v>
      </c>
      <c r="C68" s="174" t="s">
        <v>1116</v>
      </c>
      <c r="D68" s="125" t="s">
        <v>1130</v>
      </c>
      <c r="E68" s="169" t="s">
        <v>677</v>
      </c>
      <c r="F68" s="170">
        <v>44440</v>
      </c>
      <c r="G68" s="170">
        <v>44621</v>
      </c>
      <c r="H68" s="171">
        <v>15400</v>
      </c>
      <c r="I68" s="171">
        <v>0</v>
      </c>
      <c r="J68" s="171">
        <v>25</v>
      </c>
      <c r="K68" s="135">
        <f>H68*0.0287</f>
        <v>441.98</v>
      </c>
      <c r="L68" s="135">
        <f>H68*0.071</f>
        <v>1093.3999999999999</v>
      </c>
      <c r="M68" s="135">
        <f>H68*0.012</f>
        <v>184.8</v>
      </c>
      <c r="N68" s="172">
        <f>H68*0.0304</f>
        <v>468.16</v>
      </c>
      <c r="O68" s="135">
        <f>H68*0.0709</f>
        <v>1091.8600000000001</v>
      </c>
      <c r="P68" s="173"/>
      <c r="Q68" s="124">
        <f>SUM(K68:P68)</f>
        <v>3280.2</v>
      </c>
      <c r="R68" s="124">
        <v>910.14</v>
      </c>
      <c r="S68" s="124">
        <f>L68+M68+O68</f>
        <v>2370.06</v>
      </c>
      <c r="T68" s="171">
        <f>H68-R68</f>
        <v>14489.86</v>
      </c>
      <c r="U68" s="174" t="s">
        <v>678</v>
      </c>
      <c r="V68" s="175" t="s">
        <v>850</v>
      </c>
      <c r="W68" s="242">
        <v>40208941407</v>
      </c>
      <c r="X68" s="176">
        <v>5</v>
      </c>
    </row>
    <row r="69" spans="1:24" s="177" customFormat="1" ht="24">
      <c r="A69" s="167">
        <v>62</v>
      </c>
      <c r="B69" s="142" t="s">
        <v>294</v>
      </c>
      <c r="C69" s="127" t="s">
        <v>295</v>
      </c>
      <c r="D69" s="125" t="s">
        <v>1130</v>
      </c>
      <c r="E69" s="169" t="s">
        <v>677</v>
      </c>
      <c r="F69" s="170">
        <v>44317</v>
      </c>
      <c r="G69" s="170">
        <v>44501</v>
      </c>
      <c r="H69" s="171">
        <v>15000</v>
      </c>
      <c r="I69" s="171">
        <v>0</v>
      </c>
      <c r="J69" s="171">
        <v>25</v>
      </c>
      <c r="K69" s="135">
        <f>H69*0.0287</f>
        <v>430.5</v>
      </c>
      <c r="L69" s="135">
        <f>H69*0.071</f>
        <v>1065</v>
      </c>
      <c r="M69" s="135">
        <f>H69*0.012</f>
        <v>180</v>
      </c>
      <c r="N69" s="172">
        <f>H69*0.0304</f>
        <v>456</v>
      </c>
      <c r="O69" s="135">
        <f>H69*0.0709</f>
        <v>1063.5</v>
      </c>
      <c r="P69" s="173"/>
      <c r="Q69" s="124">
        <f>SUM(K69:P69)</f>
        <v>3195</v>
      </c>
      <c r="R69" s="124">
        <v>886.5</v>
      </c>
      <c r="S69" s="124">
        <f>L69+M69+O69</f>
        <v>2308.5</v>
      </c>
      <c r="T69" s="171">
        <f>H69-R69</f>
        <v>14113.5</v>
      </c>
      <c r="U69" s="174" t="s">
        <v>678</v>
      </c>
      <c r="V69" s="175" t="s">
        <v>849</v>
      </c>
      <c r="W69" s="242">
        <v>40228416109</v>
      </c>
      <c r="X69" s="176">
        <v>3</v>
      </c>
    </row>
    <row r="70" spans="1:24" s="177" customFormat="1" ht="36">
      <c r="A70" s="167">
        <v>63</v>
      </c>
      <c r="B70" s="142" t="s">
        <v>198</v>
      </c>
      <c r="C70" s="127" t="s">
        <v>96</v>
      </c>
      <c r="D70" s="125" t="s">
        <v>1130</v>
      </c>
      <c r="E70" s="169" t="s">
        <v>677</v>
      </c>
      <c r="F70" s="170">
        <v>44287</v>
      </c>
      <c r="G70" s="170">
        <v>44470</v>
      </c>
      <c r="H70" s="171">
        <v>15000</v>
      </c>
      <c r="I70" s="171">
        <v>0</v>
      </c>
      <c r="J70" s="171">
        <v>25</v>
      </c>
      <c r="K70" s="135">
        <f>H70*0.0287</f>
        <v>430.5</v>
      </c>
      <c r="L70" s="135">
        <f>H70*0.071</f>
        <v>1065</v>
      </c>
      <c r="M70" s="135">
        <f>H70*0.012</f>
        <v>180</v>
      </c>
      <c r="N70" s="172">
        <f>H70*0.0304</f>
        <v>456</v>
      </c>
      <c r="O70" s="135">
        <f>H70*0.0709</f>
        <v>1063.5</v>
      </c>
      <c r="P70" s="173"/>
      <c r="Q70" s="124">
        <f>SUM(K70:P70)</f>
        <v>3195</v>
      </c>
      <c r="R70" s="124">
        <v>886.5</v>
      </c>
      <c r="S70" s="124">
        <f>L70+M70+O70</f>
        <v>2308.5</v>
      </c>
      <c r="T70" s="171">
        <f>H70-R70</f>
        <v>14113.5</v>
      </c>
      <c r="U70" s="174" t="s">
        <v>678</v>
      </c>
      <c r="V70" s="175" t="s">
        <v>849</v>
      </c>
      <c r="W70" s="242">
        <v>40224323127</v>
      </c>
      <c r="X70" s="176">
        <v>4</v>
      </c>
    </row>
    <row r="71" spans="1:24" s="177" customFormat="1" ht="36">
      <c r="A71" s="167">
        <v>64</v>
      </c>
      <c r="B71" s="142" t="s">
        <v>880</v>
      </c>
      <c r="C71" s="127" t="s">
        <v>309</v>
      </c>
      <c r="D71" s="125" t="s">
        <v>683</v>
      </c>
      <c r="E71" s="169" t="s">
        <v>677</v>
      </c>
      <c r="F71" s="170">
        <v>44440</v>
      </c>
      <c r="G71" s="170">
        <v>44621</v>
      </c>
      <c r="H71" s="171">
        <v>25000</v>
      </c>
      <c r="I71" s="171">
        <v>0</v>
      </c>
      <c r="J71" s="171">
        <v>25</v>
      </c>
      <c r="K71" s="135">
        <f>H71*0.0287</f>
        <v>717.5</v>
      </c>
      <c r="L71" s="135">
        <f>H71*0.071</f>
        <v>1774.9999999999998</v>
      </c>
      <c r="M71" s="135">
        <f>H71*0.012</f>
        <v>300</v>
      </c>
      <c r="N71" s="172">
        <f>H71*0.0304</f>
        <v>760</v>
      </c>
      <c r="O71" s="135">
        <f>H71*0.0709</f>
        <v>1772.5000000000002</v>
      </c>
      <c r="P71" s="173"/>
      <c r="Q71" s="124">
        <f>SUM(K71:P71)</f>
        <v>5325</v>
      </c>
      <c r="R71" s="124">
        <v>1477.5</v>
      </c>
      <c r="S71" s="124">
        <f>L71+M71+O71</f>
        <v>3847.5</v>
      </c>
      <c r="T71" s="171">
        <f>H71-R71</f>
        <v>23522.5</v>
      </c>
      <c r="U71" s="174" t="s">
        <v>678</v>
      </c>
      <c r="V71" s="175" t="s">
        <v>849</v>
      </c>
      <c r="W71" s="242">
        <v>22301673160</v>
      </c>
      <c r="X71" s="176">
        <v>3</v>
      </c>
    </row>
    <row r="72" spans="1:24" s="177" customFormat="1" ht="36">
      <c r="A72" s="167">
        <v>65</v>
      </c>
      <c r="B72" s="142" t="s">
        <v>202</v>
      </c>
      <c r="C72" s="127" t="s">
        <v>203</v>
      </c>
      <c r="D72" s="125" t="s">
        <v>1130</v>
      </c>
      <c r="E72" s="169" t="s">
        <v>677</v>
      </c>
      <c r="F72" s="170">
        <v>44287</v>
      </c>
      <c r="G72" s="170">
        <v>44470</v>
      </c>
      <c r="H72" s="171">
        <v>15000</v>
      </c>
      <c r="I72" s="171">
        <v>0</v>
      </c>
      <c r="J72" s="171">
        <v>25</v>
      </c>
      <c r="K72" s="135">
        <f>H72*0.0287</f>
        <v>430.5</v>
      </c>
      <c r="L72" s="135">
        <f>H72*0.071</f>
        <v>1065</v>
      </c>
      <c r="M72" s="135">
        <f>H72*0.012</f>
        <v>180</v>
      </c>
      <c r="N72" s="172">
        <f>H72*0.0304</f>
        <v>456</v>
      </c>
      <c r="O72" s="135">
        <f>H72*0.0709</f>
        <v>1063.5</v>
      </c>
      <c r="P72" s="173"/>
      <c r="Q72" s="124">
        <f>SUM(K72:P72)</f>
        <v>3195</v>
      </c>
      <c r="R72" s="124">
        <v>886.5</v>
      </c>
      <c r="S72" s="124">
        <f>L72+M72+O72</f>
        <v>2308.5</v>
      </c>
      <c r="T72" s="171">
        <f>H72-R72</f>
        <v>14113.5</v>
      </c>
      <c r="U72" s="174" t="s">
        <v>678</v>
      </c>
      <c r="V72" s="175" t="s">
        <v>850</v>
      </c>
      <c r="W72" s="242">
        <v>40225592415</v>
      </c>
      <c r="X72" s="176">
        <v>4</v>
      </c>
    </row>
    <row r="73" spans="1:24" s="177" customFormat="1" ht="48">
      <c r="A73" s="167">
        <v>66</v>
      </c>
      <c r="B73" s="142" t="s">
        <v>574</v>
      </c>
      <c r="C73" s="127" t="s">
        <v>446</v>
      </c>
      <c r="D73" s="125" t="s">
        <v>690</v>
      </c>
      <c r="E73" s="169" t="s">
        <v>677</v>
      </c>
      <c r="F73" s="170">
        <v>44287</v>
      </c>
      <c r="G73" s="170">
        <v>44470</v>
      </c>
      <c r="H73" s="171">
        <v>60000</v>
      </c>
      <c r="I73" s="171">
        <v>3486.68</v>
      </c>
      <c r="J73" s="171">
        <v>25</v>
      </c>
      <c r="K73" s="135">
        <f>H73*0.0287</f>
        <v>1722</v>
      </c>
      <c r="L73" s="135">
        <f>H73*0.071</f>
        <v>4260</v>
      </c>
      <c r="M73" s="135">
        <f>H73*0.012</f>
        <v>720</v>
      </c>
      <c r="N73" s="172">
        <f>H73*0.0304</f>
        <v>1824</v>
      </c>
      <c r="O73" s="135">
        <f>H73*0.0709</f>
        <v>4254</v>
      </c>
      <c r="P73" s="173"/>
      <c r="Q73" s="124">
        <f>SUM(K73:P73)</f>
        <v>12780</v>
      </c>
      <c r="R73" s="124">
        <v>7032.68</v>
      </c>
      <c r="S73" s="124">
        <f>L73+M73+O73</f>
        <v>9234</v>
      </c>
      <c r="T73" s="171">
        <f>H73-R73</f>
        <v>52967.32</v>
      </c>
      <c r="U73" s="174" t="s">
        <v>678</v>
      </c>
      <c r="V73" s="175" t="s">
        <v>849</v>
      </c>
      <c r="W73" s="242">
        <v>4900063241</v>
      </c>
      <c r="X73" s="176">
        <v>4</v>
      </c>
    </row>
    <row r="74" spans="1:24" s="177" customFormat="1" ht="36">
      <c r="A74" s="167">
        <v>67</v>
      </c>
      <c r="B74" s="142" t="s">
        <v>909</v>
      </c>
      <c r="C74" s="127" t="s">
        <v>203</v>
      </c>
      <c r="D74" s="125" t="s">
        <v>1130</v>
      </c>
      <c r="E74" s="169" t="s">
        <v>677</v>
      </c>
      <c r="F74" s="170">
        <v>44348</v>
      </c>
      <c r="G74" s="170">
        <v>44531</v>
      </c>
      <c r="H74" s="171">
        <v>15000</v>
      </c>
      <c r="I74" s="171">
        <v>0</v>
      </c>
      <c r="J74" s="171">
        <v>25</v>
      </c>
      <c r="K74" s="135">
        <f>H74*0.0287</f>
        <v>430.5</v>
      </c>
      <c r="L74" s="135">
        <f>H74*0.071</f>
        <v>1065</v>
      </c>
      <c r="M74" s="135">
        <f>H74*0.012</f>
        <v>180</v>
      </c>
      <c r="N74" s="172">
        <f>H74*0.0304</f>
        <v>456</v>
      </c>
      <c r="O74" s="135">
        <f>H74*0.0709</f>
        <v>1063.5</v>
      </c>
      <c r="P74" s="173"/>
      <c r="Q74" s="124">
        <f>SUM(K74:P74)</f>
        <v>3195</v>
      </c>
      <c r="R74" s="124">
        <v>886.5</v>
      </c>
      <c r="S74" s="124">
        <f>L74+M74+O74</f>
        <v>2308.5</v>
      </c>
      <c r="T74" s="171">
        <f>H74-R74</f>
        <v>14113.5</v>
      </c>
      <c r="U74" s="174" t="s">
        <v>678</v>
      </c>
      <c r="V74" s="175" t="s">
        <v>849</v>
      </c>
      <c r="W74" s="242">
        <v>2500405739</v>
      </c>
      <c r="X74" s="176">
        <v>4</v>
      </c>
    </row>
    <row r="75" spans="1:24" s="177" customFormat="1" ht="24">
      <c r="A75" s="167">
        <v>68</v>
      </c>
      <c r="B75" s="142" t="s">
        <v>1074</v>
      </c>
      <c r="C75" s="127" t="s">
        <v>89</v>
      </c>
      <c r="D75" s="125" t="s">
        <v>1129</v>
      </c>
      <c r="E75" s="169" t="s">
        <v>677</v>
      </c>
      <c r="F75" s="170">
        <v>44287</v>
      </c>
      <c r="G75" s="170">
        <v>44501</v>
      </c>
      <c r="H75" s="171">
        <v>20000</v>
      </c>
      <c r="I75" s="171">
        <v>0</v>
      </c>
      <c r="J75" s="171">
        <v>25</v>
      </c>
      <c r="K75" s="135">
        <f>H75*0.0287</f>
        <v>574</v>
      </c>
      <c r="L75" s="135">
        <f>H75*0.071</f>
        <v>1419.9999999999998</v>
      </c>
      <c r="M75" s="135">
        <f>H75*0.012</f>
        <v>240</v>
      </c>
      <c r="N75" s="172">
        <f>H75*0.0304</f>
        <v>608</v>
      </c>
      <c r="O75" s="135">
        <f>H75*0.0709</f>
        <v>1418</v>
      </c>
      <c r="P75" s="173"/>
      <c r="Q75" s="124">
        <f>SUM(K75:P75)</f>
        <v>4260</v>
      </c>
      <c r="R75" s="124">
        <v>1182</v>
      </c>
      <c r="S75" s="124">
        <f>L75+M75+O75</f>
        <v>3078</v>
      </c>
      <c r="T75" s="171">
        <f>H75-R75</f>
        <v>18818</v>
      </c>
      <c r="U75" s="174" t="s">
        <v>678</v>
      </c>
      <c r="V75" s="175" t="s">
        <v>849</v>
      </c>
      <c r="W75" s="242">
        <v>8700161246</v>
      </c>
      <c r="X75" s="176">
        <v>3</v>
      </c>
    </row>
    <row r="76" spans="1:24" s="177" customFormat="1" ht="36">
      <c r="A76" s="167">
        <v>69</v>
      </c>
      <c r="B76" s="142" t="s">
        <v>176</v>
      </c>
      <c r="C76" s="127" t="s">
        <v>1060</v>
      </c>
      <c r="D76" s="125" t="s">
        <v>703</v>
      </c>
      <c r="E76" s="169" t="s">
        <v>677</v>
      </c>
      <c r="F76" s="170">
        <v>44378</v>
      </c>
      <c r="G76" s="170">
        <v>44743</v>
      </c>
      <c r="H76" s="171">
        <v>30000</v>
      </c>
      <c r="I76" s="171">
        <v>0</v>
      </c>
      <c r="J76" s="171">
        <v>25</v>
      </c>
      <c r="K76" s="135">
        <f>H76*0.0287</f>
        <v>861</v>
      </c>
      <c r="L76" s="135">
        <f>H76*0.071</f>
        <v>2130</v>
      </c>
      <c r="M76" s="135">
        <f>H76*0.012</f>
        <v>360</v>
      </c>
      <c r="N76" s="172">
        <f>H76*0.0304</f>
        <v>912</v>
      </c>
      <c r="O76" s="135">
        <f>H76*0.0709</f>
        <v>2127</v>
      </c>
      <c r="P76" s="173"/>
      <c r="Q76" s="124">
        <f>SUM(K76:P76)</f>
        <v>6390</v>
      </c>
      <c r="R76" s="124">
        <v>1773</v>
      </c>
      <c r="S76" s="124">
        <f>L76+M76+O76</f>
        <v>4617</v>
      </c>
      <c r="T76" s="171">
        <f>H76-R76</f>
        <v>28227</v>
      </c>
      <c r="U76" s="174" t="s">
        <v>678</v>
      </c>
      <c r="V76" s="175" t="s">
        <v>850</v>
      </c>
      <c r="W76" s="242">
        <v>40213334101</v>
      </c>
      <c r="X76" s="176">
        <v>3</v>
      </c>
    </row>
    <row r="77" spans="1:24" s="177" customFormat="1" ht="36">
      <c r="A77" s="167">
        <v>70</v>
      </c>
      <c r="B77" s="142" t="s">
        <v>600</v>
      </c>
      <c r="C77" s="127" t="s">
        <v>446</v>
      </c>
      <c r="D77" s="125" t="s">
        <v>1129</v>
      </c>
      <c r="E77" s="169" t="s">
        <v>677</v>
      </c>
      <c r="F77" s="170">
        <v>44287</v>
      </c>
      <c r="G77" s="170">
        <v>44470</v>
      </c>
      <c r="H77" s="171">
        <v>50000</v>
      </c>
      <c r="I77" s="171">
        <v>1854</v>
      </c>
      <c r="J77" s="171">
        <v>25</v>
      </c>
      <c r="K77" s="135">
        <f>H77*0.0287</f>
        <v>1435</v>
      </c>
      <c r="L77" s="135">
        <f>H77*0.071</f>
        <v>3549.9999999999995</v>
      </c>
      <c r="M77" s="135">
        <f>H77*0.012</f>
        <v>600</v>
      </c>
      <c r="N77" s="172">
        <f>H77*0.0304</f>
        <v>1520</v>
      </c>
      <c r="O77" s="135">
        <f>H77*0.0709</f>
        <v>3545.0000000000005</v>
      </c>
      <c r="P77" s="173"/>
      <c r="Q77" s="124">
        <f>SUM(K77:P77)</f>
        <v>10650</v>
      </c>
      <c r="R77" s="124">
        <v>4809</v>
      </c>
      <c r="S77" s="124">
        <f>L77+M77+O77</f>
        <v>7695</v>
      </c>
      <c r="T77" s="171">
        <f>H77-R77</f>
        <v>45191</v>
      </c>
      <c r="U77" s="174" t="s">
        <v>678</v>
      </c>
      <c r="V77" s="175" t="s">
        <v>849</v>
      </c>
      <c r="W77" s="242">
        <v>7100405534</v>
      </c>
      <c r="X77" s="176">
        <v>4</v>
      </c>
    </row>
    <row r="78" spans="1:24" s="177" customFormat="1" ht="24">
      <c r="A78" s="167">
        <v>71</v>
      </c>
      <c r="B78" s="142" t="s">
        <v>1030</v>
      </c>
      <c r="C78" s="127" t="s">
        <v>1055</v>
      </c>
      <c r="D78" s="125" t="s">
        <v>696</v>
      </c>
      <c r="E78" s="169" t="s">
        <v>677</v>
      </c>
      <c r="F78" s="170">
        <v>44317</v>
      </c>
      <c r="G78" s="170">
        <v>44501</v>
      </c>
      <c r="H78" s="171">
        <v>55000</v>
      </c>
      <c r="I78" s="171">
        <v>2559.6799999999998</v>
      </c>
      <c r="J78" s="171">
        <v>25</v>
      </c>
      <c r="K78" s="135">
        <f>H78*0.0287</f>
        <v>1578.5</v>
      </c>
      <c r="L78" s="135">
        <f>H78*0.071</f>
        <v>3904.9999999999995</v>
      </c>
      <c r="M78" s="135">
        <f>H78*0.012</f>
        <v>660</v>
      </c>
      <c r="N78" s="172">
        <f>H78*0.0304</f>
        <v>1672</v>
      </c>
      <c r="O78" s="135">
        <f>H78*0.0709</f>
        <v>3899.5000000000005</v>
      </c>
      <c r="P78" s="173"/>
      <c r="Q78" s="124">
        <f>SUM(K78:P78)</f>
        <v>11715</v>
      </c>
      <c r="R78" s="124">
        <v>5810.18</v>
      </c>
      <c r="S78" s="124">
        <f>L78+M78+O78</f>
        <v>8464.5</v>
      </c>
      <c r="T78" s="171">
        <f>H78-R78</f>
        <v>49189.82</v>
      </c>
      <c r="U78" s="174" t="s">
        <v>678</v>
      </c>
      <c r="V78" s="175" t="s">
        <v>849</v>
      </c>
      <c r="W78" s="242">
        <v>4900744618</v>
      </c>
      <c r="X78" s="176">
        <v>4</v>
      </c>
    </row>
    <row r="79" spans="1:24" s="177" customFormat="1" ht="24">
      <c r="A79" s="167">
        <v>72</v>
      </c>
      <c r="B79" s="142" t="s">
        <v>560</v>
      </c>
      <c r="C79" s="127" t="s">
        <v>89</v>
      </c>
      <c r="D79" s="125" t="s">
        <v>690</v>
      </c>
      <c r="E79" s="169" t="s">
        <v>677</v>
      </c>
      <c r="F79" s="170">
        <v>44287</v>
      </c>
      <c r="G79" s="170">
        <v>44470</v>
      </c>
      <c r="H79" s="171">
        <v>20000</v>
      </c>
      <c r="I79" s="171">
        <v>0</v>
      </c>
      <c r="J79" s="171">
        <v>25</v>
      </c>
      <c r="K79" s="135">
        <f>H79*0.0287</f>
        <v>574</v>
      </c>
      <c r="L79" s="135">
        <f>H79*0.071</f>
        <v>1419.9999999999998</v>
      </c>
      <c r="M79" s="135">
        <f>H79*0.012</f>
        <v>240</v>
      </c>
      <c r="N79" s="172">
        <f>H79*0.0304</f>
        <v>608</v>
      </c>
      <c r="O79" s="135">
        <f>H79*0.0709</f>
        <v>1418</v>
      </c>
      <c r="P79" s="173"/>
      <c r="Q79" s="124">
        <f>SUM(K79:P79)</f>
        <v>4260</v>
      </c>
      <c r="R79" s="124">
        <v>1182</v>
      </c>
      <c r="S79" s="124">
        <f>L79+M79+O79</f>
        <v>3078</v>
      </c>
      <c r="T79" s="171">
        <f>H79-R79</f>
        <v>18818</v>
      </c>
      <c r="U79" s="174" t="s">
        <v>678</v>
      </c>
      <c r="V79" s="175" t="s">
        <v>849</v>
      </c>
      <c r="W79" s="242">
        <v>4700474911</v>
      </c>
      <c r="X79" s="176">
        <v>3</v>
      </c>
    </row>
    <row r="80" spans="1:24" s="177" customFormat="1" ht="24">
      <c r="A80" s="167">
        <v>73</v>
      </c>
      <c r="B80" s="142" t="s">
        <v>796</v>
      </c>
      <c r="C80" s="127" t="s">
        <v>454</v>
      </c>
      <c r="D80" s="125" t="s">
        <v>1130</v>
      </c>
      <c r="E80" s="169" t="s">
        <v>677</v>
      </c>
      <c r="F80" s="170">
        <v>44317</v>
      </c>
      <c r="G80" s="170">
        <v>44501</v>
      </c>
      <c r="H80" s="171">
        <v>12500</v>
      </c>
      <c r="I80" s="171">
        <v>0</v>
      </c>
      <c r="J80" s="171">
        <v>25</v>
      </c>
      <c r="K80" s="135">
        <f>H80*0.0287</f>
        <v>358.75</v>
      </c>
      <c r="L80" s="135">
        <f>H80*0.071</f>
        <v>887.49999999999989</v>
      </c>
      <c r="M80" s="135">
        <f>H80*0.012</f>
        <v>150</v>
      </c>
      <c r="N80" s="172">
        <f>H80*0.0304</f>
        <v>380</v>
      </c>
      <c r="O80" s="135">
        <f>H80*0.0709</f>
        <v>886.25000000000011</v>
      </c>
      <c r="P80" s="173"/>
      <c r="Q80" s="124">
        <f>SUM(K80:P80)</f>
        <v>2662.5</v>
      </c>
      <c r="R80" s="124">
        <v>738.75</v>
      </c>
      <c r="S80" s="124">
        <f>L80+M80+O80</f>
        <v>1923.75</v>
      </c>
      <c r="T80" s="171">
        <f>H80-R80</f>
        <v>11761.25</v>
      </c>
      <c r="U80" s="174" t="s">
        <v>678</v>
      </c>
      <c r="V80" s="175" t="s">
        <v>849</v>
      </c>
      <c r="W80" s="242">
        <v>4100195678</v>
      </c>
      <c r="X80" s="176">
        <v>1</v>
      </c>
    </row>
    <row r="81" spans="1:24" s="177" customFormat="1" ht="24">
      <c r="A81" s="167">
        <v>74</v>
      </c>
      <c r="B81" s="178" t="s">
        <v>1103</v>
      </c>
      <c r="C81" s="174" t="s">
        <v>434</v>
      </c>
      <c r="D81" s="125" t="s">
        <v>690</v>
      </c>
      <c r="E81" s="169" t="s">
        <v>677</v>
      </c>
      <c r="F81" s="170">
        <v>44440</v>
      </c>
      <c r="G81" s="170">
        <v>44621</v>
      </c>
      <c r="H81" s="171">
        <v>90000</v>
      </c>
      <c r="I81" s="171">
        <v>9753.1200000000008</v>
      </c>
      <c r="J81" s="171">
        <v>25</v>
      </c>
      <c r="K81" s="135">
        <f>H81*0.0287</f>
        <v>2583</v>
      </c>
      <c r="L81" s="135">
        <f>H81*0.071</f>
        <v>6389.9999999999991</v>
      </c>
      <c r="M81" s="135">
        <f>H81*0.012</f>
        <v>1080</v>
      </c>
      <c r="N81" s="172">
        <f>H81*0.0304</f>
        <v>2736</v>
      </c>
      <c r="O81" s="135">
        <f>H81*0.0709</f>
        <v>6381</v>
      </c>
      <c r="P81" s="173"/>
      <c r="Q81" s="124">
        <f>SUM(K81:P81)</f>
        <v>19170</v>
      </c>
      <c r="R81" s="124">
        <v>15072.12</v>
      </c>
      <c r="S81" s="124">
        <f>L81+M81+O81</f>
        <v>13851</v>
      </c>
      <c r="T81" s="171">
        <f>H81-R81</f>
        <v>74927.88</v>
      </c>
      <c r="U81" s="174" t="s">
        <v>678</v>
      </c>
      <c r="V81" s="175" t="s">
        <v>849</v>
      </c>
      <c r="W81" s="242">
        <v>1001059987</v>
      </c>
      <c r="X81" s="176">
        <v>4</v>
      </c>
    </row>
    <row r="82" spans="1:24" s="177" customFormat="1" ht="36">
      <c r="A82" s="167">
        <v>75</v>
      </c>
      <c r="B82" s="142" t="s">
        <v>866</v>
      </c>
      <c r="C82" s="127" t="s">
        <v>836</v>
      </c>
      <c r="D82" s="125" t="s">
        <v>846</v>
      </c>
      <c r="E82" s="169" t="s">
        <v>677</v>
      </c>
      <c r="F82" s="170">
        <v>44409</v>
      </c>
      <c r="G82" s="170">
        <v>44593</v>
      </c>
      <c r="H82" s="171">
        <v>35000</v>
      </c>
      <c r="I82" s="171">
        <v>0</v>
      </c>
      <c r="J82" s="171">
        <v>25</v>
      </c>
      <c r="K82" s="135">
        <f>H82*0.0287</f>
        <v>1004.5</v>
      </c>
      <c r="L82" s="135">
        <f>H82*0.071</f>
        <v>2485</v>
      </c>
      <c r="M82" s="135">
        <f>H82*0.012</f>
        <v>420</v>
      </c>
      <c r="N82" s="172">
        <f>H82*0.0304</f>
        <v>1064</v>
      </c>
      <c r="O82" s="135">
        <f>H82*0.0709</f>
        <v>2481.5</v>
      </c>
      <c r="P82" s="173"/>
      <c r="Q82" s="124">
        <f>SUM(K82:P82)</f>
        <v>7455</v>
      </c>
      <c r="R82" s="124">
        <v>2068.5</v>
      </c>
      <c r="S82" s="124">
        <f>L82+M82+O82</f>
        <v>5386.5</v>
      </c>
      <c r="T82" s="171">
        <f>H82-R82</f>
        <v>32931.5</v>
      </c>
      <c r="U82" s="174" t="s">
        <v>678</v>
      </c>
      <c r="V82" s="175" t="s">
        <v>849</v>
      </c>
      <c r="W82" s="242">
        <v>117387969</v>
      </c>
      <c r="X82" s="176">
        <v>3</v>
      </c>
    </row>
    <row r="83" spans="1:24" s="177" customFormat="1" ht="36">
      <c r="A83" s="167">
        <v>76</v>
      </c>
      <c r="B83" s="142" t="s">
        <v>1082</v>
      </c>
      <c r="C83" s="127" t="s">
        <v>89</v>
      </c>
      <c r="D83" s="125" t="s">
        <v>690</v>
      </c>
      <c r="E83" s="169" t="s">
        <v>677</v>
      </c>
      <c r="F83" s="170">
        <v>44287</v>
      </c>
      <c r="G83" s="170">
        <v>44501</v>
      </c>
      <c r="H83" s="171">
        <v>20000</v>
      </c>
      <c r="I83" s="171">
        <v>0</v>
      </c>
      <c r="J83" s="171">
        <v>25</v>
      </c>
      <c r="K83" s="135">
        <f>H83*0.0287</f>
        <v>574</v>
      </c>
      <c r="L83" s="135">
        <f>H83*0.071</f>
        <v>1419.9999999999998</v>
      </c>
      <c r="M83" s="135">
        <f>H83*0.012</f>
        <v>240</v>
      </c>
      <c r="N83" s="172">
        <f>H83*0.0304</f>
        <v>608</v>
      </c>
      <c r="O83" s="135">
        <f>H83*0.0709</f>
        <v>1418</v>
      </c>
      <c r="P83" s="173"/>
      <c r="Q83" s="124">
        <f>SUM(K83:P83)</f>
        <v>4260</v>
      </c>
      <c r="R83" s="124">
        <v>1182</v>
      </c>
      <c r="S83" s="124">
        <f>L83+M83+O83</f>
        <v>3078</v>
      </c>
      <c r="T83" s="171">
        <f>H83-R83</f>
        <v>18818</v>
      </c>
      <c r="U83" s="174" t="s">
        <v>678</v>
      </c>
      <c r="V83" s="175" t="s">
        <v>849</v>
      </c>
      <c r="W83" s="242">
        <v>4600279329</v>
      </c>
      <c r="X83" s="176">
        <v>3</v>
      </c>
    </row>
    <row r="84" spans="1:24" s="177" customFormat="1" ht="24">
      <c r="A84" s="167">
        <v>77</v>
      </c>
      <c r="B84" s="142" t="s">
        <v>162</v>
      </c>
      <c r="C84" s="127" t="s">
        <v>163</v>
      </c>
      <c r="D84" s="125" t="s">
        <v>705</v>
      </c>
      <c r="E84" s="169" t="s">
        <v>677</v>
      </c>
      <c r="F84" s="170">
        <v>44287</v>
      </c>
      <c r="G84" s="170">
        <v>44470</v>
      </c>
      <c r="H84" s="171">
        <v>40000</v>
      </c>
      <c r="I84" s="171">
        <v>442.65</v>
      </c>
      <c r="J84" s="171">
        <v>25</v>
      </c>
      <c r="K84" s="135">
        <f>H84*0.0287</f>
        <v>1148</v>
      </c>
      <c r="L84" s="135">
        <f>H84*0.071</f>
        <v>2839.9999999999995</v>
      </c>
      <c r="M84" s="135">
        <f>H84*0.012</f>
        <v>480</v>
      </c>
      <c r="N84" s="172">
        <f>H84*0.0304</f>
        <v>1216</v>
      </c>
      <c r="O84" s="135">
        <f>H84*0.0709</f>
        <v>2836</v>
      </c>
      <c r="P84" s="173"/>
      <c r="Q84" s="124">
        <f>SUM(K84:P84)</f>
        <v>8520</v>
      </c>
      <c r="R84" s="124">
        <v>13589.99</v>
      </c>
      <c r="S84" s="124">
        <f>L84+M84+O84</f>
        <v>6156</v>
      </c>
      <c r="T84" s="171">
        <f>H84-R84</f>
        <v>26410.010000000002</v>
      </c>
      <c r="U84" s="174" t="s">
        <v>678</v>
      </c>
      <c r="V84" s="175" t="s">
        <v>849</v>
      </c>
      <c r="W84" s="242">
        <v>22301063453</v>
      </c>
      <c r="X84" s="176">
        <v>3</v>
      </c>
    </row>
    <row r="85" spans="1:24" s="177" customFormat="1" ht="24">
      <c r="A85" s="167">
        <v>78</v>
      </c>
      <c r="B85" s="142" t="s">
        <v>763</v>
      </c>
      <c r="C85" s="127" t="s">
        <v>89</v>
      </c>
      <c r="D85" s="125" t="s">
        <v>1129</v>
      </c>
      <c r="E85" s="169" t="s">
        <v>677</v>
      </c>
      <c r="F85" s="170">
        <v>44287</v>
      </c>
      <c r="G85" s="170">
        <v>44470</v>
      </c>
      <c r="H85" s="171">
        <v>25000</v>
      </c>
      <c r="I85" s="171">
        <v>0</v>
      </c>
      <c r="J85" s="171">
        <v>25</v>
      </c>
      <c r="K85" s="135">
        <f>H85*0.0287</f>
        <v>717.5</v>
      </c>
      <c r="L85" s="135">
        <f>H85*0.071</f>
        <v>1774.9999999999998</v>
      </c>
      <c r="M85" s="135">
        <f>H85*0.012</f>
        <v>300</v>
      </c>
      <c r="N85" s="172">
        <f>H85*0.0304</f>
        <v>760</v>
      </c>
      <c r="O85" s="135">
        <f>H85*0.0709</f>
        <v>1772.5000000000002</v>
      </c>
      <c r="P85" s="173"/>
      <c r="Q85" s="124">
        <f>SUM(K85:P85)</f>
        <v>5325</v>
      </c>
      <c r="R85" s="124">
        <v>2697.5</v>
      </c>
      <c r="S85" s="124">
        <f>L85+M85+O85</f>
        <v>3847.5</v>
      </c>
      <c r="T85" s="171">
        <f>H85-R85</f>
        <v>22302.5</v>
      </c>
      <c r="U85" s="174" t="s">
        <v>678</v>
      </c>
      <c r="V85" s="175" t="s">
        <v>849</v>
      </c>
      <c r="W85" s="242">
        <v>7100480644</v>
      </c>
      <c r="X85" s="176">
        <v>3</v>
      </c>
    </row>
    <row r="86" spans="1:24" s="177" customFormat="1" ht="36">
      <c r="A86" s="167">
        <v>79</v>
      </c>
      <c r="B86" s="142" t="s">
        <v>123</v>
      </c>
      <c r="C86" s="127" t="s">
        <v>124</v>
      </c>
      <c r="D86" s="125" t="s">
        <v>1130</v>
      </c>
      <c r="E86" s="169" t="s">
        <v>677</v>
      </c>
      <c r="F86" s="170">
        <v>44287</v>
      </c>
      <c r="G86" s="170">
        <v>44470</v>
      </c>
      <c r="H86" s="171">
        <v>150000</v>
      </c>
      <c r="I86" s="171">
        <v>23866.62</v>
      </c>
      <c r="J86" s="171">
        <v>25</v>
      </c>
      <c r="K86" s="135">
        <f>H86*0.0287</f>
        <v>4305</v>
      </c>
      <c r="L86" s="135">
        <f>H86*0.071</f>
        <v>10649.999999999998</v>
      </c>
      <c r="M86" s="135">
        <f>H86*0.012</f>
        <v>1800</v>
      </c>
      <c r="N86" s="172">
        <f>H86*0.0304</f>
        <v>4560</v>
      </c>
      <c r="O86" s="135">
        <f>H86*0.0709</f>
        <v>10635</v>
      </c>
      <c r="P86" s="173"/>
      <c r="Q86" s="124">
        <f>SUM(K86:P86)</f>
        <v>31950</v>
      </c>
      <c r="R86" s="124">
        <v>32731.62</v>
      </c>
      <c r="S86" s="124">
        <f>L86+M86+O86</f>
        <v>23085</v>
      </c>
      <c r="T86" s="171">
        <f>H86-R86</f>
        <v>117268.38</v>
      </c>
      <c r="U86" s="174" t="s">
        <v>678</v>
      </c>
      <c r="V86" s="175" t="s">
        <v>849</v>
      </c>
      <c r="W86" s="242">
        <v>5400136973</v>
      </c>
      <c r="X86" s="176">
        <v>4</v>
      </c>
    </row>
    <row r="87" spans="1:24" s="177" customFormat="1" ht="36">
      <c r="A87" s="167">
        <v>80</v>
      </c>
      <c r="B87" s="142" t="s">
        <v>241</v>
      </c>
      <c r="C87" s="127" t="s">
        <v>22</v>
      </c>
      <c r="D87" s="125" t="s">
        <v>683</v>
      </c>
      <c r="E87" s="169" t="s">
        <v>677</v>
      </c>
      <c r="F87" s="170">
        <v>44136</v>
      </c>
      <c r="G87" s="170">
        <v>44501</v>
      </c>
      <c r="H87" s="171">
        <v>160000</v>
      </c>
      <c r="I87" s="171">
        <v>26249.27</v>
      </c>
      <c r="J87" s="171">
        <v>25</v>
      </c>
      <c r="K87" s="135">
        <f>H87*0.0287</f>
        <v>4592</v>
      </c>
      <c r="L87" s="135">
        <f>H87*0.071</f>
        <v>11359.999999999998</v>
      </c>
      <c r="M87" s="135">
        <f>H87*0.012</f>
        <v>1920</v>
      </c>
      <c r="N87" s="172">
        <f>H87*0.0304</f>
        <v>4864</v>
      </c>
      <c r="O87" s="135">
        <f>H87*0.0709</f>
        <v>11344</v>
      </c>
      <c r="P87" s="173"/>
      <c r="Q87" s="124">
        <f>SUM(K87:P87)</f>
        <v>34080</v>
      </c>
      <c r="R87" s="124">
        <v>35583.67</v>
      </c>
      <c r="S87" s="124">
        <f>L87+M87+O87</f>
        <v>24624</v>
      </c>
      <c r="T87" s="171">
        <f>H87-R87</f>
        <v>124416.33</v>
      </c>
      <c r="U87" s="174" t="s">
        <v>678</v>
      </c>
      <c r="V87" s="175" t="s">
        <v>850</v>
      </c>
      <c r="W87" s="242">
        <v>4600317608</v>
      </c>
      <c r="X87" s="176">
        <v>5</v>
      </c>
    </row>
    <row r="88" spans="1:24" s="177" customFormat="1" ht="48">
      <c r="A88" s="167">
        <v>81</v>
      </c>
      <c r="B88" s="142" t="s">
        <v>42</v>
      </c>
      <c r="C88" s="127" t="s">
        <v>43</v>
      </c>
      <c r="D88" s="125" t="s">
        <v>708</v>
      </c>
      <c r="E88" s="169" t="s">
        <v>677</v>
      </c>
      <c r="F88" s="170">
        <v>44287</v>
      </c>
      <c r="G88" s="170">
        <v>44470</v>
      </c>
      <c r="H88" s="171">
        <v>35000</v>
      </c>
      <c r="I88" s="171">
        <v>0</v>
      </c>
      <c r="J88" s="171">
        <v>25</v>
      </c>
      <c r="K88" s="135">
        <f>H88*0.0287</f>
        <v>1004.5</v>
      </c>
      <c r="L88" s="135">
        <f>H88*0.071</f>
        <v>2485</v>
      </c>
      <c r="M88" s="135">
        <f>H88*0.012</f>
        <v>420</v>
      </c>
      <c r="N88" s="172">
        <f>H88*0.0304</f>
        <v>1064</v>
      </c>
      <c r="O88" s="135">
        <f>H88*0.0709</f>
        <v>2481.5</v>
      </c>
      <c r="P88" s="173"/>
      <c r="Q88" s="124">
        <f>SUM(K88:P88)</f>
        <v>7455</v>
      </c>
      <c r="R88" s="124">
        <v>3258.62</v>
      </c>
      <c r="S88" s="124">
        <f>L88+M88+O88</f>
        <v>5386.5</v>
      </c>
      <c r="T88" s="171">
        <f>H88-R88</f>
        <v>31741.38</v>
      </c>
      <c r="U88" s="174" t="s">
        <v>678</v>
      </c>
      <c r="V88" s="175" t="s">
        <v>850</v>
      </c>
      <c r="W88" s="242">
        <v>105196802</v>
      </c>
      <c r="X88" s="176">
        <v>2</v>
      </c>
    </row>
    <row r="89" spans="1:24" s="177" customFormat="1" ht="24">
      <c r="A89" s="167">
        <v>82</v>
      </c>
      <c r="B89" s="142" t="s">
        <v>95</v>
      </c>
      <c r="C89" s="127" t="s">
        <v>96</v>
      </c>
      <c r="D89" s="125" t="s">
        <v>1130</v>
      </c>
      <c r="E89" s="169" t="s">
        <v>677</v>
      </c>
      <c r="F89" s="170">
        <v>44317</v>
      </c>
      <c r="G89" s="170">
        <v>44501</v>
      </c>
      <c r="H89" s="171">
        <v>16500</v>
      </c>
      <c r="I89" s="171">
        <v>0</v>
      </c>
      <c r="J89" s="171">
        <v>25</v>
      </c>
      <c r="K89" s="135">
        <f>H89*0.0287</f>
        <v>473.55</v>
      </c>
      <c r="L89" s="135">
        <f>H89*0.071</f>
        <v>1171.5</v>
      </c>
      <c r="M89" s="135">
        <f>H89*0.012</f>
        <v>198</v>
      </c>
      <c r="N89" s="172">
        <f>H89*0.0304</f>
        <v>501.6</v>
      </c>
      <c r="O89" s="135">
        <f>H89*0.0709</f>
        <v>1169.8500000000001</v>
      </c>
      <c r="P89" s="173"/>
      <c r="Q89" s="124">
        <f>SUM(K89:P89)</f>
        <v>3514.5</v>
      </c>
      <c r="R89" s="124">
        <v>975.15</v>
      </c>
      <c r="S89" s="124">
        <f>L89+M89+O89</f>
        <v>2539.3500000000004</v>
      </c>
      <c r="T89" s="171">
        <f>H89-R89</f>
        <v>15524.85</v>
      </c>
      <c r="U89" s="174" t="s">
        <v>678</v>
      </c>
      <c r="V89" s="175" t="s">
        <v>849</v>
      </c>
      <c r="W89" s="242">
        <v>800176570</v>
      </c>
      <c r="X89" s="176">
        <v>4</v>
      </c>
    </row>
    <row r="90" spans="1:24" s="177" customFormat="1" ht="24">
      <c r="A90" s="167">
        <v>83</v>
      </c>
      <c r="B90" s="142" t="s">
        <v>894</v>
      </c>
      <c r="C90" s="127" t="s">
        <v>244</v>
      </c>
      <c r="D90" s="125" t="s">
        <v>683</v>
      </c>
      <c r="E90" s="169" t="s">
        <v>677</v>
      </c>
      <c r="F90" s="170">
        <v>44317</v>
      </c>
      <c r="G90" s="170">
        <v>44501</v>
      </c>
      <c r="H90" s="171">
        <v>90000</v>
      </c>
      <c r="I90" s="171">
        <v>9753.1200000000008</v>
      </c>
      <c r="J90" s="171">
        <v>25</v>
      </c>
      <c r="K90" s="135">
        <f>H90*0.0287</f>
        <v>2583</v>
      </c>
      <c r="L90" s="135">
        <f>H90*0.071</f>
        <v>6389.9999999999991</v>
      </c>
      <c r="M90" s="135">
        <f>H90*0.012</f>
        <v>1080</v>
      </c>
      <c r="N90" s="172">
        <f>H90*0.0304</f>
        <v>2736</v>
      </c>
      <c r="O90" s="135">
        <f>H90*0.0709</f>
        <v>6381</v>
      </c>
      <c r="P90" s="173"/>
      <c r="Q90" s="124">
        <f>SUM(K90:P90)</f>
        <v>19170</v>
      </c>
      <c r="R90" s="124">
        <v>15072.12</v>
      </c>
      <c r="S90" s="124">
        <f>L90+M90+O90</f>
        <v>13851</v>
      </c>
      <c r="T90" s="171">
        <f>H90-R90</f>
        <v>74927.88</v>
      </c>
      <c r="U90" s="174" t="s">
        <v>678</v>
      </c>
      <c r="V90" s="175" t="s">
        <v>849</v>
      </c>
      <c r="W90" s="242">
        <v>13600042413</v>
      </c>
      <c r="X90" s="176">
        <v>4</v>
      </c>
    </row>
    <row r="91" spans="1:24" s="177" customFormat="1" ht="36">
      <c r="A91" s="167">
        <v>84</v>
      </c>
      <c r="B91" s="142" t="s">
        <v>1086</v>
      </c>
      <c r="C91" s="127" t="s">
        <v>434</v>
      </c>
      <c r="D91" s="125" t="s">
        <v>690</v>
      </c>
      <c r="E91" s="169" t="s">
        <v>677</v>
      </c>
      <c r="F91" s="170">
        <v>44287</v>
      </c>
      <c r="G91" s="170">
        <v>44501</v>
      </c>
      <c r="H91" s="171">
        <v>60000</v>
      </c>
      <c r="I91" s="171">
        <v>3486.68</v>
      </c>
      <c r="J91" s="171">
        <v>25</v>
      </c>
      <c r="K91" s="135">
        <f>H91*0.0287</f>
        <v>1722</v>
      </c>
      <c r="L91" s="135">
        <f>H91*0.071</f>
        <v>4260</v>
      </c>
      <c r="M91" s="135">
        <f>H91*0.012</f>
        <v>720</v>
      </c>
      <c r="N91" s="172">
        <f>H91*0.0304</f>
        <v>1824</v>
      </c>
      <c r="O91" s="135">
        <f>H91*0.0709</f>
        <v>4254</v>
      </c>
      <c r="P91" s="173"/>
      <c r="Q91" s="124">
        <f>SUM(K91:P91)</f>
        <v>12780</v>
      </c>
      <c r="R91" s="124">
        <v>7032.68</v>
      </c>
      <c r="S91" s="124">
        <f>L91+M91+O91</f>
        <v>9234</v>
      </c>
      <c r="T91" s="171">
        <f>H91-R91</f>
        <v>52967.32</v>
      </c>
      <c r="U91" s="174" t="s">
        <v>678</v>
      </c>
      <c r="V91" s="175" t="s">
        <v>849</v>
      </c>
      <c r="W91" s="242">
        <v>5601334708</v>
      </c>
      <c r="X91" s="176">
        <v>3</v>
      </c>
    </row>
    <row r="92" spans="1:24" s="177" customFormat="1" ht="24">
      <c r="A92" s="167">
        <v>85</v>
      </c>
      <c r="B92" s="142" t="s">
        <v>213</v>
      </c>
      <c r="C92" s="127" t="s">
        <v>203</v>
      </c>
      <c r="D92" s="125" t="s">
        <v>738</v>
      </c>
      <c r="E92" s="169" t="s">
        <v>677</v>
      </c>
      <c r="F92" s="170">
        <v>44317</v>
      </c>
      <c r="G92" s="170">
        <v>44501</v>
      </c>
      <c r="H92" s="171">
        <v>90000</v>
      </c>
      <c r="I92" s="171">
        <v>9753.1200000000008</v>
      </c>
      <c r="J92" s="171">
        <v>25</v>
      </c>
      <c r="K92" s="135">
        <f>H92*0.0287</f>
        <v>2583</v>
      </c>
      <c r="L92" s="135">
        <f>H92*0.071</f>
        <v>6389.9999999999991</v>
      </c>
      <c r="M92" s="135">
        <f>H92*0.012</f>
        <v>1080</v>
      </c>
      <c r="N92" s="172">
        <f>H92*0.0304</f>
        <v>2736</v>
      </c>
      <c r="O92" s="135">
        <f>H92*0.0709</f>
        <v>6381</v>
      </c>
      <c r="P92" s="173"/>
      <c r="Q92" s="124">
        <f>SUM(K92:P92)</f>
        <v>19170</v>
      </c>
      <c r="R92" s="124">
        <v>17920.12</v>
      </c>
      <c r="S92" s="124">
        <f>L92+M92+O92</f>
        <v>13851</v>
      </c>
      <c r="T92" s="171">
        <f>H92-R92</f>
        <v>72079.88</v>
      </c>
      <c r="U92" s="174" t="s">
        <v>678</v>
      </c>
      <c r="V92" s="175" t="s">
        <v>849</v>
      </c>
      <c r="W92" s="242">
        <v>102503653</v>
      </c>
      <c r="X92" s="176">
        <v>4</v>
      </c>
    </row>
    <row r="93" spans="1:24" s="177" customFormat="1" ht="24">
      <c r="A93" s="167">
        <v>86</v>
      </c>
      <c r="B93" s="142" t="s">
        <v>135</v>
      </c>
      <c r="C93" s="127" t="s">
        <v>105</v>
      </c>
      <c r="D93" s="125" t="s">
        <v>1130</v>
      </c>
      <c r="E93" s="169" t="s">
        <v>677</v>
      </c>
      <c r="F93" s="170">
        <v>44317</v>
      </c>
      <c r="G93" s="170">
        <v>44470</v>
      </c>
      <c r="H93" s="171">
        <v>12500</v>
      </c>
      <c r="I93" s="171">
        <v>0</v>
      </c>
      <c r="J93" s="171">
        <v>25</v>
      </c>
      <c r="K93" s="135">
        <f>H93*0.0287</f>
        <v>358.75</v>
      </c>
      <c r="L93" s="135">
        <f>H93*0.071</f>
        <v>887.49999999999989</v>
      </c>
      <c r="M93" s="135">
        <f>H93*0.012</f>
        <v>150</v>
      </c>
      <c r="N93" s="172">
        <f>H93*0.0304</f>
        <v>380</v>
      </c>
      <c r="O93" s="135">
        <f>H93*0.0709</f>
        <v>886.25000000000011</v>
      </c>
      <c r="P93" s="173"/>
      <c r="Q93" s="124">
        <f>SUM(K93:P93)</f>
        <v>2662.5</v>
      </c>
      <c r="R93" s="124">
        <v>738.75</v>
      </c>
      <c r="S93" s="124">
        <f>L93+M93+O93</f>
        <v>1923.75</v>
      </c>
      <c r="T93" s="171">
        <f>H93-R93</f>
        <v>11761.25</v>
      </c>
      <c r="U93" s="174" t="s">
        <v>678</v>
      </c>
      <c r="V93" s="175" t="s">
        <v>849</v>
      </c>
      <c r="W93" s="242">
        <v>6900099034</v>
      </c>
      <c r="X93" s="176">
        <v>1</v>
      </c>
    </row>
    <row r="94" spans="1:24" s="177" customFormat="1" ht="48">
      <c r="A94" s="167">
        <v>87</v>
      </c>
      <c r="B94" s="142" t="s">
        <v>947</v>
      </c>
      <c r="C94" s="127" t="s">
        <v>309</v>
      </c>
      <c r="D94" s="125" t="s">
        <v>702</v>
      </c>
      <c r="E94" s="169" t="s">
        <v>677</v>
      </c>
      <c r="F94" s="170">
        <v>44256</v>
      </c>
      <c r="G94" s="170">
        <v>44805</v>
      </c>
      <c r="H94" s="171">
        <v>25000</v>
      </c>
      <c r="I94" s="171">
        <v>0</v>
      </c>
      <c r="J94" s="171">
        <v>25</v>
      </c>
      <c r="K94" s="135">
        <f>H94*0.0287</f>
        <v>717.5</v>
      </c>
      <c r="L94" s="135">
        <f>H94*0.071</f>
        <v>1774.9999999999998</v>
      </c>
      <c r="M94" s="135">
        <f>H94*0.012</f>
        <v>300</v>
      </c>
      <c r="N94" s="172">
        <f>H94*0.0304</f>
        <v>760</v>
      </c>
      <c r="O94" s="135">
        <f>H94*0.0709</f>
        <v>1772.5000000000002</v>
      </c>
      <c r="P94" s="173"/>
      <c r="Q94" s="124">
        <f>SUM(K94:P94)</f>
        <v>5325</v>
      </c>
      <c r="R94" s="124">
        <v>1477.5</v>
      </c>
      <c r="S94" s="124">
        <f>L94+M94+O94</f>
        <v>3847.5</v>
      </c>
      <c r="T94" s="171">
        <f>H94-R94</f>
        <v>23522.5</v>
      </c>
      <c r="U94" s="174" t="s">
        <v>678</v>
      </c>
      <c r="V94" s="175" t="s">
        <v>850</v>
      </c>
      <c r="W94" s="242">
        <v>1400134977</v>
      </c>
      <c r="X94" s="176">
        <v>3</v>
      </c>
    </row>
    <row r="95" spans="1:24" s="177" customFormat="1" ht="36">
      <c r="A95" s="167">
        <v>88</v>
      </c>
      <c r="B95" s="142" t="s">
        <v>907</v>
      </c>
      <c r="C95" s="127" t="s">
        <v>34</v>
      </c>
      <c r="D95" s="125" t="s">
        <v>1130</v>
      </c>
      <c r="E95" s="169" t="s">
        <v>677</v>
      </c>
      <c r="F95" s="170">
        <v>44317</v>
      </c>
      <c r="G95" s="170">
        <v>37500</v>
      </c>
      <c r="H95" s="171">
        <v>15000</v>
      </c>
      <c r="I95" s="171">
        <v>0</v>
      </c>
      <c r="J95" s="171">
        <v>25</v>
      </c>
      <c r="K95" s="135">
        <f>H95*0.0287</f>
        <v>430.5</v>
      </c>
      <c r="L95" s="135">
        <f>H95*0.071</f>
        <v>1065</v>
      </c>
      <c r="M95" s="135">
        <f>H95*0.012</f>
        <v>180</v>
      </c>
      <c r="N95" s="172">
        <f>H95*0.0304</f>
        <v>456</v>
      </c>
      <c r="O95" s="135">
        <f>H95*0.0709</f>
        <v>1063.5</v>
      </c>
      <c r="P95" s="173"/>
      <c r="Q95" s="124">
        <f>SUM(K95:P95)</f>
        <v>3195</v>
      </c>
      <c r="R95" s="124">
        <v>5350.11</v>
      </c>
      <c r="S95" s="124">
        <f>L95+M95+O95</f>
        <v>2308.5</v>
      </c>
      <c r="T95" s="171">
        <f>H95-R95</f>
        <v>9649.89</v>
      </c>
      <c r="U95" s="174" t="s">
        <v>678</v>
      </c>
      <c r="V95" s="175" t="s">
        <v>850</v>
      </c>
      <c r="W95" s="242">
        <v>1001002300</v>
      </c>
      <c r="X95" s="176">
        <v>1</v>
      </c>
    </row>
    <row r="96" spans="1:24" s="177" customFormat="1" ht="36">
      <c r="A96" s="167">
        <v>89</v>
      </c>
      <c r="B96" s="142" t="s">
        <v>297</v>
      </c>
      <c r="C96" s="127" t="s">
        <v>140</v>
      </c>
      <c r="D96" s="125" t="s">
        <v>737</v>
      </c>
      <c r="E96" s="169" t="s">
        <v>677</v>
      </c>
      <c r="F96" s="170">
        <v>44317</v>
      </c>
      <c r="G96" s="170">
        <v>44501</v>
      </c>
      <c r="H96" s="171">
        <v>40000</v>
      </c>
      <c r="I96" s="171">
        <v>442.65</v>
      </c>
      <c r="J96" s="171">
        <v>25</v>
      </c>
      <c r="K96" s="135">
        <f>H96*0.0287</f>
        <v>1148</v>
      </c>
      <c r="L96" s="135">
        <f>H96*0.071</f>
        <v>2839.9999999999995</v>
      </c>
      <c r="M96" s="135">
        <f>H96*0.012</f>
        <v>480</v>
      </c>
      <c r="N96" s="172">
        <f>H96*0.0304</f>
        <v>1216</v>
      </c>
      <c r="O96" s="135">
        <f>H96*0.0709</f>
        <v>2836</v>
      </c>
      <c r="P96" s="173"/>
      <c r="Q96" s="124">
        <f>SUM(K96:P96)</f>
        <v>8520</v>
      </c>
      <c r="R96" s="124">
        <v>2806.65</v>
      </c>
      <c r="S96" s="124">
        <f>L96+M96+O96</f>
        <v>6156</v>
      </c>
      <c r="T96" s="171">
        <f>H96-R96</f>
        <v>37193.35</v>
      </c>
      <c r="U96" s="174" t="s">
        <v>678</v>
      </c>
      <c r="V96" s="175" t="s">
        <v>849</v>
      </c>
      <c r="W96" s="242">
        <v>40230665842</v>
      </c>
      <c r="X96" s="176">
        <v>3</v>
      </c>
    </row>
    <row r="97" spans="1:24" s="177" customFormat="1" ht="24">
      <c r="A97" s="167">
        <v>90</v>
      </c>
      <c r="B97" s="142" t="s">
        <v>911</v>
      </c>
      <c r="C97" s="127" t="s">
        <v>1051</v>
      </c>
      <c r="D97" s="125" t="s">
        <v>1130</v>
      </c>
      <c r="E97" s="169" t="s">
        <v>677</v>
      </c>
      <c r="F97" s="170">
        <v>44348</v>
      </c>
      <c r="G97" s="170">
        <v>44531</v>
      </c>
      <c r="H97" s="171">
        <v>18500</v>
      </c>
      <c r="I97" s="171">
        <v>0</v>
      </c>
      <c r="J97" s="171">
        <v>25</v>
      </c>
      <c r="K97" s="135">
        <f>H97*0.0287</f>
        <v>530.95000000000005</v>
      </c>
      <c r="L97" s="135">
        <f>H97*0.071</f>
        <v>1313.4999999999998</v>
      </c>
      <c r="M97" s="135">
        <f>H97*0.012</f>
        <v>222</v>
      </c>
      <c r="N97" s="172">
        <f>H97*0.0304</f>
        <v>562.4</v>
      </c>
      <c r="O97" s="135">
        <f>H97*0.0709</f>
        <v>1311.65</v>
      </c>
      <c r="P97" s="173"/>
      <c r="Q97" s="124">
        <f>SUM(K97:P97)</f>
        <v>3940.5</v>
      </c>
      <c r="R97" s="124">
        <v>1093.3499999999999</v>
      </c>
      <c r="S97" s="124">
        <f>L97+M97+O97</f>
        <v>2847.1499999999996</v>
      </c>
      <c r="T97" s="171">
        <f>H97-R97</f>
        <v>17406.650000000001</v>
      </c>
      <c r="U97" s="174" t="s">
        <v>678</v>
      </c>
      <c r="V97" s="175" t="s">
        <v>850</v>
      </c>
      <c r="W97" s="242">
        <v>4600348173</v>
      </c>
      <c r="X97" s="176">
        <v>4</v>
      </c>
    </row>
    <row r="98" spans="1:24" s="177" customFormat="1" ht="48">
      <c r="A98" s="167">
        <v>91</v>
      </c>
      <c r="B98" s="142" t="s">
        <v>98</v>
      </c>
      <c r="C98" s="127" t="s">
        <v>25</v>
      </c>
      <c r="D98" s="125" t="s">
        <v>714</v>
      </c>
      <c r="E98" s="169" t="s">
        <v>677</v>
      </c>
      <c r="F98" s="170">
        <v>44287</v>
      </c>
      <c r="G98" s="170">
        <v>44470</v>
      </c>
      <c r="H98" s="171">
        <v>130000</v>
      </c>
      <c r="I98" s="171">
        <v>19162.12</v>
      </c>
      <c r="J98" s="171">
        <v>25</v>
      </c>
      <c r="K98" s="135">
        <f>H98*0.0287</f>
        <v>3731</v>
      </c>
      <c r="L98" s="135">
        <f>H98*0.071</f>
        <v>9230</v>
      </c>
      <c r="M98" s="135">
        <f>H98*0.012</f>
        <v>1560</v>
      </c>
      <c r="N98" s="172">
        <f>H98*0.0304</f>
        <v>3952</v>
      </c>
      <c r="O98" s="135">
        <f>H98*0.0709</f>
        <v>9217</v>
      </c>
      <c r="P98" s="173"/>
      <c r="Q98" s="124">
        <f>SUM(K98:P98)</f>
        <v>27690</v>
      </c>
      <c r="R98" s="124">
        <v>26845.119999999999</v>
      </c>
      <c r="S98" s="124">
        <f>L98+M98+O98</f>
        <v>20007</v>
      </c>
      <c r="T98" s="171">
        <f>H98-R98</f>
        <v>103154.88</v>
      </c>
      <c r="U98" s="174" t="s">
        <v>678</v>
      </c>
      <c r="V98" s="175" t="s">
        <v>850</v>
      </c>
      <c r="W98" s="242">
        <v>1000488740</v>
      </c>
      <c r="X98" s="176">
        <v>5</v>
      </c>
    </row>
    <row r="99" spans="1:24" s="177" customFormat="1" ht="36">
      <c r="A99" s="167">
        <v>92</v>
      </c>
      <c r="B99" s="142" t="s">
        <v>933</v>
      </c>
      <c r="C99" s="127" t="s">
        <v>446</v>
      </c>
      <c r="D99" s="125" t="s">
        <v>1129</v>
      </c>
      <c r="E99" s="169" t="s">
        <v>677</v>
      </c>
      <c r="F99" s="170">
        <v>44359</v>
      </c>
      <c r="G99" s="170">
        <v>44542</v>
      </c>
      <c r="H99" s="171">
        <v>60000</v>
      </c>
      <c r="I99" s="171">
        <v>3486.68</v>
      </c>
      <c r="J99" s="171">
        <v>25</v>
      </c>
      <c r="K99" s="135">
        <f>H99*0.0287</f>
        <v>1722</v>
      </c>
      <c r="L99" s="135">
        <f>H99*0.071</f>
        <v>4260</v>
      </c>
      <c r="M99" s="135">
        <f>H99*0.012</f>
        <v>720</v>
      </c>
      <c r="N99" s="172">
        <f>H99*0.0304</f>
        <v>1824</v>
      </c>
      <c r="O99" s="135">
        <f>H99*0.0709</f>
        <v>4254</v>
      </c>
      <c r="P99" s="173"/>
      <c r="Q99" s="124">
        <f>SUM(K99:P99)</f>
        <v>12780</v>
      </c>
      <c r="R99" s="124">
        <v>7032.68</v>
      </c>
      <c r="S99" s="124">
        <f>L99+M99+O99</f>
        <v>9234</v>
      </c>
      <c r="T99" s="171">
        <f>H99-R99</f>
        <v>52967.32</v>
      </c>
      <c r="U99" s="174" t="s">
        <v>678</v>
      </c>
      <c r="V99" s="175" t="s">
        <v>849</v>
      </c>
      <c r="W99" s="242">
        <v>9900028797</v>
      </c>
      <c r="X99" s="176">
        <v>4</v>
      </c>
    </row>
    <row r="100" spans="1:24" s="177" customFormat="1" ht="36">
      <c r="A100" s="167">
        <v>93</v>
      </c>
      <c r="B100" s="142" t="s">
        <v>999</v>
      </c>
      <c r="C100" s="127" t="s">
        <v>446</v>
      </c>
      <c r="D100" s="125" t="s">
        <v>690</v>
      </c>
      <c r="E100" s="169" t="s">
        <v>677</v>
      </c>
      <c r="F100" s="170">
        <v>44287</v>
      </c>
      <c r="G100" s="170">
        <v>44470</v>
      </c>
      <c r="H100" s="171">
        <v>61000</v>
      </c>
      <c r="I100" s="171">
        <v>3674.86</v>
      </c>
      <c r="J100" s="171">
        <v>25</v>
      </c>
      <c r="K100" s="135">
        <f>H100*0.0287</f>
        <v>1750.7</v>
      </c>
      <c r="L100" s="135">
        <f>H100*0.071</f>
        <v>4331</v>
      </c>
      <c r="M100" s="135">
        <f>H100*0.012</f>
        <v>732</v>
      </c>
      <c r="N100" s="172">
        <f>H100*0.0304</f>
        <v>1854.4</v>
      </c>
      <c r="O100" s="135">
        <f>H100*0.0709</f>
        <v>4324.9000000000005</v>
      </c>
      <c r="P100" s="173"/>
      <c r="Q100" s="124">
        <f>SUM(K100:P100)</f>
        <v>12993</v>
      </c>
      <c r="R100" s="124">
        <v>7279.96</v>
      </c>
      <c r="S100" s="124">
        <f>L100+M100+O100</f>
        <v>9387.9000000000015</v>
      </c>
      <c r="T100" s="171">
        <f>H100-R100</f>
        <v>53720.04</v>
      </c>
      <c r="U100" s="174" t="s">
        <v>678</v>
      </c>
      <c r="V100" s="175" t="s">
        <v>849</v>
      </c>
      <c r="W100" s="242">
        <v>2800765782</v>
      </c>
      <c r="X100" s="176">
        <v>4</v>
      </c>
    </row>
    <row r="101" spans="1:24" s="177" customFormat="1" ht="24">
      <c r="A101" s="167">
        <v>94</v>
      </c>
      <c r="B101" s="142" t="s">
        <v>279</v>
      </c>
      <c r="C101" s="127" t="s">
        <v>280</v>
      </c>
      <c r="D101" s="125" t="s">
        <v>1130</v>
      </c>
      <c r="E101" s="169" t="s">
        <v>677</v>
      </c>
      <c r="F101" s="170">
        <v>44136</v>
      </c>
      <c r="G101" s="170">
        <v>44501</v>
      </c>
      <c r="H101" s="171">
        <v>17000</v>
      </c>
      <c r="I101" s="171">
        <v>0</v>
      </c>
      <c r="J101" s="171">
        <v>25</v>
      </c>
      <c r="K101" s="135">
        <f>H101*0.0287</f>
        <v>487.9</v>
      </c>
      <c r="L101" s="135">
        <f>H101*0.071</f>
        <v>1207</v>
      </c>
      <c r="M101" s="135">
        <f>H101*0.012</f>
        <v>204</v>
      </c>
      <c r="N101" s="172">
        <f>H101*0.0304</f>
        <v>516.79999999999995</v>
      </c>
      <c r="O101" s="135">
        <f>H101*0.0709</f>
        <v>1205.3000000000002</v>
      </c>
      <c r="P101" s="173"/>
      <c r="Q101" s="124">
        <f>SUM(K101:P101)</f>
        <v>3621</v>
      </c>
      <c r="R101" s="124">
        <v>1004.7</v>
      </c>
      <c r="S101" s="124">
        <f>L101+M101+O101</f>
        <v>2616.3000000000002</v>
      </c>
      <c r="T101" s="171">
        <f>H101-R101</f>
        <v>15995.3</v>
      </c>
      <c r="U101" s="174" t="s">
        <v>678</v>
      </c>
      <c r="V101" s="175" t="s">
        <v>850</v>
      </c>
      <c r="W101" s="242">
        <v>40213227792</v>
      </c>
      <c r="X101" s="176">
        <v>4</v>
      </c>
    </row>
    <row r="102" spans="1:24" s="177" customFormat="1" ht="36">
      <c r="A102" s="167">
        <v>95</v>
      </c>
      <c r="B102" s="142" t="s">
        <v>411</v>
      </c>
      <c r="C102" s="127" t="s">
        <v>89</v>
      </c>
      <c r="D102" s="125" t="s">
        <v>690</v>
      </c>
      <c r="E102" s="169" t="s">
        <v>677</v>
      </c>
      <c r="F102" s="170">
        <v>44136</v>
      </c>
      <c r="G102" s="170">
        <v>44501</v>
      </c>
      <c r="H102" s="171">
        <v>20000</v>
      </c>
      <c r="I102" s="171">
        <v>0</v>
      </c>
      <c r="J102" s="171">
        <v>25</v>
      </c>
      <c r="K102" s="135">
        <f>H102*0.0287</f>
        <v>574</v>
      </c>
      <c r="L102" s="135">
        <f>H102*0.071</f>
        <v>1419.9999999999998</v>
      </c>
      <c r="M102" s="135">
        <f>H102*0.012</f>
        <v>240</v>
      </c>
      <c r="N102" s="172">
        <f>H102*0.0304</f>
        <v>608</v>
      </c>
      <c r="O102" s="135">
        <f>H102*0.0709</f>
        <v>1418</v>
      </c>
      <c r="P102" s="173"/>
      <c r="Q102" s="124">
        <f>SUM(K102:P102)</f>
        <v>4260</v>
      </c>
      <c r="R102" s="124">
        <v>1182</v>
      </c>
      <c r="S102" s="124">
        <f>L102+M102+O102</f>
        <v>3078</v>
      </c>
      <c r="T102" s="171">
        <f>H102-R102</f>
        <v>18818</v>
      </c>
      <c r="U102" s="174" t="s">
        <v>678</v>
      </c>
      <c r="V102" s="175" t="s">
        <v>849</v>
      </c>
      <c r="W102" s="242">
        <v>111568168</v>
      </c>
      <c r="X102" s="176">
        <v>3</v>
      </c>
    </row>
    <row r="103" spans="1:24" s="177" customFormat="1" ht="24">
      <c r="A103" s="167">
        <v>96</v>
      </c>
      <c r="B103" s="142" t="s">
        <v>959</v>
      </c>
      <c r="C103" s="127" t="s">
        <v>1052</v>
      </c>
      <c r="D103" s="125" t="s">
        <v>702</v>
      </c>
      <c r="E103" s="169" t="s">
        <v>677</v>
      </c>
      <c r="F103" s="170">
        <v>44287</v>
      </c>
      <c r="G103" s="170">
        <v>44470</v>
      </c>
      <c r="H103" s="171">
        <v>31500</v>
      </c>
      <c r="I103" s="171">
        <v>0</v>
      </c>
      <c r="J103" s="171">
        <v>25</v>
      </c>
      <c r="K103" s="135">
        <f>H103*0.0287</f>
        <v>904.05</v>
      </c>
      <c r="L103" s="135">
        <f>H103*0.071</f>
        <v>2236.5</v>
      </c>
      <c r="M103" s="135">
        <f>H103*0.012</f>
        <v>378</v>
      </c>
      <c r="N103" s="172">
        <f>H103*0.0304</f>
        <v>957.6</v>
      </c>
      <c r="O103" s="135">
        <f>H103*0.0709</f>
        <v>2233.3500000000004</v>
      </c>
      <c r="P103" s="173"/>
      <c r="Q103" s="124">
        <f>SUM(K103:P103)</f>
        <v>6709.5000000000009</v>
      </c>
      <c r="R103" s="124">
        <v>1861.65</v>
      </c>
      <c r="S103" s="124">
        <f>L103+M103+O103</f>
        <v>4847.8500000000004</v>
      </c>
      <c r="T103" s="171">
        <f>H103-R103</f>
        <v>29638.35</v>
      </c>
      <c r="U103" s="174" t="s">
        <v>678</v>
      </c>
      <c r="V103" s="175" t="s">
        <v>850</v>
      </c>
      <c r="W103" s="242">
        <v>22500113091</v>
      </c>
      <c r="X103" s="176">
        <v>4</v>
      </c>
    </row>
    <row r="104" spans="1:24" s="177" customFormat="1" ht="36">
      <c r="A104" s="167">
        <v>97</v>
      </c>
      <c r="B104" s="142" t="s">
        <v>918</v>
      </c>
      <c r="C104" s="127" t="s">
        <v>203</v>
      </c>
      <c r="D104" s="125" t="s">
        <v>1130</v>
      </c>
      <c r="E104" s="169" t="s">
        <v>677</v>
      </c>
      <c r="F104" s="170">
        <v>44348</v>
      </c>
      <c r="G104" s="170">
        <v>44531</v>
      </c>
      <c r="H104" s="171">
        <v>15000</v>
      </c>
      <c r="I104" s="171">
        <v>0</v>
      </c>
      <c r="J104" s="171">
        <v>25</v>
      </c>
      <c r="K104" s="135">
        <f>H104*0.0287</f>
        <v>430.5</v>
      </c>
      <c r="L104" s="135">
        <f>H104*0.071</f>
        <v>1065</v>
      </c>
      <c r="M104" s="135">
        <f>H104*0.012</f>
        <v>180</v>
      </c>
      <c r="N104" s="172">
        <f>H104*0.0304</f>
        <v>456</v>
      </c>
      <c r="O104" s="135">
        <f>H104*0.0709</f>
        <v>1063.5</v>
      </c>
      <c r="P104" s="173"/>
      <c r="Q104" s="124">
        <f>SUM(K104:P104)</f>
        <v>3195</v>
      </c>
      <c r="R104" s="124">
        <v>886.5</v>
      </c>
      <c r="S104" s="124">
        <f>L104+M104+O104</f>
        <v>2308.5</v>
      </c>
      <c r="T104" s="171">
        <f>H104-R104</f>
        <v>14113.5</v>
      </c>
      <c r="U104" s="174" t="s">
        <v>678</v>
      </c>
      <c r="V104" s="175" t="s">
        <v>849</v>
      </c>
      <c r="W104" s="242">
        <v>1100369188</v>
      </c>
      <c r="X104" s="176">
        <v>4</v>
      </c>
    </row>
    <row r="105" spans="1:24" s="177" customFormat="1" ht="36">
      <c r="A105" s="167">
        <v>98</v>
      </c>
      <c r="B105" s="142" t="s">
        <v>215</v>
      </c>
      <c r="C105" s="127" t="s">
        <v>56</v>
      </c>
      <c r="D105" s="125" t="s">
        <v>711</v>
      </c>
      <c r="E105" s="169" t="s">
        <v>677</v>
      </c>
      <c r="F105" s="170">
        <v>44136</v>
      </c>
      <c r="G105" s="170">
        <v>44501</v>
      </c>
      <c r="H105" s="171">
        <v>90000</v>
      </c>
      <c r="I105" s="171">
        <v>9753.1200000000008</v>
      </c>
      <c r="J105" s="171">
        <v>25</v>
      </c>
      <c r="K105" s="135">
        <f>H105*0.0287</f>
        <v>2583</v>
      </c>
      <c r="L105" s="135">
        <f>H105*0.071</f>
        <v>6389.9999999999991</v>
      </c>
      <c r="M105" s="135">
        <f>H105*0.012</f>
        <v>1080</v>
      </c>
      <c r="N105" s="172">
        <f>H105*0.0304</f>
        <v>2736</v>
      </c>
      <c r="O105" s="135">
        <f>H105*0.0709</f>
        <v>6381</v>
      </c>
      <c r="P105" s="173"/>
      <c r="Q105" s="124">
        <f>SUM(K105:P105)</f>
        <v>19170</v>
      </c>
      <c r="R105" s="124">
        <v>18072.12</v>
      </c>
      <c r="S105" s="124">
        <f>L105+M105+O105</f>
        <v>13851</v>
      </c>
      <c r="T105" s="171">
        <f>H105-R105</f>
        <v>71927.88</v>
      </c>
      <c r="U105" s="174" t="s">
        <v>678</v>
      </c>
      <c r="V105" s="175" t="s">
        <v>850</v>
      </c>
      <c r="W105" s="242">
        <v>110154416</v>
      </c>
      <c r="X105" s="176">
        <v>4</v>
      </c>
    </row>
    <row r="106" spans="1:24" s="177" customFormat="1" ht="36">
      <c r="A106" s="167">
        <v>99</v>
      </c>
      <c r="B106" s="142" t="s">
        <v>1083</v>
      </c>
      <c r="C106" s="127" t="s">
        <v>89</v>
      </c>
      <c r="D106" s="125" t="s">
        <v>690</v>
      </c>
      <c r="E106" s="169" t="s">
        <v>677</v>
      </c>
      <c r="F106" s="170">
        <v>44287</v>
      </c>
      <c r="G106" s="170">
        <v>44501</v>
      </c>
      <c r="H106" s="171">
        <v>20000</v>
      </c>
      <c r="I106" s="171">
        <v>0</v>
      </c>
      <c r="J106" s="171">
        <v>25</v>
      </c>
      <c r="K106" s="135">
        <f>H106*0.0287</f>
        <v>574</v>
      </c>
      <c r="L106" s="135">
        <f>H106*0.071</f>
        <v>1419.9999999999998</v>
      </c>
      <c r="M106" s="135">
        <f>H106*0.012</f>
        <v>240</v>
      </c>
      <c r="N106" s="172">
        <f>H106*0.0304</f>
        <v>608</v>
      </c>
      <c r="O106" s="135">
        <f>H106*0.0709</f>
        <v>1418</v>
      </c>
      <c r="P106" s="173"/>
      <c r="Q106" s="124">
        <f>SUM(K106:P106)</f>
        <v>4260</v>
      </c>
      <c r="R106" s="124">
        <v>1182</v>
      </c>
      <c r="S106" s="124">
        <f>L106+M106+O106</f>
        <v>3078</v>
      </c>
      <c r="T106" s="171">
        <f>H106-R106</f>
        <v>18818</v>
      </c>
      <c r="U106" s="174" t="s">
        <v>678</v>
      </c>
      <c r="V106" s="175" t="s">
        <v>850</v>
      </c>
      <c r="W106" s="242">
        <v>2600818997</v>
      </c>
      <c r="X106" s="176">
        <v>3</v>
      </c>
    </row>
    <row r="107" spans="1:24" s="177" customFormat="1" ht="36">
      <c r="A107" s="167">
        <v>100</v>
      </c>
      <c r="B107" s="142" t="s">
        <v>941</v>
      </c>
      <c r="C107" s="127" t="s">
        <v>434</v>
      </c>
      <c r="D107" s="125" t="s">
        <v>1129</v>
      </c>
      <c r="E107" s="169" t="s">
        <v>677</v>
      </c>
      <c r="F107" s="170">
        <v>44317</v>
      </c>
      <c r="G107" s="170">
        <v>44501</v>
      </c>
      <c r="H107" s="171">
        <v>60000</v>
      </c>
      <c r="I107" s="171">
        <v>3486.68</v>
      </c>
      <c r="J107" s="171">
        <v>25</v>
      </c>
      <c r="K107" s="135">
        <f>H107*0.0287</f>
        <v>1722</v>
      </c>
      <c r="L107" s="135">
        <f>H107*0.071</f>
        <v>4260</v>
      </c>
      <c r="M107" s="135">
        <f>H107*0.012</f>
        <v>720</v>
      </c>
      <c r="N107" s="172">
        <f>H107*0.0304</f>
        <v>1824</v>
      </c>
      <c r="O107" s="135">
        <f>H107*0.0709</f>
        <v>4254</v>
      </c>
      <c r="P107" s="173"/>
      <c r="Q107" s="124">
        <f>SUM(K107:P107)</f>
        <v>12780</v>
      </c>
      <c r="R107" s="124">
        <v>7032.68</v>
      </c>
      <c r="S107" s="124">
        <f>L107+M107+O107</f>
        <v>9234</v>
      </c>
      <c r="T107" s="171">
        <f>H107-R107</f>
        <v>52967.32</v>
      </c>
      <c r="U107" s="174" t="s">
        <v>678</v>
      </c>
      <c r="V107" s="175" t="s">
        <v>850</v>
      </c>
      <c r="W107" s="242">
        <v>13400034172</v>
      </c>
      <c r="X107" s="176">
        <v>3</v>
      </c>
    </row>
    <row r="108" spans="1:24" s="177" customFormat="1" ht="48">
      <c r="A108" s="167">
        <v>101</v>
      </c>
      <c r="B108" s="142" t="s">
        <v>182</v>
      </c>
      <c r="C108" s="127" t="s">
        <v>183</v>
      </c>
      <c r="D108" s="125" t="s">
        <v>713</v>
      </c>
      <c r="E108" s="169" t="s">
        <v>677</v>
      </c>
      <c r="F108" s="170">
        <v>44287</v>
      </c>
      <c r="G108" s="170">
        <v>44470</v>
      </c>
      <c r="H108" s="171">
        <v>40000</v>
      </c>
      <c r="I108" s="171">
        <v>442.65</v>
      </c>
      <c r="J108" s="171">
        <v>25</v>
      </c>
      <c r="K108" s="135">
        <f>H108*0.0287</f>
        <v>1148</v>
      </c>
      <c r="L108" s="135">
        <f>H108*0.071</f>
        <v>2839.9999999999995</v>
      </c>
      <c r="M108" s="135">
        <f>H108*0.012</f>
        <v>480</v>
      </c>
      <c r="N108" s="172">
        <f>H108*0.0304</f>
        <v>1216</v>
      </c>
      <c r="O108" s="135">
        <f>H108*0.0709</f>
        <v>2836</v>
      </c>
      <c r="P108" s="173"/>
      <c r="Q108" s="124">
        <f>SUM(K108:P108)</f>
        <v>8520</v>
      </c>
      <c r="R108" s="124">
        <v>2806.65</v>
      </c>
      <c r="S108" s="124">
        <f>L108+M108+O108</f>
        <v>6156</v>
      </c>
      <c r="T108" s="171">
        <f>H108-R108</f>
        <v>37193.35</v>
      </c>
      <c r="U108" s="174" t="s">
        <v>678</v>
      </c>
      <c r="V108" s="175" t="s">
        <v>850</v>
      </c>
      <c r="W108" s="242">
        <v>40220613505</v>
      </c>
      <c r="X108" s="176">
        <v>4</v>
      </c>
    </row>
    <row r="109" spans="1:24" s="177" customFormat="1" ht="36">
      <c r="A109" s="167">
        <v>102</v>
      </c>
      <c r="B109" s="142" t="s">
        <v>634</v>
      </c>
      <c r="C109" s="127" t="s">
        <v>89</v>
      </c>
      <c r="D109" s="125" t="s">
        <v>690</v>
      </c>
      <c r="E109" s="169" t="s">
        <v>677</v>
      </c>
      <c r="F109" s="170">
        <v>44317</v>
      </c>
      <c r="G109" s="170">
        <v>44501</v>
      </c>
      <c r="H109" s="171">
        <v>20000</v>
      </c>
      <c r="I109" s="171">
        <v>0</v>
      </c>
      <c r="J109" s="171">
        <v>25</v>
      </c>
      <c r="K109" s="135">
        <f>H109*0.0287</f>
        <v>574</v>
      </c>
      <c r="L109" s="135">
        <f>H109*0.071</f>
        <v>1419.9999999999998</v>
      </c>
      <c r="M109" s="135">
        <f>H109*0.012</f>
        <v>240</v>
      </c>
      <c r="N109" s="172">
        <f>H109*0.0304</f>
        <v>608</v>
      </c>
      <c r="O109" s="135">
        <f>H109*0.0709</f>
        <v>1418</v>
      </c>
      <c r="P109" s="173"/>
      <c r="Q109" s="124">
        <f>SUM(K109:P109)</f>
        <v>4260</v>
      </c>
      <c r="R109" s="124">
        <v>1182</v>
      </c>
      <c r="S109" s="124">
        <f>L109+M109+O109</f>
        <v>3078</v>
      </c>
      <c r="T109" s="171">
        <f>H109-R109</f>
        <v>18818</v>
      </c>
      <c r="U109" s="174" t="s">
        <v>678</v>
      </c>
      <c r="V109" s="175" t="s">
        <v>849</v>
      </c>
      <c r="W109" s="242">
        <v>40211598715</v>
      </c>
      <c r="X109" s="176">
        <v>3</v>
      </c>
    </row>
    <row r="110" spans="1:24" s="177" customFormat="1" ht="24">
      <c r="A110" s="167">
        <v>103</v>
      </c>
      <c r="B110" s="142" t="s">
        <v>962</v>
      </c>
      <c r="C110" s="127" t="s">
        <v>834</v>
      </c>
      <c r="D110" s="125" t="s">
        <v>1131</v>
      </c>
      <c r="E110" s="169" t="s">
        <v>677</v>
      </c>
      <c r="F110" s="170">
        <v>44228</v>
      </c>
      <c r="G110" s="170">
        <v>44593</v>
      </c>
      <c r="H110" s="171">
        <v>50000</v>
      </c>
      <c r="I110" s="171">
        <v>1854</v>
      </c>
      <c r="J110" s="171">
        <v>25</v>
      </c>
      <c r="K110" s="135">
        <f>H110*0.0287</f>
        <v>1435</v>
      </c>
      <c r="L110" s="135">
        <f>H110*0.071</f>
        <v>3549.9999999999995</v>
      </c>
      <c r="M110" s="135">
        <f>H110*0.012</f>
        <v>600</v>
      </c>
      <c r="N110" s="172">
        <f>H110*0.0304</f>
        <v>1520</v>
      </c>
      <c r="O110" s="135">
        <f>H110*0.0709</f>
        <v>3545.0000000000005</v>
      </c>
      <c r="P110" s="173"/>
      <c r="Q110" s="124">
        <f>SUM(K110:P110)</f>
        <v>10650</v>
      </c>
      <c r="R110" s="124">
        <v>4809</v>
      </c>
      <c r="S110" s="124">
        <f>L110+M110+O110</f>
        <v>7695</v>
      </c>
      <c r="T110" s="171">
        <f>H110-R110</f>
        <v>45191</v>
      </c>
      <c r="U110" s="174" t="s">
        <v>678</v>
      </c>
      <c r="V110" s="175" t="s">
        <v>849</v>
      </c>
      <c r="W110" s="242">
        <v>1100290665</v>
      </c>
      <c r="X110" s="176">
        <v>4</v>
      </c>
    </row>
    <row r="111" spans="1:24" s="177" customFormat="1" ht="24">
      <c r="A111" s="167">
        <v>104</v>
      </c>
      <c r="B111" s="142" t="s">
        <v>1079</v>
      </c>
      <c r="C111" s="127" t="s">
        <v>1052</v>
      </c>
      <c r="D111" s="125" t="s">
        <v>702</v>
      </c>
      <c r="E111" s="169" t="s">
        <v>677</v>
      </c>
      <c r="F111" s="170">
        <v>44440</v>
      </c>
      <c r="G111" s="170">
        <v>44621</v>
      </c>
      <c r="H111" s="171">
        <v>25000</v>
      </c>
      <c r="I111" s="171">
        <v>0</v>
      </c>
      <c r="J111" s="171">
        <v>25</v>
      </c>
      <c r="K111" s="135">
        <f>H111*0.0287</f>
        <v>717.5</v>
      </c>
      <c r="L111" s="135">
        <f>H111*0.071</f>
        <v>1774.9999999999998</v>
      </c>
      <c r="M111" s="135">
        <f>H111*0.012</f>
        <v>300</v>
      </c>
      <c r="N111" s="172">
        <f>H111*0.0304</f>
        <v>760</v>
      </c>
      <c r="O111" s="135">
        <f>H111*0.0709</f>
        <v>1772.5000000000002</v>
      </c>
      <c r="P111" s="173"/>
      <c r="Q111" s="124">
        <f>SUM(K111:P111)</f>
        <v>5325</v>
      </c>
      <c r="R111" s="124">
        <v>1477.5</v>
      </c>
      <c r="S111" s="124">
        <f>L111+M111+O111</f>
        <v>3847.5</v>
      </c>
      <c r="T111" s="171">
        <f>H111-R111</f>
        <v>23522.5</v>
      </c>
      <c r="U111" s="174" t="s">
        <v>678</v>
      </c>
      <c r="V111" s="175" t="s">
        <v>849</v>
      </c>
      <c r="W111" s="242">
        <v>4701657589</v>
      </c>
      <c r="X111" s="176">
        <v>4</v>
      </c>
    </row>
    <row r="112" spans="1:24" s="177" customFormat="1" ht="24">
      <c r="A112" s="167">
        <v>105</v>
      </c>
      <c r="B112" s="142" t="s">
        <v>977</v>
      </c>
      <c r="C112" s="127" t="s">
        <v>89</v>
      </c>
      <c r="D112" s="125" t="s">
        <v>690</v>
      </c>
      <c r="E112" s="169" t="s">
        <v>677</v>
      </c>
      <c r="F112" s="170">
        <v>44317</v>
      </c>
      <c r="G112" s="170">
        <v>44501</v>
      </c>
      <c r="H112" s="171">
        <v>20000</v>
      </c>
      <c r="I112" s="171">
        <v>0</v>
      </c>
      <c r="J112" s="171">
        <v>25</v>
      </c>
      <c r="K112" s="135">
        <f>H112*0.0287</f>
        <v>574</v>
      </c>
      <c r="L112" s="135">
        <f>H112*0.071</f>
        <v>1419.9999999999998</v>
      </c>
      <c r="M112" s="135">
        <f>H112*0.012</f>
        <v>240</v>
      </c>
      <c r="N112" s="172">
        <f>H112*0.0304</f>
        <v>608</v>
      </c>
      <c r="O112" s="135">
        <f>H112*0.0709</f>
        <v>1418</v>
      </c>
      <c r="P112" s="173"/>
      <c r="Q112" s="124">
        <f>SUM(K112:P112)</f>
        <v>4260</v>
      </c>
      <c r="R112" s="124">
        <v>1182</v>
      </c>
      <c r="S112" s="124">
        <f>L112+M112+O112</f>
        <v>3078</v>
      </c>
      <c r="T112" s="171">
        <f>H112-R112</f>
        <v>18818</v>
      </c>
      <c r="U112" s="174" t="s">
        <v>678</v>
      </c>
      <c r="V112" s="175" t="s">
        <v>849</v>
      </c>
      <c r="W112" s="242">
        <v>3104277524</v>
      </c>
      <c r="X112" s="176">
        <v>3</v>
      </c>
    </row>
    <row r="113" spans="1:24" s="177" customFormat="1" ht="24">
      <c r="A113" s="167">
        <v>106</v>
      </c>
      <c r="B113" s="142" t="s">
        <v>566</v>
      </c>
      <c r="C113" s="127" t="s">
        <v>89</v>
      </c>
      <c r="D113" s="125" t="s">
        <v>690</v>
      </c>
      <c r="E113" s="169" t="s">
        <v>677</v>
      </c>
      <c r="F113" s="170">
        <v>44287</v>
      </c>
      <c r="G113" s="170">
        <v>44470</v>
      </c>
      <c r="H113" s="171">
        <v>20000</v>
      </c>
      <c r="I113" s="171">
        <v>0</v>
      </c>
      <c r="J113" s="171">
        <v>25</v>
      </c>
      <c r="K113" s="135">
        <f>H113*0.0287</f>
        <v>574</v>
      </c>
      <c r="L113" s="135">
        <f>H113*0.071</f>
        <v>1419.9999999999998</v>
      </c>
      <c r="M113" s="135">
        <f>H113*0.012</f>
        <v>240</v>
      </c>
      <c r="N113" s="172">
        <f>H113*0.0304</f>
        <v>608</v>
      </c>
      <c r="O113" s="135">
        <f>H113*0.0709</f>
        <v>1418</v>
      </c>
      <c r="P113" s="173"/>
      <c r="Q113" s="124">
        <f>SUM(K113:P113)</f>
        <v>4260</v>
      </c>
      <c r="R113" s="124">
        <v>1182</v>
      </c>
      <c r="S113" s="124">
        <f>L113+M113+O113</f>
        <v>3078</v>
      </c>
      <c r="T113" s="171">
        <f>H113-R113</f>
        <v>18818</v>
      </c>
      <c r="U113" s="174" t="s">
        <v>678</v>
      </c>
      <c r="V113" s="175" t="s">
        <v>849</v>
      </c>
      <c r="W113" s="242">
        <v>4701324867</v>
      </c>
      <c r="X113" s="176">
        <v>3</v>
      </c>
    </row>
    <row r="114" spans="1:24" s="177" customFormat="1" ht="24">
      <c r="A114" s="167">
        <v>107</v>
      </c>
      <c r="B114" s="142" t="s">
        <v>1004</v>
      </c>
      <c r="C114" s="127" t="s">
        <v>89</v>
      </c>
      <c r="D114" s="125" t="s">
        <v>690</v>
      </c>
      <c r="E114" s="169" t="s">
        <v>677</v>
      </c>
      <c r="F114" s="170">
        <v>44317</v>
      </c>
      <c r="G114" s="170">
        <v>44501</v>
      </c>
      <c r="H114" s="171">
        <v>20000</v>
      </c>
      <c r="I114" s="171">
        <v>0</v>
      </c>
      <c r="J114" s="171">
        <v>25</v>
      </c>
      <c r="K114" s="135">
        <f>H114*0.0287</f>
        <v>574</v>
      </c>
      <c r="L114" s="135">
        <f>H114*0.071</f>
        <v>1419.9999999999998</v>
      </c>
      <c r="M114" s="135">
        <f>H114*0.012</f>
        <v>240</v>
      </c>
      <c r="N114" s="172">
        <f>H114*0.0304</f>
        <v>608</v>
      </c>
      <c r="O114" s="135">
        <f>H114*0.0709</f>
        <v>1418</v>
      </c>
      <c r="P114" s="173"/>
      <c r="Q114" s="124">
        <f>SUM(K114:P114)</f>
        <v>4260</v>
      </c>
      <c r="R114" s="124">
        <v>1182</v>
      </c>
      <c r="S114" s="124">
        <f>L114+M114+O114</f>
        <v>3078</v>
      </c>
      <c r="T114" s="171">
        <f>H114-R114</f>
        <v>18818</v>
      </c>
      <c r="U114" s="174" t="s">
        <v>678</v>
      </c>
      <c r="V114" s="175" t="s">
        <v>849</v>
      </c>
      <c r="W114" s="242">
        <v>9400237104</v>
      </c>
      <c r="X114" s="176">
        <v>3</v>
      </c>
    </row>
    <row r="115" spans="1:24" s="177" customFormat="1" ht="36">
      <c r="A115" s="167">
        <v>108</v>
      </c>
      <c r="B115" s="178" t="s">
        <v>1066</v>
      </c>
      <c r="C115" s="174" t="s">
        <v>1055</v>
      </c>
      <c r="D115" s="125" t="s">
        <v>683</v>
      </c>
      <c r="E115" s="169" t="s">
        <v>677</v>
      </c>
      <c r="F115" s="170">
        <v>44440</v>
      </c>
      <c r="G115" s="170">
        <v>44621</v>
      </c>
      <c r="H115" s="171">
        <v>25000</v>
      </c>
      <c r="I115" s="171">
        <v>0</v>
      </c>
      <c r="J115" s="171">
        <v>25</v>
      </c>
      <c r="K115" s="135">
        <f>H115*0.0287</f>
        <v>717.5</v>
      </c>
      <c r="L115" s="135">
        <f>H115*0.071</f>
        <v>1774.9999999999998</v>
      </c>
      <c r="M115" s="135">
        <f>H115*0.012</f>
        <v>300</v>
      </c>
      <c r="N115" s="172">
        <f>H115*0.0304</f>
        <v>760</v>
      </c>
      <c r="O115" s="135">
        <f>H115*0.0709</f>
        <v>1772.5000000000002</v>
      </c>
      <c r="P115" s="173"/>
      <c r="Q115" s="124">
        <f>SUM(K115:P115)</f>
        <v>5325</v>
      </c>
      <c r="R115" s="124">
        <v>1477.5</v>
      </c>
      <c r="S115" s="124">
        <f>L115+M115+O115</f>
        <v>3847.5</v>
      </c>
      <c r="T115" s="171">
        <f>H115-R115</f>
        <v>23522.5</v>
      </c>
      <c r="U115" s="174" t="s">
        <v>678</v>
      </c>
      <c r="V115" s="175" t="s">
        <v>850</v>
      </c>
      <c r="W115" s="242">
        <v>40226102412</v>
      </c>
      <c r="X115" s="176">
        <v>4</v>
      </c>
    </row>
    <row r="116" spans="1:24" s="177" customFormat="1" ht="36">
      <c r="A116" s="167">
        <v>109</v>
      </c>
      <c r="B116" s="142" t="s">
        <v>646</v>
      </c>
      <c r="C116" s="127" t="s">
        <v>89</v>
      </c>
      <c r="D116" s="125" t="s">
        <v>690</v>
      </c>
      <c r="E116" s="169" t="s">
        <v>677</v>
      </c>
      <c r="F116" s="170">
        <v>44317</v>
      </c>
      <c r="G116" s="170">
        <v>44501</v>
      </c>
      <c r="H116" s="171">
        <v>20000</v>
      </c>
      <c r="I116" s="171">
        <v>0</v>
      </c>
      <c r="J116" s="171">
        <v>25</v>
      </c>
      <c r="K116" s="135">
        <f>H116*0.0287</f>
        <v>574</v>
      </c>
      <c r="L116" s="135">
        <f>H116*0.071</f>
        <v>1419.9999999999998</v>
      </c>
      <c r="M116" s="135">
        <f>H116*0.012</f>
        <v>240</v>
      </c>
      <c r="N116" s="172">
        <f>H116*0.0304</f>
        <v>608</v>
      </c>
      <c r="O116" s="135">
        <f>H116*0.0709</f>
        <v>1418</v>
      </c>
      <c r="P116" s="173"/>
      <c r="Q116" s="124">
        <f>SUM(K116:P116)</f>
        <v>4260</v>
      </c>
      <c r="R116" s="124">
        <v>1182</v>
      </c>
      <c r="S116" s="124">
        <f>L116+M116+O116</f>
        <v>3078</v>
      </c>
      <c r="T116" s="171">
        <f>H116-R116</f>
        <v>18818</v>
      </c>
      <c r="U116" s="174" t="s">
        <v>678</v>
      </c>
      <c r="V116" s="175" t="s">
        <v>849</v>
      </c>
      <c r="W116" s="242">
        <v>40226069066</v>
      </c>
      <c r="X116" s="176">
        <v>3</v>
      </c>
    </row>
    <row r="117" spans="1:24" s="177" customFormat="1" ht="24">
      <c r="A117" s="167">
        <v>110</v>
      </c>
      <c r="B117" s="142" t="s">
        <v>618</v>
      </c>
      <c r="C117" s="127" t="s">
        <v>89</v>
      </c>
      <c r="D117" s="125" t="s">
        <v>690</v>
      </c>
      <c r="E117" s="169" t="s">
        <v>677</v>
      </c>
      <c r="F117" s="170">
        <v>44440</v>
      </c>
      <c r="G117" s="170">
        <v>44621</v>
      </c>
      <c r="H117" s="171">
        <v>25000</v>
      </c>
      <c r="I117" s="171">
        <v>0</v>
      </c>
      <c r="J117" s="171">
        <v>25</v>
      </c>
      <c r="K117" s="135">
        <f>H117*0.0287</f>
        <v>717.5</v>
      </c>
      <c r="L117" s="135">
        <f>H117*0.071</f>
        <v>1774.9999999999998</v>
      </c>
      <c r="M117" s="135">
        <f>H117*0.012</f>
        <v>300</v>
      </c>
      <c r="N117" s="172">
        <f>H117*0.0304</f>
        <v>760</v>
      </c>
      <c r="O117" s="135">
        <f>H117*0.0709</f>
        <v>1772.5000000000002</v>
      </c>
      <c r="P117" s="173"/>
      <c r="Q117" s="124">
        <f>SUM(K117:P117)</f>
        <v>5325</v>
      </c>
      <c r="R117" s="124">
        <v>1477.5</v>
      </c>
      <c r="S117" s="124">
        <f>L117+M117+O117</f>
        <v>3847.5</v>
      </c>
      <c r="T117" s="171">
        <f>H117-R117</f>
        <v>23522.5</v>
      </c>
      <c r="U117" s="174" t="s">
        <v>678</v>
      </c>
      <c r="V117" s="175" t="s">
        <v>849</v>
      </c>
      <c r="W117" s="242">
        <v>10100042349</v>
      </c>
      <c r="X117" s="176">
        <v>3</v>
      </c>
    </row>
    <row r="118" spans="1:24" s="177" customFormat="1" ht="24">
      <c r="A118" s="167">
        <v>111</v>
      </c>
      <c r="B118" s="142" t="s">
        <v>805</v>
      </c>
      <c r="C118" s="127" t="s">
        <v>89</v>
      </c>
      <c r="D118" s="125" t="s">
        <v>1129</v>
      </c>
      <c r="E118" s="169" t="s">
        <v>677</v>
      </c>
      <c r="F118" s="170">
        <v>44409</v>
      </c>
      <c r="G118" s="170">
        <v>44593</v>
      </c>
      <c r="H118" s="171">
        <v>20000</v>
      </c>
      <c r="I118" s="171">
        <v>0</v>
      </c>
      <c r="J118" s="171">
        <v>25</v>
      </c>
      <c r="K118" s="135">
        <f>H118*0.0287</f>
        <v>574</v>
      </c>
      <c r="L118" s="135">
        <f>H118*0.071</f>
        <v>1419.9999999999998</v>
      </c>
      <c r="M118" s="135">
        <f>H118*0.012</f>
        <v>240</v>
      </c>
      <c r="N118" s="172">
        <f>H118*0.0304</f>
        <v>608</v>
      </c>
      <c r="O118" s="135">
        <f>H118*0.0709</f>
        <v>1418</v>
      </c>
      <c r="P118" s="173"/>
      <c r="Q118" s="124">
        <f>SUM(K118:P118)</f>
        <v>4260</v>
      </c>
      <c r="R118" s="124">
        <v>1182</v>
      </c>
      <c r="S118" s="124">
        <f>L118+M118+O118</f>
        <v>3078</v>
      </c>
      <c r="T118" s="171">
        <f>H118-R118</f>
        <v>18818</v>
      </c>
      <c r="U118" s="174" t="s">
        <v>678</v>
      </c>
      <c r="V118" s="175" t="s">
        <v>849</v>
      </c>
      <c r="W118" s="242">
        <v>3102574054</v>
      </c>
      <c r="X118" s="176">
        <v>3</v>
      </c>
    </row>
    <row r="119" spans="1:24" s="177" customFormat="1" ht="36">
      <c r="A119" s="167">
        <v>112</v>
      </c>
      <c r="B119" s="142" t="s">
        <v>920</v>
      </c>
      <c r="C119" s="127" t="s">
        <v>96</v>
      </c>
      <c r="D119" s="125" t="s">
        <v>1130</v>
      </c>
      <c r="E119" s="169" t="s">
        <v>677</v>
      </c>
      <c r="F119" s="170">
        <v>44378</v>
      </c>
      <c r="G119" s="170">
        <v>44562</v>
      </c>
      <c r="H119" s="171">
        <v>20000</v>
      </c>
      <c r="I119" s="171">
        <v>0</v>
      </c>
      <c r="J119" s="171">
        <v>25</v>
      </c>
      <c r="K119" s="135">
        <f>H119*0.0287</f>
        <v>574</v>
      </c>
      <c r="L119" s="135">
        <f>H119*0.071</f>
        <v>1419.9999999999998</v>
      </c>
      <c r="M119" s="135">
        <f>H119*0.012</f>
        <v>240</v>
      </c>
      <c r="N119" s="172">
        <f>H119*0.0304</f>
        <v>608</v>
      </c>
      <c r="O119" s="135">
        <f>H119*0.0709</f>
        <v>1418</v>
      </c>
      <c r="P119" s="173"/>
      <c r="Q119" s="124">
        <f>SUM(K119:P119)</f>
        <v>4260</v>
      </c>
      <c r="R119" s="124">
        <v>1182</v>
      </c>
      <c r="S119" s="124">
        <f>L119+M119+O119</f>
        <v>3078</v>
      </c>
      <c r="T119" s="171">
        <f>H119-R119</f>
        <v>18818</v>
      </c>
      <c r="U119" s="174" t="s">
        <v>678</v>
      </c>
      <c r="V119" s="175" t="s">
        <v>849</v>
      </c>
      <c r="W119" s="242">
        <v>5600261407</v>
      </c>
      <c r="X119" s="176">
        <v>4</v>
      </c>
    </row>
    <row r="120" spans="1:24" s="177" customFormat="1" ht="36">
      <c r="A120" s="167">
        <v>113</v>
      </c>
      <c r="B120" s="142" t="s">
        <v>505</v>
      </c>
      <c r="C120" s="127" t="s">
        <v>89</v>
      </c>
      <c r="D120" s="125" t="s">
        <v>1129</v>
      </c>
      <c r="E120" s="169" t="s">
        <v>677</v>
      </c>
      <c r="F120" s="170">
        <v>44287</v>
      </c>
      <c r="G120" s="170">
        <v>44470</v>
      </c>
      <c r="H120" s="171">
        <v>20000</v>
      </c>
      <c r="I120" s="171">
        <v>0</v>
      </c>
      <c r="J120" s="171">
        <v>25</v>
      </c>
      <c r="K120" s="135">
        <f>H120*0.0287</f>
        <v>574</v>
      </c>
      <c r="L120" s="135">
        <f>H120*0.071</f>
        <v>1419.9999999999998</v>
      </c>
      <c r="M120" s="135">
        <f>H120*0.012</f>
        <v>240</v>
      </c>
      <c r="N120" s="172">
        <f>H120*0.0304</f>
        <v>608</v>
      </c>
      <c r="O120" s="135">
        <f>H120*0.0709</f>
        <v>1418</v>
      </c>
      <c r="P120" s="173"/>
      <c r="Q120" s="124">
        <f>SUM(K120:P120)</f>
        <v>4260</v>
      </c>
      <c r="R120" s="124">
        <v>1182</v>
      </c>
      <c r="S120" s="124">
        <f>L120+M120+O120</f>
        <v>3078</v>
      </c>
      <c r="T120" s="171">
        <f>H120-R120</f>
        <v>18818</v>
      </c>
      <c r="U120" s="174" t="s">
        <v>678</v>
      </c>
      <c r="V120" s="175" t="s">
        <v>849</v>
      </c>
      <c r="W120" s="242">
        <v>300211398</v>
      </c>
      <c r="X120" s="176">
        <v>3</v>
      </c>
    </row>
    <row r="121" spans="1:24" s="177" customFormat="1" ht="36">
      <c r="A121" s="167">
        <v>114</v>
      </c>
      <c r="B121" s="142" t="s">
        <v>509</v>
      </c>
      <c r="C121" s="127" t="s">
        <v>446</v>
      </c>
      <c r="D121" s="125" t="s">
        <v>690</v>
      </c>
      <c r="E121" s="169" t="s">
        <v>677</v>
      </c>
      <c r="F121" s="170">
        <v>44287</v>
      </c>
      <c r="G121" s="170">
        <v>44470</v>
      </c>
      <c r="H121" s="171">
        <v>60000</v>
      </c>
      <c r="I121" s="171">
        <v>3486.68</v>
      </c>
      <c r="J121" s="171">
        <v>25</v>
      </c>
      <c r="K121" s="135">
        <f>H121*0.0287</f>
        <v>1722</v>
      </c>
      <c r="L121" s="135">
        <f>H121*0.071</f>
        <v>4260</v>
      </c>
      <c r="M121" s="135">
        <f>H121*0.012</f>
        <v>720</v>
      </c>
      <c r="N121" s="172">
        <f>H121*0.0304</f>
        <v>1824</v>
      </c>
      <c r="O121" s="135">
        <f>H121*0.0709</f>
        <v>4254</v>
      </c>
      <c r="P121" s="173"/>
      <c r="Q121" s="124">
        <f>SUM(K121:P121)</f>
        <v>12780</v>
      </c>
      <c r="R121" s="124">
        <v>7032.68</v>
      </c>
      <c r="S121" s="124">
        <f>L121+M121+O121</f>
        <v>9234</v>
      </c>
      <c r="T121" s="171">
        <f>H121-R121</f>
        <v>52967.32</v>
      </c>
      <c r="U121" s="174" t="s">
        <v>678</v>
      </c>
      <c r="V121" s="175" t="s">
        <v>849</v>
      </c>
      <c r="W121" s="242">
        <v>500321245</v>
      </c>
      <c r="X121" s="176">
        <v>4</v>
      </c>
    </row>
    <row r="122" spans="1:24" s="177" customFormat="1" ht="36">
      <c r="A122" s="167">
        <v>115</v>
      </c>
      <c r="B122" s="142" t="s">
        <v>421</v>
      </c>
      <c r="C122" s="127" t="s">
        <v>309</v>
      </c>
      <c r="D122" s="125" t="s">
        <v>1131</v>
      </c>
      <c r="E122" s="169" t="s">
        <v>677</v>
      </c>
      <c r="F122" s="170">
        <v>44349</v>
      </c>
      <c r="G122" s="170">
        <v>44532</v>
      </c>
      <c r="H122" s="171">
        <v>25000</v>
      </c>
      <c r="I122" s="171">
        <v>0</v>
      </c>
      <c r="J122" s="171">
        <v>25</v>
      </c>
      <c r="K122" s="135">
        <f>H122*0.0287</f>
        <v>717.5</v>
      </c>
      <c r="L122" s="135">
        <f>H122*0.071</f>
        <v>1774.9999999999998</v>
      </c>
      <c r="M122" s="135">
        <f>H122*0.012</f>
        <v>300</v>
      </c>
      <c r="N122" s="172">
        <f>H122*0.0304</f>
        <v>760</v>
      </c>
      <c r="O122" s="135">
        <f>H122*0.0709</f>
        <v>1772.5000000000002</v>
      </c>
      <c r="P122" s="173"/>
      <c r="Q122" s="124">
        <f>SUM(K122:P122)</f>
        <v>5325</v>
      </c>
      <c r="R122" s="124">
        <v>1477.5</v>
      </c>
      <c r="S122" s="124">
        <f>L122+M122+O122</f>
        <v>3847.5</v>
      </c>
      <c r="T122" s="171">
        <f>H122-R122</f>
        <v>23522.5</v>
      </c>
      <c r="U122" s="174" t="s">
        <v>678</v>
      </c>
      <c r="V122" s="175" t="s">
        <v>850</v>
      </c>
      <c r="W122" s="242">
        <v>118372614</v>
      </c>
      <c r="X122" s="176">
        <v>3</v>
      </c>
    </row>
    <row r="123" spans="1:24" s="177" customFormat="1" ht="36">
      <c r="A123" s="167">
        <v>116</v>
      </c>
      <c r="B123" s="142" t="s">
        <v>988</v>
      </c>
      <c r="C123" s="127" t="s">
        <v>89</v>
      </c>
      <c r="D123" s="125" t="s">
        <v>690</v>
      </c>
      <c r="E123" s="169" t="s">
        <v>677</v>
      </c>
      <c r="F123" s="170">
        <v>44368</v>
      </c>
      <c r="G123" s="170">
        <v>44551</v>
      </c>
      <c r="H123" s="171">
        <v>20000</v>
      </c>
      <c r="I123" s="171">
        <v>0</v>
      </c>
      <c r="J123" s="171">
        <v>25</v>
      </c>
      <c r="K123" s="135">
        <f>H123*0.0287</f>
        <v>574</v>
      </c>
      <c r="L123" s="135">
        <f>H123*0.071</f>
        <v>1419.9999999999998</v>
      </c>
      <c r="M123" s="135">
        <f>H123*0.012</f>
        <v>240</v>
      </c>
      <c r="N123" s="172">
        <f>H123*0.0304</f>
        <v>608</v>
      </c>
      <c r="O123" s="135">
        <f>H123*0.0709</f>
        <v>1418</v>
      </c>
      <c r="P123" s="173"/>
      <c r="Q123" s="124">
        <f>SUM(K123:P123)</f>
        <v>4260</v>
      </c>
      <c r="R123" s="124">
        <v>1182</v>
      </c>
      <c r="S123" s="124">
        <f>L123+M123+O123</f>
        <v>3078</v>
      </c>
      <c r="T123" s="171">
        <f>H123-R123</f>
        <v>18818</v>
      </c>
      <c r="U123" s="174" t="s">
        <v>678</v>
      </c>
      <c r="V123" s="175" t="s">
        <v>849</v>
      </c>
      <c r="W123" s="242">
        <v>4600223350</v>
      </c>
      <c r="X123" s="176">
        <v>3</v>
      </c>
    </row>
    <row r="124" spans="1:24" s="177" customFormat="1" ht="48">
      <c r="A124" s="167">
        <v>117</v>
      </c>
      <c r="B124" s="142" t="s">
        <v>540</v>
      </c>
      <c r="C124" s="127" t="s">
        <v>89</v>
      </c>
      <c r="D124" s="125" t="s">
        <v>690</v>
      </c>
      <c r="E124" s="169" t="s">
        <v>677</v>
      </c>
      <c r="F124" s="170">
        <v>44287</v>
      </c>
      <c r="G124" s="170">
        <v>44470</v>
      </c>
      <c r="H124" s="171">
        <v>20000</v>
      </c>
      <c r="I124" s="171">
        <v>0</v>
      </c>
      <c r="J124" s="171">
        <v>25</v>
      </c>
      <c r="K124" s="135">
        <f>H124*0.0287</f>
        <v>574</v>
      </c>
      <c r="L124" s="135">
        <f>H124*0.071</f>
        <v>1419.9999999999998</v>
      </c>
      <c r="M124" s="135">
        <f>H124*0.012</f>
        <v>240</v>
      </c>
      <c r="N124" s="172">
        <f>H124*0.0304</f>
        <v>608</v>
      </c>
      <c r="O124" s="135">
        <f>H124*0.0709</f>
        <v>1418</v>
      </c>
      <c r="P124" s="173"/>
      <c r="Q124" s="124">
        <f>SUM(K124:P124)</f>
        <v>4260</v>
      </c>
      <c r="R124" s="124">
        <v>1182</v>
      </c>
      <c r="S124" s="124">
        <f>L124+M124+O124</f>
        <v>3078</v>
      </c>
      <c r="T124" s="171">
        <f>H124-R124</f>
        <v>18818</v>
      </c>
      <c r="U124" s="174" t="s">
        <v>678</v>
      </c>
      <c r="V124" s="175" t="s">
        <v>849</v>
      </c>
      <c r="W124" s="242">
        <v>3100834823</v>
      </c>
      <c r="X124" s="176">
        <v>3</v>
      </c>
    </row>
    <row r="125" spans="1:24" s="177" customFormat="1" ht="24">
      <c r="A125" s="167">
        <v>118</v>
      </c>
      <c r="B125" s="142" t="s">
        <v>1090</v>
      </c>
      <c r="C125" s="127" t="s">
        <v>244</v>
      </c>
      <c r="D125" s="125" t="s">
        <v>696</v>
      </c>
      <c r="E125" s="169" t="s">
        <v>677</v>
      </c>
      <c r="F125" s="170">
        <v>44440</v>
      </c>
      <c r="G125" s="170">
        <v>44621</v>
      </c>
      <c r="H125" s="171">
        <v>55000</v>
      </c>
      <c r="I125" s="171">
        <v>2559.6799999999998</v>
      </c>
      <c r="J125" s="171">
        <v>25</v>
      </c>
      <c r="K125" s="135">
        <f>H125*0.0287</f>
        <v>1578.5</v>
      </c>
      <c r="L125" s="135">
        <f>H125*0.071</f>
        <v>3904.9999999999995</v>
      </c>
      <c r="M125" s="135">
        <f>H125*0.012</f>
        <v>660</v>
      </c>
      <c r="N125" s="172">
        <f>H125*0.0304</f>
        <v>1672</v>
      </c>
      <c r="O125" s="135">
        <f>H125*0.0709</f>
        <v>3899.5000000000005</v>
      </c>
      <c r="P125" s="173"/>
      <c r="Q125" s="124">
        <f>SUM(K125:P125)</f>
        <v>11715</v>
      </c>
      <c r="R125" s="124">
        <v>5810.18</v>
      </c>
      <c r="S125" s="124">
        <f>L125+M125+O125</f>
        <v>8464.5</v>
      </c>
      <c r="T125" s="171">
        <f>H125-R125</f>
        <v>49189.82</v>
      </c>
      <c r="U125" s="174" t="s">
        <v>678</v>
      </c>
      <c r="V125" s="175" t="s">
        <v>850</v>
      </c>
      <c r="W125" s="242">
        <v>7200065659</v>
      </c>
      <c r="X125" s="176">
        <v>4</v>
      </c>
    </row>
    <row r="126" spans="1:24" s="177" customFormat="1" ht="36">
      <c r="A126" s="167">
        <v>119</v>
      </c>
      <c r="B126" s="142" t="s">
        <v>804</v>
      </c>
      <c r="C126" s="127" t="s">
        <v>89</v>
      </c>
      <c r="D126" s="125" t="s">
        <v>1129</v>
      </c>
      <c r="E126" s="169" t="s">
        <v>677</v>
      </c>
      <c r="F126" s="170">
        <v>44409</v>
      </c>
      <c r="G126" s="170">
        <v>44593</v>
      </c>
      <c r="H126" s="171">
        <v>20000</v>
      </c>
      <c r="I126" s="171">
        <v>0</v>
      </c>
      <c r="J126" s="171">
        <v>25</v>
      </c>
      <c r="K126" s="135">
        <f>H126*0.0287</f>
        <v>574</v>
      </c>
      <c r="L126" s="135">
        <f>H126*0.071</f>
        <v>1419.9999999999998</v>
      </c>
      <c r="M126" s="135">
        <f>H126*0.012</f>
        <v>240</v>
      </c>
      <c r="N126" s="172">
        <f>H126*0.0304</f>
        <v>608</v>
      </c>
      <c r="O126" s="135">
        <f>H126*0.0709</f>
        <v>1418</v>
      </c>
      <c r="P126" s="173"/>
      <c r="Q126" s="124">
        <f>SUM(K126:P126)</f>
        <v>4260</v>
      </c>
      <c r="R126" s="124">
        <v>1182</v>
      </c>
      <c r="S126" s="124">
        <f>L126+M126+O126</f>
        <v>3078</v>
      </c>
      <c r="T126" s="171">
        <f>H126-R126</f>
        <v>18818</v>
      </c>
      <c r="U126" s="174" t="s">
        <v>678</v>
      </c>
      <c r="V126" s="175" t="s">
        <v>849</v>
      </c>
      <c r="W126" s="242">
        <v>6100195939</v>
      </c>
      <c r="X126" s="176">
        <v>3</v>
      </c>
    </row>
    <row r="127" spans="1:24" s="177" customFormat="1" ht="36">
      <c r="A127" s="167">
        <v>120</v>
      </c>
      <c r="B127" s="142" t="s">
        <v>1087</v>
      </c>
      <c r="C127" s="127" t="s">
        <v>89</v>
      </c>
      <c r="D127" s="125" t="s">
        <v>690</v>
      </c>
      <c r="E127" s="169" t="s">
        <v>677</v>
      </c>
      <c r="F127" s="170">
        <v>44287</v>
      </c>
      <c r="G127" s="170">
        <v>44501</v>
      </c>
      <c r="H127" s="171">
        <v>20000</v>
      </c>
      <c r="I127" s="171">
        <v>0</v>
      </c>
      <c r="J127" s="171">
        <v>25</v>
      </c>
      <c r="K127" s="135">
        <f>H127*0.0287</f>
        <v>574</v>
      </c>
      <c r="L127" s="135">
        <f>H127*0.071</f>
        <v>1419.9999999999998</v>
      </c>
      <c r="M127" s="135">
        <f>H127*0.012</f>
        <v>240</v>
      </c>
      <c r="N127" s="172">
        <f>H127*0.0304</f>
        <v>608</v>
      </c>
      <c r="O127" s="135">
        <f>H127*0.0709</f>
        <v>1418</v>
      </c>
      <c r="P127" s="173"/>
      <c r="Q127" s="124">
        <f>SUM(K127:P127)</f>
        <v>4260</v>
      </c>
      <c r="R127" s="124">
        <v>1182</v>
      </c>
      <c r="S127" s="124">
        <f>L127+M127+O127</f>
        <v>3078</v>
      </c>
      <c r="T127" s="171">
        <f>H127-R127</f>
        <v>18818</v>
      </c>
      <c r="U127" s="174" t="s">
        <v>678</v>
      </c>
      <c r="V127" s="175" t="s">
        <v>849</v>
      </c>
      <c r="W127" s="242">
        <v>2301644643</v>
      </c>
      <c r="X127" s="176">
        <v>3</v>
      </c>
    </row>
    <row r="128" spans="1:24" s="177" customFormat="1" ht="24">
      <c r="A128" s="167">
        <v>121</v>
      </c>
      <c r="B128" s="142" t="s">
        <v>878</v>
      </c>
      <c r="C128" s="127" t="s">
        <v>244</v>
      </c>
      <c r="D128" s="125" t="s">
        <v>683</v>
      </c>
      <c r="E128" s="169" t="s">
        <v>677</v>
      </c>
      <c r="F128" s="170">
        <v>44440</v>
      </c>
      <c r="G128" s="170">
        <v>44621</v>
      </c>
      <c r="H128" s="171">
        <v>50000</v>
      </c>
      <c r="I128" s="171">
        <v>1854</v>
      </c>
      <c r="J128" s="171">
        <v>25</v>
      </c>
      <c r="K128" s="135">
        <f>H128*0.0287</f>
        <v>1435</v>
      </c>
      <c r="L128" s="135">
        <f>H128*0.071</f>
        <v>3549.9999999999995</v>
      </c>
      <c r="M128" s="135">
        <f>H128*0.012</f>
        <v>600</v>
      </c>
      <c r="N128" s="172">
        <f>H128*0.0304</f>
        <v>1520</v>
      </c>
      <c r="O128" s="135">
        <f>H128*0.0709</f>
        <v>3545.0000000000005</v>
      </c>
      <c r="P128" s="173"/>
      <c r="Q128" s="124">
        <f>SUM(K128:P128)</f>
        <v>10650</v>
      </c>
      <c r="R128" s="124">
        <v>4809</v>
      </c>
      <c r="S128" s="124">
        <f>L128+M128+O128</f>
        <v>7695</v>
      </c>
      <c r="T128" s="171">
        <f>H128-R128</f>
        <v>45191</v>
      </c>
      <c r="U128" s="174" t="s">
        <v>681</v>
      </c>
      <c r="V128" s="175" t="s">
        <v>849</v>
      </c>
      <c r="W128" s="242">
        <v>1201052717</v>
      </c>
      <c r="X128" s="176">
        <v>4</v>
      </c>
    </row>
    <row r="129" spans="1:24" s="177" customFormat="1" ht="24">
      <c r="A129" s="167">
        <v>122</v>
      </c>
      <c r="B129" s="142" t="s">
        <v>292</v>
      </c>
      <c r="C129" s="127" t="s">
        <v>96</v>
      </c>
      <c r="D129" s="125" t="s">
        <v>1130</v>
      </c>
      <c r="E129" s="169" t="s">
        <v>677</v>
      </c>
      <c r="F129" s="170">
        <v>44317</v>
      </c>
      <c r="G129" s="170">
        <v>44501</v>
      </c>
      <c r="H129" s="171">
        <v>18000</v>
      </c>
      <c r="I129" s="171">
        <v>0</v>
      </c>
      <c r="J129" s="171">
        <v>25</v>
      </c>
      <c r="K129" s="135">
        <f>H129*0.0287</f>
        <v>516.6</v>
      </c>
      <c r="L129" s="135">
        <f>H129*0.071</f>
        <v>1277.9999999999998</v>
      </c>
      <c r="M129" s="135">
        <f>H129*0.012</f>
        <v>216</v>
      </c>
      <c r="N129" s="172">
        <f>H129*0.0304</f>
        <v>547.20000000000005</v>
      </c>
      <c r="O129" s="135">
        <f>H129*0.0709</f>
        <v>1276.2</v>
      </c>
      <c r="P129" s="173"/>
      <c r="Q129" s="124">
        <f>SUM(K129:P129)</f>
        <v>3834</v>
      </c>
      <c r="R129" s="124">
        <v>1063.8</v>
      </c>
      <c r="S129" s="124">
        <f>L129+M129+O129</f>
        <v>2770.2</v>
      </c>
      <c r="T129" s="171">
        <f>H129-R129</f>
        <v>16936.2</v>
      </c>
      <c r="U129" s="174" t="s">
        <v>678</v>
      </c>
      <c r="V129" s="175" t="s">
        <v>849</v>
      </c>
      <c r="W129" s="242">
        <v>40225364377</v>
      </c>
      <c r="X129" s="176">
        <v>4</v>
      </c>
    </row>
    <row r="130" spans="1:24" s="177" customFormat="1" ht="36">
      <c r="A130" s="167">
        <v>123</v>
      </c>
      <c r="B130" s="142" t="s">
        <v>777</v>
      </c>
      <c r="C130" s="127" t="s">
        <v>73</v>
      </c>
      <c r="D130" s="125" t="s">
        <v>691</v>
      </c>
      <c r="E130" s="169" t="s">
        <v>677</v>
      </c>
      <c r="F130" s="170">
        <v>44409</v>
      </c>
      <c r="G130" s="170">
        <v>44593</v>
      </c>
      <c r="H130" s="171">
        <v>35000</v>
      </c>
      <c r="I130" s="171">
        <v>0</v>
      </c>
      <c r="J130" s="171">
        <v>25</v>
      </c>
      <c r="K130" s="135">
        <f>H130*0.0287</f>
        <v>1004.5</v>
      </c>
      <c r="L130" s="135">
        <f>H130*0.071</f>
        <v>2485</v>
      </c>
      <c r="M130" s="135">
        <f>H130*0.012</f>
        <v>420</v>
      </c>
      <c r="N130" s="172">
        <f>H130*0.0304</f>
        <v>1064</v>
      </c>
      <c r="O130" s="135">
        <f>H130*0.0709</f>
        <v>2481.5</v>
      </c>
      <c r="P130" s="173"/>
      <c r="Q130" s="124">
        <f>SUM(K130:P130)</f>
        <v>7455</v>
      </c>
      <c r="R130" s="124">
        <v>5442.5</v>
      </c>
      <c r="S130" s="124">
        <f>L130+M130+O130</f>
        <v>5386.5</v>
      </c>
      <c r="T130" s="171">
        <f>H130-R130</f>
        <v>29557.5</v>
      </c>
      <c r="U130" s="174" t="s">
        <v>678</v>
      </c>
      <c r="V130" s="175" t="s">
        <v>849</v>
      </c>
      <c r="W130" s="242">
        <v>40221081421</v>
      </c>
      <c r="X130" s="176">
        <v>3</v>
      </c>
    </row>
    <row r="131" spans="1:24" s="177" customFormat="1" ht="36">
      <c r="A131" s="167">
        <v>124</v>
      </c>
      <c r="B131" s="142" t="s">
        <v>1035</v>
      </c>
      <c r="C131" s="127" t="s">
        <v>1061</v>
      </c>
      <c r="D131" s="125" t="s">
        <v>1132</v>
      </c>
      <c r="E131" s="169" t="s">
        <v>677</v>
      </c>
      <c r="F131" s="170">
        <v>44253</v>
      </c>
      <c r="G131" s="170">
        <v>44434</v>
      </c>
      <c r="H131" s="171">
        <v>50000</v>
      </c>
      <c r="I131" s="171">
        <v>1854</v>
      </c>
      <c r="J131" s="171">
        <v>25</v>
      </c>
      <c r="K131" s="135">
        <f>H131*0.0287</f>
        <v>1435</v>
      </c>
      <c r="L131" s="135">
        <f>H131*0.071</f>
        <v>3549.9999999999995</v>
      </c>
      <c r="M131" s="135">
        <f>H131*0.012</f>
        <v>600</v>
      </c>
      <c r="N131" s="172">
        <f>H131*0.0304</f>
        <v>1520</v>
      </c>
      <c r="O131" s="135">
        <f>H131*0.0709</f>
        <v>3545.0000000000005</v>
      </c>
      <c r="P131" s="173"/>
      <c r="Q131" s="124">
        <f>SUM(K131:P131)</f>
        <v>10650</v>
      </c>
      <c r="R131" s="124">
        <v>4809</v>
      </c>
      <c r="S131" s="124">
        <f>L131+M131+O131</f>
        <v>7695</v>
      </c>
      <c r="T131" s="171">
        <f>H131-R131</f>
        <v>45191</v>
      </c>
      <c r="U131" s="174" t="s">
        <v>678</v>
      </c>
      <c r="V131" s="175" t="s">
        <v>849</v>
      </c>
      <c r="W131" s="242">
        <v>113063275</v>
      </c>
      <c r="X131" s="176">
        <v>3</v>
      </c>
    </row>
    <row r="132" spans="1:24" s="177" customFormat="1" ht="24">
      <c r="A132" s="167">
        <v>125</v>
      </c>
      <c r="B132" s="142" t="s">
        <v>900</v>
      </c>
      <c r="C132" s="127" t="s">
        <v>277</v>
      </c>
      <c r="D132" s="125" t="s">
        <v>708</v>
      </c>
      <c r="E132" s="169" t="s">
        <v>677</v>
      </c>
      <c r="F132" s="170">
        <v>44317</v>
      </c>
      <c r="G132" s="170">
        <v>44501</v>
      </c>
      <c r="H132" s="171">
        <v>19000</v>
      </c>
      <c r="I132" s="171">
        <v>0</v>
      </c>
      <c r="J132" s="171">
        <v>25</v>
      </c>
      <c r="K132" s="135">
        <f>H132*0.0287</f>
        <v>545.29999999999995</v>
      </c>
      <c r="L132" s="135">
        <f>H132*0.071</f>
        <v>1348.9999999999998</v>
      </c>
      <c r="M132" s="135">
        <f>H132*0.012</f>
        <v>228</v>
      </c>
      <c r="N132" s="172">
        <f>H132*0.0304</f>
        <v>577.6</v>
      </c>
      <c r="O132" s="135">
        <f>H132*0.0709</f>
        <v>1347.1000000000001</v>
      </c>
      <c r="P132" s="173"/>
      <c r="Q132" s="124">
        <f>SUM(K132:P132)</f>
        <v>4047</v>
      </c>
      <c r="R132" s="124">
        <v>1122.9000000000001</v>
      </c>
      <c r="S132" s="124">
        <f>L132+M132+O132</f>
        <v>2924.1</v>
      </c>
      <c r="T132" s="171">
        <f>H132-R132</f>
        <v>17877.099999999999</v>
      </c>
      <c r="U132" s="174" t="s">
        <v>678</v>
      </c>
      <c r="V132" s="175" t="s">
        <v>849</v>
      </c>
      <c r="W132" s="242">
        <v>4500256609</v>
      </c>
      <c r="X132" s="176">
        <v>3</v>
      </c>
    </row>
    <row r="133" spans="1:24" s="177" customFormat="1" ht="24">
      <c r="A133" s="167">
        <v>126</v>
      </c>
      <c r="B133" s="142" t="s">
        <v>517</v>
      </c>
      <c r="C133" s="127" t="s">
        <v>89</v>
      </c>
      <c r="D133" s="125" t="s">
        <v>1129</v>
      </c>
      <c r="E133" s="169" t="s">
        <v>677</v>
      </c>
      <c r="F133" s="170">
        <v>44317</v>
      </c>
      <c r="G133" s="170">
        <v>44501</v>
      </c>
      <c r="H133" s="171">
        <v>20000</v>
      </c>
      <c r="I133" s="171">
        <v>0</v>
      </c>
      <c r="J133" s="171">
        <v>25</v>
      </c>
      <c r="K133" s="135">
        <f>H133*0.0287</f>
        <v>574</v>
      </c>
      <c r="L133" s="135">
        <f>H133*0.071</f>
        <v>1419.9999999999998</v>
      </c>
      <c r="M133" s="135">
        <f>H133*0.012</f>
        <v>240</v>
      </c>
      <c r="N133" s="172">
        <f>H133*0.0304</f>
        <v>608</v>
      </c>
      <c r="O133" s="135">
        <f>H133*0.0709</f>
        <v>1418</v>
      </c>
      <c r="P133" s="173"/>
      <c r="Q133" s="124">
        <f>SUM(K133:P133)</f>
        <v>4260</v>
      </c>
      <c r="R133" s="124">
        <v>1182</v>
      </c>
      <c r="S133" s="124">
        <f>L133+M133+O133</f>
        <v>3078</v>
      </c>
      <c r="T133" s="171">
        <f>H133-R133</f>
        <v>18818</v>
      </c>
      <c r="U133" s="174" t="s">
        <v>678</v>
      </c>
      <c r="V133" s="175" t="s">
        <v>849</v>
      </c>
      <c r="W133" s="242">
        <v>1300271689</v>
      </c>
      <c r="X133" s="176">
        <v>3</v>
      </c>
    </row>
    <row r="134" spans="1:24" s="177" customFormat="1" ht="36">
      <c r="A134" s="167">
        <v>127</v>
      </c>
      <c r="B134" s="142" t="s">
        <v>12</v>
      </c>
      <c r="C134" s="127" t="s">
        <v>13</v>
      </c>
      <c r="D134" s="125" t="s">
        <v>716</v>
      </c>
      <c r="E134" s="169" t="s">
        <v>677</v>
      </c>
      <c r="F134" s="170">
        <v>44317</v>
      </c>
      <c r="G134" s="170">
        <v>44501</v>
      </c>
      <c r="H134" s="171">
        <v>120000</v>
      </c>
      <c r="I134" s="171">
        <v>16809.87</v>
      </c>
      <c r="J134" s="171">
        <v>25</v>
      </c>
      <c r="K134" s="135">
        <f>H134*0.0287</f>
        <v>3444</v>
      </c>
      <c r="L134" s="135">
        <f>H134*0.071</f>
        <v>8520</v>
      </c>
      <c r="M134" s="135">
        <f>H134*0.012</f>
        <v>1440</v>
      </c>
      <c r="N134" s="172">
        <f>H134*0.0304</f>
        <v>3648</v>
      </c>
      <c r="O134" s="135">
        <f>H134*0.0709</f>
        <v>8508</v>
      </c>
      <c r="P134" s="173"/>
      <c r="Q134" s="124">
        <f>SUM(K134:P134)</f>
        <v>25560</v>
      </c>
      <c r="R134" s="124">
        <v>26901.87</v>
      </c>
      <c r="S134" s="124">
        <f>L134+M134+O134</f>
        <v>18468</v>
      </c>
      <c r="T134" s="171">
        <f>H134-R134</f>
        <v>93098.13</v>
      </c>
      <c r="U134" s="174" t="s">
        <v>678</v>
      </c>
      <c r="V134" s="175" t="s">
        <v>849</v>
      </c>
      <c r="W134" s="242">
        <v>100144443</v>
      </c>
      <c r="X134" s="176">
        <v>5</v>
      </c>
    </row>
    <row r="135" spans="1:24" s="177" customFormat="1" ht="24">
      <c r="A135" s="167">
        <v>128</v>
      </c>
      <c r="B135" s="142" t="s">
        <v>285</v>
      </c>
      <c r="C135" s="127" t="s">
        <v>73</v>
      </c>
      <c r="D135" s="125" t="s">
        <v>691</v>
      </c>
      <c r="E135" s="169" t="s">
        <v>677</v>
      </c>
      <c r="F135" s="170">
        <v>44440</v>
      </c>
      <c r="G135" s="170">
        <v>44621</v>
      </c>
      <c r="H135" s="171">
        <v>46000</v>
      </c>
      <c r="I135" s="171">
        <v>1289.46</v>
      </c>
      <c r="J135" s="171">
        <v>25</v>
      </c>
      <c r="K135" s="135">
        <f>H135*0.0287</f>
        <v>1320.2</v>
      </c>
      <c r="L135" s="135">
        <f>H135*0.071</f>
        <v>3265.9999999999995</v>
      </c>
      <c r="M135" s="135">
        <f>H135*0.012</f>
        <v>552</v>
      </c>
      <c r="N135" s="172">
        <f>H135*0.0304</f>
        <v>1398.4</v>
      </c>
      <c r="O135" s="135">
        <f>H135*0.0709</f>
        <v>3261.4</v>
      </c>
      <c r="P135" s="173"/>
      <c r="Q135" s="124">
        <f>SUM(K135:P135)</f>
        <v>9798</v>
      </c>
      <c r="R135" s="124">
        <v>6208.06</v>
      </c>
      <c r="S135" s="124">
        <f>L135+M135+O135</f>
        <v>7079.4</v>
      </c>
      <c r="T135" s="171">
        <f>H135-R135</f>
        <v>39791.94</v>
      </c>
      <c r="U135" s="174" t="s">
        <v>678</v>
      </c>
      <c r="V135" s="175" t="s">
        <v>850</v>
      </c>
      <c r="W135" s="242">
        <v>40215630407</v>
      </c>
      <c r="X135" s="176">
        <v>3</v>
      </c>
    </row>
    <row r="136" spans="1:24" s="177" customFormat="1" ht="24">
      <c r="A136" s="167">
        <v>129</v>
      </c>
      <c r="B136" s="142" t="s">
        <v>1069</v>
      </c>
      <c r="C136" s="127" t="s">
        <v>203</v>
      </c>
      <c r="D136" s="125" t="s">
        <v>1130</v>
      </c>
      <c r="E136" s="169" t="s">
        <v>677</v>
      </c>
      <c r="F136" s="170">
        <v>44287</v>
      </c>
      <c r="G136" s="170">
        <v>44501</v>
      </c>
      <c r="H136" s="171">
        <v>15000</v>
      </c>
      <c r="I136" s="171">
        <v>0</v>
      </c>
      <c r="J136" s="171">
        <v>25</v>
      </c>
      <c r="K136" s="135">
        <f>H136*0.0287</f>
        <v>430.5</v>
      </c>
      <c r="L136" s="135">
        <f>H136*0.071</f>
        <v>1065</v>
      </c>
      <c r="M136" s="135">
        <f>H136*0.012</f>
        <v>180</v>
      </c>
      <c r="N136" s="172">
        <f>H136*0.0304</f>
        <v>456</v>
      </c>
      <c r="O136" s="135">
        <f>H136*0.0709</f>
        <v>1063.5</v>
      </c>
      <c r="P136" s="173"/>
      <c r="Q136" s="124">
        <f>SUM(K136:P136)</f>
        <v>3195</v>
      </c>
      <c r="R136" s="124">
        <v>886.5</v>
      </c>
      <c r="S136" s="124">
        <f>L136+M136+O136</f>
        <v>2308.5</v>
      </c>
      <c r="T136" s="171">
        <f>H136-R136</f>
        <v>14113.5</v>
      </c>
      <c r="U136" s="174" t="s">
        <v>678</v>
      </c>
      <c r="V136" s="175" t="s">
        <v>850</v>
      </c>
      <c r="W136" s="242">
        <v>11700062562</v>
      </c>
      <c r="X136" s="176">
        <v>4</v>
      </c>
    </row>
    <row r="137" spans="1:24" s="177" customFormat="1" ht="36">
      <c r="A137" s="167">
        <v>130</v>
      </c>
      <c r="B137" s="142" t="s">
        <v>891</v>
      </c>
      <c r="C137" s="127" t="s">
        <v>309</v>
      </c>
      <c r="D137" s="125" t="s">
        <v>683</v>
      </c>
      <c r="E137" s="169" t="s">
        <v>677</v>
      </c>
      <c r="F137" s="170">
        <v>44440</v>
      </c>
      <c r="G137" s="170">
        <v>44621</v>
      </c>
      <c r="H137" s="171">
        <v>30000</v>
      </c>
      <c r="I137" s="171">
        <v>0</v>
      </c>
      <c r="J137" s="171">
        <v>25</v>
      </c>
      <c r="K137" s="135">
        <f>H137*0.0287</f>
        <v>861</v>
      </c>
      <c r="L137" s="135">
        <f>H137*0.071</f>
        <v>2130</v>
      </c>
      <c r="M137" s="135">
        <f>H137*0.012</f>
        <v>360</v>
      </c>
      <c r="N137" s="172">
        <f>H137*0.0304</f>
        <v>912</v>
      </c>
      <c r="O137" s="135">
        <f>H137*0.0709</f>
        <v>2127</v>
      </c>
      <c r="P137" s="173"/>
      <c r="Q137" s="124">
        <f>SUM(K137:P137)</f>
        <v>6390</v>
      </c>
      <c r="R137" s="124">
        <v>1773</v>
      </c>
      <c r="S137" s="124">
        <f>L137+M137+O137</f>
        <v>4617</v>
      </c>
      <c r="T137" s="171">
        <f>H137-R137</f>
        <v>28227</v>
      </c>
      <c r="U137" s="174" t="s">
        <v>678</v>
      </c>
      <c r="V137" s="175" t="s">
        <v>850</v>
      </c>
      <c r="W137" s="242">
        <v>40221084896</v>
      </c>
      <c r="X137" s="176">
        <v>3</v>
      </c>
    </row>
    <row r="138" spans="1:24" s="177" customFormat="1" ht="36">
      <c r="A138" s="167">
        <v>131</v>
      </c>
      <c r="B138" s="142" t="s">
        <v>926</v>
      </c>
      <c r="C138" s="127" t="s">
        <v>526</v>
      </c>
      <c r="D138" s="125" t="s">
        <v>1129</v>
      </c>
      <c r="E138" s="169" t="s">
        <v>677</v>
      </c>
      <c r="F138" s="170">
        <v>44287</v>
      </c>
      <c r="G138" s="170">
        <v>44470</v>
      </c>
      <c r="H138" s="171">
        <v>20000</v>
      </c>
      <c r="I138" s="171">
        <v>0</v>
      </c>
      <c r="J138" s="171">
        <v>25</v>
      </c>
      <c r="K138" s="135">
        <f>H138*0.0287</f>
        <v>574</v>
      </c>
      <c r="L138" s="135">
        <f>H138*0.071</f>
        <v>1419.9999999999998</v>
      </c>
      <c r="M138" s="135">
        <f>H138*0.012</f>
        <v>240</v>
      </c>
      <c r="N138" s="172">
        <f>H138*0.0304</f>
        <v>608</v>
      </c>
      <c r="O138" s="135">
        <f>H138*0.0709</f>
        <v>1418</v>
      </c>
      <c r="P138" s="173"/>
      <c r="Q138" s="124">
        <f>SUM(K138:P138)</f>
        <v>4260</v>
      </c>
      <c r="R138" s="124">
        <v>1182</v>
      </c>
      <c r="S138" s="124">
        <f>L138+M138+O138</f>
        <v>3078</v>
      </c>
      <c r="T138" s="171">
        <f>H138-R138</f>
        <v>18818</v>
      </c>
      <c r="U138" s="174" t="s">
        <v>678</v>
      </c>
      <c r="V138" s="175" t="s">
        <v>850</v>
      </c>
      <c r="W138" s="242">
        <v>105047567</v>
      </c>
      <c r="X138" s="176">
        <v>3</v>
      </c>
    </row>
    <row r="139" spans="1:24" s="177" customFormat="1" ht="36">
      <c r="A139" s="167">
        <v>132</v>
      </c>
      <c r="B139" s="142" t="s">
        <v>80</v>
      </c>
      <c r="C139" s="127" t="s">
        <v>16</v>
      </c>
      <c r="D139" s="125" t="s">
        <v>711</v>
      </c>
      <c r="E139" s="169" t="s">
        <v>677</v>
      </c>
      <c r="F139" s="170">
        <v>44287</v>
      </c>
      <c r="G139" s="170">
        <v>44470</v>
      </c>
      <c r="H139" s="171">
        <v>70000</v>
      </c>
      <c r="I139" s="171">
        <v>5368.48</v>
      </c>
      <c r="J139" s="171">
        <v>25</v>
      </c>
      <c r="K139" s="135">
        <f>H139*0.0287</f>
        <v>2009</v>
      </c>
      <c r="L139" s="135">
        <f>H139*0.071</f>
        <v>4970</v>
      </c>
      <c r="M139" s="135">
        <f>H139*0.012</f>
        <v>840</v>
      </c>
      <c r="N139" s="172">
        <f>H139*0.0304</f>
        <v>2128</v>
      </c>
      <c r="O139" s="135">
        <f>H139*0.0709</f>
        <v>4963</v>
      </c>
      <c r="P139" s="173"/>
      <c r="Q139" s="124">
        <f>SUM(K139:P139)</f>
        <v>14910</v>
      </c>
      <c r="R139" s="124">
        <v>9505.48</v>
      </c>
      <c r="S139" s="124">
        <f>L139+M139+O139</f>
        <v>10773</v>
      </c>
      <c r="T139" s="171">
        <f>H139-R139</f>
        <v>60494.520000000004</v>
      </c>
      <c r="U139" s="174" t="s">
        <v>681</v>
      </c>
      <c r="V139" s="175" t="s">
        <v>850</v>
      </c>
      <c r="W139" s="242">
        <v>117803197</v>
      </c>
      <c r="X139" s="176">
        <v>4</v>
      </c>
    </row>
    <row r="140" spans="1:24" s="177" customFormat="1" ht="24">
      <c r="A140" s="167">
        <v>133</v>
      </c>
      <c r="B140" s="142" t="s">
        <v>1036</v>
      </c>
      <c r="C140" s="127" t="s">
        <v>1061</v>
      </c>
      <c r="D140" s="125" t="s">
        <v>1132</v>
      </c>
      <c r="E140" s="169" t="s">
        <v>677</v>
      </c>
      <c r="F140" s="170">
        <v>44434</v>
      </c>
      <c r="G140" s="170">
        <v>44618</v>
      </c>
      <c r="H140" s="171">
        <v>50000</v>
      </c>
      <c r="I140" s="171">
        <v>1854</v>
      </c>
      <c r="J140" s="171">
        <v>25</v>
      </c>
      <c r="K140" s="135">
        <f>H140*0.0287</f>
        <v>1435</v>
      </c>
      <c r="L140" s="135">
        <f>H140*0.071</f>
        <v>3549.9999999999995</v>
      </c>
      <c r="M140" s="135">
        <f>H140*0.012</f>
        <v>600</v>
      </c>
      <c r="N140" s="172">
        <f>H140*0.0304</f>
        <v>1520</v>
      </c>
      <c r="O140" s="135">
        <f>H140*0.0709</f>
        <v>3545.0000000000005</v>
      </c>
      <c r="P140" s="173"/>
      <c r="Q140" s="124">
        <f>SUM(K140:P140)</f>
        <v>10650</v>
      </c>
      <c r="R140" s="124">
        <v>4809</v>
      </c>
      <c r="S140" s="124">
        <f>L140+M140+O140</f>
        <v>7695</v>
      </c>
      <c r="T140" s="171">
        <f>H140-R140</f>
        <v>45191</v>
      </c>
      <c r="U140" s="174" t="s">
        <v>678</v>
      </c>
      <c r="V140" s="175" t="s">
        <v>850</v>
      </c>
      <c r="W140" s="242">
        <v>40224527784</v>
      </c>
      <c r="X140" s="176">
        <v>3</v>
      </c>
    </row>
    <row r="141" spans="1:24" s="177" customFormat="1" ht="24">
      <c r="A141" s="167">
        <v>134</v>
      </c>
      <c r="B141" s="142" t="s">
        <v>953</v>
      </c>
      <c r="C141" s="127" t="s">
        <v>1052</v>
      </c>
      <c r="D141" s="125" t="s">
        <v>702</v>
      </c>
      <c r="E141" s="169" t="s">
        <v>677</v>
      </c>
      <c r="F141" s="170">
        <v>44409</v>
      </c>
      <c r="G141" s="170">
        <v>44593</v>
      </c>
      <c r="H141" s="171">
        <v>25000</v>
      </c>
      <c r="I141" s="171">
        <v>0</v>
      </c>
      <c r="J141" s="171">
        <v>25</v>
      </c>
      <c r="K141" s="135">
        <f>H141*0.0287</f>
        <v>717.5</v>
      </c>
      <c r="L141" s="135">
        <f>H141*0.071</f>
        <v>1774.9999999999998</v>
      </c>
      <c r="M141" s="135">
        <f>H141*0.012</f>
        <v>300</v>
      </c>
      <c r="N141" s="172">
        <f>H141*0.0304</f>
        <v>760</v>
      </c>
      <c r="O141" s="135">
        <f>H141*0.0709</f>
        <v>1772.5000000000002</v>
      </c>
      <c r="P141" s="173"/>
      <c r="Q141" s="124">
        <f>SUM(K141:P141)</f>
        <v>5325</v>
      </c>
      <c r="R141" s="124">
        <v>1477.5</v>
      </c>
      <c r="S141" s="124">
        <f>L141+M141+O141</f>
        <v>3847.5</v>
      </c>
      <c r="T141" s="171">
        <f>H141-R141</f>
        <v>23522.5</v>
      </c>
      <c r="U141" s="174" t="s">
        <v>678</v>
      </c>
      <c r="V141" s="175" t="s">
        <v>850</v>
      </c>
      <c r="W141" s="242">
        <v>3100276397</v>
      </c>
      <c r="X141" s="176">
        <v>4</v>
      </c>
    </row>
    <row r="142" spans="1:24" s="177" customFormat="1" ht="36">
      <c r="A142" s="167">
        <v>135</v>
      </c>
      <c r="B142" s="142" t="s">
        <v>925</v>
      </c>
      <c r="C142" s="127" t="s">
        <v>244</v>
      </c>
      <c r="D142" s="125" t="s">
        <v>1129</v>
      </c>
      <c r="E142" s="169" t="s">
        <v>677</v>
      </c>
      <c r="F142" s="170">
        <v>44317</v>
      </c>
      <c r="G142" s="170">
        <v>44501</v>
      </c>
      <c r="H142" s="171">
        <v>60000</v>
      </c>
      <c r="I142" s="171">
        <v>3486.68</v>
      </c>
      <c r="J142" s="171">
        <v>25</v>
      </c>
      <c r="K142" s="135">
        <f>H142*0.0287</f>
        <v>1722</v>
      </c>
      <c r="L142" s="135">
        <f>H142*0.071</f>
        <v>4260</v>
      </c>
      <c r="M142" s="135">
        <f>H142*0.012</f>
        <v>720</v>
      </c>
      <c r="N142" s="172">
        <f>H142*0.0304</f>
        <v>1824</v>
      </c>
      <c r="O142" s="135">
        <f>H142*0.0709</f>
        <v>4254</v>
      </c>
      <c r="P142" s="173"/>
      <c r="Q142" s="124">
        <f>SUM(K142:P142)</f>
        <v>12780</v>
      </c>
      <c r="R142" s="124">
        <v>7032.68</v>
      </c>
      <c r="S142" s="124">
        <f>L142+M142+O142</f>
        <v>9234</v>
      </c>
      <c r="T142" s="171">
        <f>H142-R142</f>
        <v>52967.32</v>
      </c>
      <c r="U142" s="174" t="s">
        <v>678</v>
      </c>
      <c r="V142" s="175" t="s">
        <v>850</v>
      </c>
      <c r="W142" s="242">
        <v>3700198702</v>
      </c>
      <c r="X142" s="176">
        <v>4</v>
      </c>
    </row>
    <row r="143" spans="1:24" s="177" customFormat="1" ht="24">
      <c r="A143" s="167">
        <v>136</v>
      </c>
      <c r="B143" s="142" t="s">
        <v>1029</v>
      </c>
      <c r="C143" s="127" t="s">
        <v>446</v>
      </c>
      <c r="D143" s="125" t="s">
        <v>696</v>
      </c>
      <c r="E143" s="169" t="s">
        <v>677</v>
      </c>
      <c r="F143" s="170">
        <v>44287</v>
      </c>
      <c r="G143" s="170">
        <v>44470</v>
      </c>
      <c r="H143" s="171">
        <v>55000</v>
      </c>
      <c r="I143" s="171">
        <v>2559.6799999999998</v>
      </c>
      <c r="J143" s="171">
        <v>25</v>
      </c>
      <c r="K143" s="135">
        <f>H143*0.0287</f>
        <v>1578.5</v>
      </c>
      <c r="L143" s="135">
        <f>H143*0.071</f>
        <v>3904.9999999999995</v>
      </c>
      <c r="M143" s="135">
        <f>H143*0.012</f>
        <v>660</v>
      </c>
      <c r="N143" s="172">
        <f>H143*0.0304</f>
        <v>1672</v>
      </c>
      <c r="O143" s="135">
        <f>H143*0.0709</f>
        <v>3899.5000000000005</v>
      </c>
      <c r="P143" s="173"/>
      <c r="Q143" s="124">
        <f>SUM(K143:P143)</f>
        <v>11715</v>
      </c>
      <c r="R143" s="124">
        <v>5810.18</v>
      </c>
      <c r="S143" s="124">
        <f>L143+M143+O143</f>
        <v>8464.5</v>
      </c>
      <c r="T143" s="171">
        <f>H143-R143</f>
        <v>49189.82</v>
      </c>
      <c r="U143" s="174" t="s">
        <v>678</v>
      </c>
      <c r="V143" s="175" t="s">
        <v>849</v>
      </c>
      <c r="W143" s="242">
        <v>4600293601</v>
      </c>
      <c r="X143" s="176">
        <v>4</v>
      </c>
    </row>
    <row r="144" spans="1:24" s="177" customFormat="1" ht="24">
      <c r="A144" s="167">
        <v>137</v>
      </c>
      <c r="B144" s="142" t="s">
        <v>1065</v>
      </c>
      <c r="C144" s="127" t="s">
        <v>309</v>
      </c>
      <c r="D144" s="125" t="s">
        <v>683</v>
      </c>
      <c r="E144" s="169" t="s">
        <v>677</v>
      </c>
      <c r="F144" s="170">
        <v>44409</v>
      </c>
      <c r="G144" s="170">
        <v>44593</v>
      </c>
      <c r="H144" s="171">
        <v>25000</v>
      </c>
      <c r="I144" s="171">
        <v>0</v>
      </c>
      <c r="J144" s="171">
        <v>25</v>
      </c>
      <c r="K144" s="135">
        <f>H144*0.0287</f>
        <v>717.5</v>
      </c>
      <c r="L144" s="135">
        <f>H144*0.071</f>
        <v>1774.9999999999998</v>
      </c>
      <c r="M144" s="135">
        <f>H144*0.012</f>
        <v>300</v>
      </c>
      <c r="N144" s="172">
        <f>H144*0.0304</f>
        <v>760</v>
      </c>
      <c r="O144" s="135">
        <f>H144*0.0709</f>
        <v>1772.5000000000002</v>
      </c>
      <c r="P144" s="173"/>
      <c r="Q144" s="124">
        <f>SUM(K144:P144)</f>
        <v>5325</v>
      </c>
      <c r="R144" s="124">
        <v>1477.5</v>
      </c>
      <c r="S144" s="124">
        <f>L144+M144+O144</f>
        <v>3847.5</v>
      </c>
      <c r="T144" s="171">
        <f>H144-R144</f>
        <v>23522.5</v>
      </c>
      <c r="U144" s="174" t="s">
        <v>678</v>
      </c>
      <c r="V144" s="175" t="s">
        <v>849</v>
      </c>
      <c r="W144" s="242">
        <v>40239908177</v>
      </c>
      <c r="X144" s="176">
        <v>3</v>
      </c>
    </row>
    <row r="145" spans="1:24" s="177" customFormat="1" ht="24">
      <c r="A145" s="167">
        <v>138</v>
      </c>
      <c r="B145" s="142" t="s">
        <v>246</v>
      </c>
      <c r="C145" s="127" t="s">
        <v>247</v>
      </c>
      <c r="D145" s="125" t="s">
        <v>734</v>
      </c>
      <c r="E145" s="169" t="s">
        <v>677</v>
      </c>
      <c r="F145" s="170">
        <v>44287</v>
      </c>
      <c r="G145" s="170">
        <v>44470</v>
      </c>
      <c r="H145" s="171">
        <v>35000</v>
      </c>
      <c r="I145" s="171">
        <v>0</v>
      </c>
      <c r="J145" s="171">
        <v>25</v>
      </c>
      <c r="K145" s="135">
        <f>H145*0.0287</f>
        <v>1004.5</v>
      </c>
      <c r="L145" s="135">
        <f>H145*0.071</f>
        <v>2485</v>
      </c>
      <c r="M145" s="135">
        <f>H145*0.012</f>
        <v>420</v>
      </c>
      <c r="N145" s="172">
        <f>H145*0.0304</f>
        <v>1064</v>
      </c>
      <c r="O145" s="135">
        <f>H145*0.0709</f>
        <v>2481.5</v>
      </c>
      <c r="P145" s="173"/>
      <c r="Q145" s="124">
        <f>SUM(K145:P145)</f>
        <v>7455</v>
      </c>
      <c r="R145" s="124">
        <v>2068.5</v>
      </c>
      <c r="S145" s="124">
        <f>L145+M145+O145</f>
        <v>5386.5</v>
      </c>
      <c r="T145" s="171">
        <f>H145-R145</f>
        <v>32931.5</v>
      </c>
      <c r="U145" s="174" t="s">
        <v>678</v>
      </c>
      <c r="V145" s="175" t="s">
        <v>850</v>
      </c>
      <c r="W145" s="242">
        <v>6000139789</v>
      </c>
      <c r="X145" s="176">
        <v>3</v>
      </c>
    </row>
    <row r="146" spans="1:24" s="177" customFormat="1" ht="36">
      <c r="A146" s="167">
        <v>139</v>
      </c>
      <c r="B146" s="142" t="s">
        <v>853</v>
      </c>
      <c r="C146" s="127" t="s">
        <v>833</v>
      </c>
      <c r="D146" s="125" t="s">
        <v>712</v>
      </c>
      <c r="E146" s="169" t="s">
        <v>677</v>
      </c>
      <c r="F146" s="170">
        <v>44409</v>
      </c>
      <c r="G146" s="170">
        <v>44593</v>
      </c>
      <c r="H146" s="171">
        <v>30000</v>
      </c>
      <c r="I146" s="171">
        <v>0</v>
      </c>
      <c r="J146" s="171">
        <v>25</v>
      </c>
      <c r="K146" s="135">
        <f>H146*0.0287</f>
        <v>861</v>
      </c>
      <c r="L146" s="135">
        <f>H146*0.071</f>
        <v>2130</v>
      </c>
      <c r="M146" s="135">
        <f>H146*0.012</f>
        <v>360</v>
      </c>
      <c r="N146" s="172">
        <f>H146*0.0304</f>
        <v>912</v>
      </c>
      <c r="O146" s="135">
        <f>H146*0.0709</f>
        <v>2127</v>
      </c>
      <c r="P146" s="173"/>
      <c r="Q146" s="124">
        <f>SUM(K146:P146)</f>
        <v>6390</v>
      </c>
      <c r="R146" s="124">
        <v>1773</v>
      </c>
      <c r="S146" s="124">
        <f>L146+M146+O146</f>
        <v>4617</v>
      </c>
      <c r="T146" s="171">
        <f>H146-R146</f>
        <v>28227</v>
      </c>
      <c r="U146" s="174" t="s">
        <v>678</v>
      </c>
      <c r="V146" s="175" t="s">
        <v>849</v>
      </c>
      <c r="W146" s="242">
        <v>22301224410</v>
      </c>
      <c r="X146" s="176">
        <v>3</v>
      </c>
    </row>
    <row r="147" spans="1:24" s="177" customFormat="1" ht="24">
      <c r="A147" s="167">
        <v>140</v>
      </c>
      <c r="B147" s="142" t="s">
        <v>910</v>
      </c>
      <c r="C147" s="127" t="s">
        <v>203</v>
      </c>
      <c r="D147" s="125" t="s">
        <v>1130</v>
      </c>
      <c r="E147" s="169" t="s">
        <v>677</v>
      </c>
      <c r="F147" s="170">
        <v>44348</v>
      </c>
      <c r="G147" s="170">
        <v>44531</v>
      </c>
      <c r="H147" s="171">
        <v>15000</v>
      </c>
      <c r="I147" s="171">
        <v>0</v>
      </c>
      <c r="J147" s="171">
        <v>25</v>
      </c>
      <c r="K147" s="135">
        <f>H147*0.0287</f>
        <v>430.5</v>
      </c>
      <c r="L147" s="135">
        <f>H147*0.071</f>
        <v>1065</v>
      </c>
      <c r="M147" s="135">
        <f>H147*0.012</f>
        <v>180</v>
      </c>
      <c r="N147" s="172">
        <f>H147*0.0304</f>
        <v>456</v>
      </c>
      <c r="O147" s="135">
        <f>H147*0.0709</f>
        <v>1063.5</v>
      </c>
      <c r="P147" s="173"/>
      <c r="Q147" s="124">
        <f>SUM(K147:P147)</f>
        <v>3195</v>
      </c>
      <c r="R147" s="124">
        <v>886.5</v>
      </c>
      <c r="S147" s="124">
        <f>L147+M147+O147</f>
        <v>2308.5</v>
      </c>
      <c r="T147" s="171">
        <f>H147-R147</f>
        <v>14113.5</v>
      </c>
      <c r="U147" s="174" t="s">
        <v>678</v>
      </c>
      <c r="V147" s="175" t="s">
        <v>850</v>
      </c>
      <c r="W147" s="242">
        <v>4600236907</v>
      </c>
      <c r="X147" s="176">
        <v>4</v>
      </c>
    </row>
    <row r="148" spans="1:24" s="177" customFormat="1" ht="36">
      <c r="A148" s="167">
        <v>141</v>
      </c>
      <c r="B148" s="142" t="s">
        <v>888</v>
      </c>
      <c r="C148" s="127" t="s">
        <v>309</v>
      </c>
      <c r="D148" s="125" t="s">
        <v>683</v>
      </c>
      <c r="E148" s="169" t="s">
        <v>677</v>
      </c>
      <c r="F148" s="170">
        <v>44440</v>
      </c>
      <c r="G148" s="170">
        <v>44621</v>
      </c>
      <c r="H148" s="171">
        <v>25000</v>
      </c>
      <c r="I148" s="171">
        <v>0</v>
      </c>
      <c r="J148" s="171">
        <v>25</v>
      </c>
      <c r="K148" s="135">
        <f>H148*0.0287</f>
        <v>717.5</v>
      </c>
      <c r="L148" s="135">
        <f>H148*0.071</f>
        <v>1774.9999999999998</v>
      </c>
      <c r="M148" s="135">
        <f>H148*0.012</f>
        <v>300</v>
      </c>
      <c r="N148" s="172">
        <f>H148*0.0304</f>
        <v>760</v>
      </c>
      <c r="O148" s="135">
        <f>H148*0.0709</f>
        <v>1772.5000000000002</v>
      </c>
      <c r="P148" s="173"/>
      <c r="Q148" s="124">
        <f>SUM(K148:P148)</f>
        <v>5325</v>
      </c>
      <c r="R148" s="124">
        <v>1477.5</v>
      </c>
      <c r="S148" s="124">
        <f>L148+M148+O148</f>
        <v>3847.5</v>
      </c>
      <c r="T148" s="171">
        <f>H148-R148</f>
        <v>23522.5</v>
      </c>
      <c r="U148" s="174" t="s">
        <v>678</v>
      </c>
      <c r="V148" s="175" t="s">
        <v>849</v>
      </c>
      <c r="W148" s="242">
        <v>40200709810</v>
      </c>
      <c r="X148" s="176">
        <v>3</v>
      </c>
    </row>
    <row r="149" spans="1:24" s="177" customFormat="1" ht="36">
      <c r="A149" s="167">
        <v>142</v>
      </c>
      <c r="B149" s="142" t="s">
        <v>818</v>
      </c>
      <c r="C149" s="127" t="s">
        <v>89</v>
      </c>
      <c r="D149" s="125" t="s">
        <v>690</v>
      </c>
      <c r="E149" s="169" t="s">
        <v>677</v>
      </c>
      <c r="F149" s="170">
        <v>44317</v>
      </c>
      <c r="G149" s="170">
        <v>44501</v>
      </c>
      <c r="H149" s="171">
        <v>20000</v>
      </c>
      <c r="I149" s="171">
        <v>0</v>
      </c>
      <c r="J149" s="171">
        <v>25</v>
      </c>
      <c r="K149" s="135">
        <f>H149*0.0287</f>
        <v>574</v>
      </c>
      <c r="L149" s="135">
        <f>H149*0.071</f>
        <v>1419.9999999999998</v>
      </c>
      <c r="M149" s="135">
        <f>H149*0.012</f>
        <v>240</v>
      </c>
      <c r="N149" s="172">
        <f>H149*0.0304</f>
        <v>608</v>
      </c>
      <c r="O149" s="135">
        <f>H149*0.0709</f>
        <v>1418</v>
      </c>
      <c r="P149" s="173"/>
      <c r="Q149" s="124">
        <f>SUM(K149:P149)</f>
        <v>4260</v>
      </c>
      <c r="R149" s="124">
        <v>1182</v>
      </c>
      <c r="S149" s="124">
        <f>L149+M149+O149</f>
        <v>3078</v>
      </c>
      <c r="T149" s="171">
        <f>H149-R149</f>
        <v>18818</v>
      </c>
      <c r="U149" s="174" t="s">
        <v>678</v>
      </c>
      <c r="V149" s="175" t="s">
        <v>849</v>
      </c>
      <c r="W149" s="242">
        <v>4400257848</v>
      </c>
      <c r="X149" s="176">
        <v>3</v>
      </c>
    </row>
    <row r="150" spans="1:24" s="177" customFormat="1" ht="24">
      <c r="A150" s="167">
        <v>143</v>
      </c>
      <c r="B150" s="142" t="s">
        <v>554</v>
      </c>
      <c r="C150" s="127" t="s">
        <v>89</v>
      </c>
      <c r="D150" s="125" t="s">
        <v>690</v>
      </c>
      <c r="E150" s="169" t="s">
        <v>677</v>
      </c>
      <c r="F150" s="170">
        <v>44317</v>
      </c>
      <c r="G150" s="170">
        <v>44501</v>
      </c>
      <c r="H150" s="171">
        <v>20000</v>
      </c>
      <c r="I150" s="171">
        <v>0</v>
      </c>
      <c r="J150" s="171">
        <v>25</v>
      </c>
      <c r="K150" s="135">
        <f>H150*0.0287</f>
        <v>574</v>
      </c>
      <c r="L150" s="135">
        <f>H150*0.071</f>
        <v>1419.9999999999998</v>
      </c>
      <c r="M150" s="135">
        <f>H150*0.012</f>
        <v>240</v>
      </c>
      <c r="N150" s="172">
        <f>H150*0.0304</f>
        <v>608</v>
      </c>
      <c r="O150" s="135">
        <f>H150*0.0709</f>
        <v>1418</v>
      </c>
      <c r="P150" s="173"/>
      <c r="Q150" s="124">
        <f>SUM(K150:P150)</f>
        <v>4260</v>
      </c>
      <c r="R150" s="124">
        <v>1182</v>
      </c>
      <c r="S150" s="124">
        <f>L150+M150+O150</f>
        <v>3078</v>
      </c>
      <c r="T150" s="171">
        <f>H150-R150</f>
        <v>18818</v>
      </c>
      <c r="U150" s="174" t="s">
        <v>678</v>
      </c>
      <c r="V150" s="175" t="s">
        <v>849</v>
      </c>
      <c r="W150" s="242">
        <v>4100172131</v>
      </c>
      <c r="X150" s="176">
        <v>3</v>
      </c>
    </row>
    <row r="151" spans="1:24" s="177" customFormat="1" ht="36">
      <c r="A151" s="167">
        <v>144</v>
      </c>
      <c r="B151" s="142" t="s">
        <v>960</v>
      </c>
      <c r="C151" s="127" t="s">
        <v>1058</v>
      </c>
      <c r="D151" s="125" t="s">
        <v>1128</v>
      </c>
      <c r="E151" s="169" t="s">
        <v>677</v>
      </c>
      <c r="F151" s="170">
        <v>44409</v>
      </c>
      <c r="G151" s="170">
        <v>44593</v>
      </c>
      <c r="H151" s="171">
        <v>25000</v>
      </c>
      <c r="I151" s="171">
        <v>0</v>
      </c>
      <c r="J151" s="171">
        <v>25</v>
      </c>
      <c r="K151" s="135">
        <f>H151*0.0287</f>
        <v>717.5</v>
      </c>
      <c r="L151" s="135">
        <f>H151*0.071</f>
        <v>1774.9999999999998</v>
      </c>
      <c r="M151" s="135">
        <f>H151*0.012</f>
        <v>300</v>
      </c>
      <c r="N151" s="172">
        <f>H151*0.0304</f>
        <v>760</v>
      </c>
      <c r="O151" s="135">
        <f>H151*0.0709</f>
        <v>1772.5000000000002</v>
      </c>
      <c r="P151" s="173"/>
      <c r="Q151" s="124">
        <f>SUM(K151:P151)</f>
        <v>5325</v>
      </c>
      <c r="R151" s="124">
        <v>1477.5</v>
      </c>
      <c r="S151" s="124">
        <f>L151+M151+O151</f>
        <v>3847.5</v>
      </c>
      <c r="T151" s="171">
        <f>H151-R151</f>
        <v>23522.5</v>
      </c>
      <c r="U151" s="174" t="s">
        <v>678</v>
      </c>
      <c r="V151" s="175" t="s">
        <v>849</v>
      </c>
      <c r="W151" s="242">
        <v>40222996403</v>
      </c>
      <c r="X151" s="176">
        <v>4</v>
      </c>
    </row>
    <row r="152" spans="1:24" s="177" customFormat="1" ht="36">
      <c r="A152" s="167">
        <v>145</v>
      </c>
      <c r="B152" s="142" t="s">
        <v>1068</v>
      </c>
      <c r="C152" s="127" t="s">
        <v>1050</v>
      </c>
      <c r="D152" s="125" t="s">
        <v>708</v>
      </c>
      <c r="E152" s="169" t="s">
        <v>677</v>
      </c>
      <c r="F152" s="170">
        <v>44287</v>
      </c>
      <c r="G152" s="170">
        <v>44501</v>
      </c>
      <c r="H152" s="171">
        <v>40000</v>
      </c>
      <c r="I152" s="171">
        <v>442.65</v>
      </c>
      <c r="J152" s="171">
        <v>25</v>
      </c>
      <c r="K152" s="135">
        <f>H152*0.0287</f>
        <v>1148</v>
      </c>
      <c r="L152" s="135">
        <f>H152*0.071</f>
        <v>2839.9999999999995</v>
      </c>
      <c r="M152" s="135">
        <f>H152*0.012</f>
        <v>480</v>
      </c>
      <c r="N152" s="172">
        <f>H152*0.0304</f>
        <v>1216</v>
      </c>
      <c r="O152" s="135">
        <f>H152*0.0709</f>
        <v>2836</v>
      </c>
      <c r="P152" s="173"/>
      <c r="Q152" s="124">
        <f>SUM(K152:P152)</f>
        <v>8520</v>
      </c>
      <c r="R152" s="124">
        <v>2806.65</v>
      </c>
      <c r="S152" s="124">
        <f>L152+M152+O152</f>
        <v>6156</v>
      </c>
      <c r="T152" s="171">
        <f>H152-R152</f>
        <v>37193.35</v>
      </c>
      <c r="U152" s="174" t="s">
        <v>678</v>
      </c>
      <c r="V152" s="175" t="s">
        <v>849</v>
      </c>
      <c r="W152" s="242">
        <v>40220142059</v>
      </c>
      <c r="X152" s="176">
        <v>4</v>
      </c>
    </row>
    <row r="153" spans="1:24" s="177" customFormat="1" ht="36">
      <c r="A153" s="167">
        <v>146</v>
      </c>
      <c r="B153" s="142" t="s">
        <v>969</v>
      </c>
      <c r="C153" s="127" t="s">
        <v>16</v>
      </c>
      <c r="D153" s="125" t="s">
        <v>745</v>
      </c>
      <c r="E153" s="169" t="s">
        <v>677</v>
      </c>
      <c r="F153" s="170">
        <v>44430</v>
      </c>
      <c r="G153" s="170">
        <v>44614</v>
      </c>
      <c r="H153" s="171">
        <v>60000</v>
      </c>
      <c r="I153" s="171">
        <v>3486.68</v>
      </c>
      <c r="J153" s="171">
        <v>25</v>
      </c>
      <c r="K153" s="135">
        <f>H153*0.0287</f>
        <v>1722</v>
      </c>
      <c r="L153" s="135">
        <f>H153*0.071</f>
        <v>4260</v>
      </c>
      <c r="M153" s="135">
        <f>H153*0.012</f>
        <v>720</v>
      </c>
      <c r="N153" s="172">
        <f>H153*0.0304</f>
        <v>1824</v>
      </c>
      <c r="O153" s="135">
        <f>H153*0.0709</f>
        <v>4254</v>
      </c>
      <c r="P153" s="173"/>
      <c r="Q153" s="124">
        <f>SUM(K153:P153)</f>
        <v>12780</v>
      </c>
      <c r="R153" s="124">
        <v>7032.68</v>
      </c>
      <c r="S153" s="124">
        <f>L153+M153+O153</f>
        <v>9234</v>
      </c>
      <c r="T153" s="171">
        <f>H153-R153</f>
        <v>52967.32</v>
      </c>
      <c r="U153" s="174" t="s">
        <v>678</v>
      </c>
      <c r="V153" s="175" t="s">
        <v>849</v>
      </c>
      <c r="W153" s="242">
        <v>8200205261</v>
      </c>
      <c r="X153" s="176">
        <v>4</v>
      </c>
    </row>
    <row r="154" spans="1:24" s="177" customFormat="1" ht="24">
      <c r="A154" s="167">
        <v>147</v>
      </c>
      <c r="B154" s="142" t="s">
        <v>1037</v>
      </c>
      <c r="C154" s="127" t="s">
        <v>25</v>
      </c>
      <c r="D154" s="125" t="s">
        <v>1040</v>
      </c>
      <c r="E154" s="169" t="s">
        <v>677</v>
      </c>
      <c r="F154" s="170">
        <v>44348</v>
      </c>
      <c r="G154" s="170">
        <v>44531</v>
      </c>
      <c r="H154" s="171">
        <v>120000</v>
      </c>
      <c r="I154" s="171">
        <v>16809.87</v>
      </c>
      <c r="J154" s="171">
        <v>25</v>
      </c>
      <c r="K154" s="135">
        <f>H154*0.0287</f>
        <v>3444</v>
      </c>
      <c r="L154" s="135">
        <f>H154*0.071</f>
        <v>8520</v>
      </c>
      <c r="M154" s="135">
        <f>H154*0.012</f>
        <v>1440</v>
      </c>
      <c r="N154" s="172">
        <f>H154*0.0304</f>
        <v>3648</v>
      </c>
      <c r="O154" s="135">
        <f>H154*0.0709</f>
        <v>8508</v>
      </c>
      <c r="P154" s="173"/>
      <c r="Q154" s="124">
        <f>SUM(K154:P154)</f>
        <v>25560</v>
      </c>
      <c r="R154" s="124">
        <v>23901.87</v>
      </c>
      <c r="S154" s="124">
        <f>L154+M154+O154</f>
        <v>18468</v>
      </c>
      <c r="T154" s="171">
        <f>H154-R154</f>
        <v>96098.13</v>
      </c>
      <c r="U154" s="174" t="s">
        <v>678</v>
      </c>
      <c r="V154" s="175" t="s">
        <v>849</v>
      </c>
      <c r="W154" s="242">
        <v>7100333926</v>
      </c>
      <c r="X154" s="176">
        <v>5</v>
      </c>
    </row>
    <row r="155" spans="1:24" s="177" customFormat="1" ht="24">
      <c r="A155" s="167">
        <v>148</v>
      </c>
      <c r="B155" s="142" t="s">
        <v>507</v>
      </c>
      <c r="C155" s="127" t="s">
        <v>89</v>
      </c>
      <c r="D155" s="125" t="s">
        <v>690</v>
      </c>
      <c r="E155" s="169" t="s">
        <v>677</v>
      </c>
      <c r="F155" s="170">
        <v>44287</v>
      </c>
      <c r="G155" s="170">
        <v>44470</v>
      </c>
      <c r="H155" s="171">
        <v>20000</v>
      </c>
      <c r="I155" s="171">
        <v>0</v>
      </c>
      <c r="J155" s="171">
        <v>25</v>
      </c>
      <c r="K155" s="135">
        <f>H155*0.0287</f>
        <v>574</v>
      </c>
      <c r="L155" s="135">
        <f>H155*0.071</f>
        <v>1419.9999999999998</v>
      </c>
      <c r="M155" s="135">
        <f>H155*0.012</f>
        <v>240</v>
      </c>
      <c r="N155" s="172">
        <f>H155*0.0304</f>
        <v>608</v>
      </c>
      <c r="O155" s="135">
        <f>H155*0.0709</f>
        <v>1418</v>
      </c>
      <c r="P155" s="173"/>
      <c r="Q155" s="124">
        <f>SUM(K155:P155)</f>
        <v>4260</v>
      </c>
      <c r="R155" s="124">
        <v>1182</v>
      </c>
      <c r="S155" s="124">
        <f>L155+M155+O155</f>
        <v>3078</v>
      </c>
      <c r="T155" s="171">
        <f>H155-R155</f>
        <v>18818</v>
      </c>
      <c r="U155" s="174" t="s">
        <v>678</v>
      </c>
      <c r="V155" s="175" t="s">
        <v>849</v>
      </c>
      <c r="W155" s="242">
        <v>500191242</v>
      </c>
      <c r="X155" s="176">
        <v>3</v>
      </c>
    </row>
    <row r="156" spans="1:24" s="177" customFormat="1" ht="36">
      <c r="A156" s="167">
        <v>149</v>
      </c>
      <c r="B156" s="142" t="s">
        <v>872</v>
      </c>
      <c r="C156" s="127" t="s">
        <v>309</v>
      </c>
      <c r="D156" s="125" t="s">
        <v>683</v>
      </c>
      <c r="E156" s="169" t="s">
        <v>677</v>
      </c>
      <c r="F156" s="170">
        <v>44440</v>
      </c>
      <c r="G156" s="170">
        <v>44621</v>
      </c>
      <c r="H156" s="171">
        <v>25000</v>
      </c>
      <c r="I156" s="171">
        <v>0</v>
      </c>
      <c r="J156" s="171">
        <v>25</v>
      </c>
      <c r="K156" s="135">
        <f>H156*0.0287</f>
        <v>717.5</v>
      </c>
      <c r="L156" s="135">
        <f>H156*0.071</f>
        <v>1774.9999999999998</v>
      </c>
      <c r="M156" s="135">
        <f>H156*0.012</f>
        <v>300</v>
      </c>
      <c r="N156" s="172">
        <f>H156*0.0304</f>
        <v>760</v>
      </c>
      <c r="O156" s="135">
        <f>H156*0.0709</f>
        <v>1772.5000000000002</v>
      </c>
      <c r="P156" s="173"/>
      <c r="Q156" s="124">
        <f>SUM(K156:P156)</f>
        <v>5325</v>
      </c>
      <c r="R156" s="124">
        <v>1477.5</v>
      </c>
      <c r="S156" s="124">
        <f>L156+M156+O156</f>
        <v>3847.5</v>
      </c>
      <c r="T156" s="171">
        <f>H156-R156</f>
        <v>23522.5</v>
      </c>
      <c r="U156" s="174" t="s">
        <v>678</v>
      </c>
      <c r="V156" s="175"/>
      <c r="W156" s="242">
        <v>22500489483</v>
      </c>
      <c r="X156" s="176">
        <v>3</v>
      </c>
    </row>
    <row r="157" spans="1:24" s="177" customFormat="1" ht="36">
      <c r="A157" s="167">
        <v>150</v>
      </c>
      <c r="B157" s="142" t="s">
        <v>45</v>
      </c>
      <c r="C157" s="127" t="s">
        <v>46</v>
      </c>
      <c r="D157" s="125" t="s">
        <v>733</v>
      </c>
      <c r="E157" s="169" t="s">
        <v>677</v>
      </c>
      <c r="F157" s="170">
        <v>44440</v>
      </c>
      <c r="G157" s="170">
        <v>44621</v>
      </c>
      <c r="H157" s="171">
        <v>110000</v>
      </c>
      <c r="I157" s="171">
        <v>14457.62</v>
      </c>
      <c r="J157" s="171">
        <v>25</v>
      </c>
      <c r="K157" s="135">
        <f>H157*0.0287</f>
        <v>3157</v>
      </c>
      <c r="L157" s="135">
        <f>H157*0.071</f>
        <v>7809.9999999999991</v>
      </c>
      <c r="M157" s="135">
        <f>H157*0.012</f>
        <v>1320</v>
      </c>
      <c r="N157" s="172">
        <f>H157*0.0304</f>
        <v>3344</v>
      </c>
      <c r="O157" s="135">
        <f>H157*0.0709</f>
        <v>7799.0000000000009</v>
      </c>
      <c r="P157" s="173"/>
      <c r="Q157" s="124">
        <f>SUM(K157:P157)</f>
        <v>23430</v>
      </c>
      <c r="R157" s="124">
        <v>20958.62</v>
      </c>
      <c r="S157" s="124">
        <f>L157+M157+O157</f>
        <v>16929</v>
      </c>
      <c r="T157" s="171">
        <f>H157-R157</f>
        <v>89041.38</v>
      </c>
      <c r="U157" s="174" t="s">
        <v>678</v>
      </c>
      <c r="V157" s="175"/>
      <c r="W157" s="242">
        <v>105251490</v>
      </c>
      <c r="X157" s="176">
        <v>5</v>
      </c>
    </row>
    <row r="158" spans="1:24" s="177" customFormat="1" ht="36">
      <c r="A158" s="167">
        <v>151</v>
      </c>
      <c r="B158" s="142" t="s">
        <v>616</v>
      </c>
      <c r="C158" s="127" t="s">
        <v>89</v>
      </c>
      <c r="D158" s="125" t="s">
        <v>690</v>
      </c>
      <c r="E158" s="169" t="s">
        <v>677</v>
      </c>
      <c r="F158" s="170">
        <v>44287</v>
      </c>
      <c r="G158" s="170">
        <v>44470</v>
      </c>
      <c r="H158" s="171">
        <v>20000</v>
      </c>
      <c r="I158" s="171">
        <v>0</v>
      </c>
      <c r="J158" s="171">
        <v>25</v>
      </c>
      <c r="K158" s="135">
        <f>H158*0.0287</f>
        <v>574</v>
      </c>
      <c r="L158" s="135">
        <f>H158*0.071</f>
        <v>1419.9999999999998</v>
      </c>
      <c r="M158" s="135">
        <f>H158*0.012</f>
        <v>240</v>
      </c>
      <c r="N158" s="172">
        <f>H158*0.0304</f>
        <v>608</v>
      </c>
      <c r="O158" s="135">
        <f>H158*0.0709</f>
        <v>1418</v>
      </c>
      <c r="P158" s="173"/>
      <c r="Q158" s="124">
        <f>SUM(K158:P158)</f>
        <v>4260</v>
      </c>
      <c r="R158" s="124">
        <v>1182</v>
      </c>
      <c r="S158" s="124">
        <f>L158+M158+O158</f>
        <v>3078</v>
      </c>
      <c r="T158" s="171">
        <f>H158-R158</f>
        <v>18818</v>
      </c>
      <c r="U158" s="174" t="s">
        <v>678</v>
      </c>
      <c r="V158" s="175" t="s">
        <v>849</v>
      </c>
      <c r="W158" s="242">
        <v>9700018618</v>
      </c>
      <c r="X158" s="176">
        <v>3</v>
      </c>
    </row>
    <row r="159" spans="1:24" s="177" customFormat="1" ht="36">
      <c r="A159" s="167">
        <v>152</v>
      </c>
      <c r="B159" s="142" t="s">
        <v>1013</v>
      </c>
      <c r="C159" s="127" t="s">
        <v>89</v>
      </c>
      <c r="D159" s="125" t="s">
        <v>690</v>
      </c>
      <c r="E159" s="169" t="s">
        <v>677</v>
      </c>
      <c r="F159" s="170">
        <v>44440</v>
      </c>
      <c r="G159" s="170" t="s">
        <v>1095</v>
      </c>
      <c r="H159" s="171">
        <v>20000</v>
      </c>
      <c r="I159" s="171">
        <v>0</v>
      </c>
      <c r="J159" s="171">
        <v>25</v>
      </c>
      <c r="K159" s="135">
        <f>H159*0.0287</f>
        <v>574</v>
      </c>
      <c r="L159" s="135">
        <f>H159*0.071</f>
        <v>1419.9999999999998</v>
      </c>
      <c r="M159" s="135">
        <f>H159*0.012</f>
        <v>240</v>
      </c>
      <c r="N159" s="172">
        <f>H159*0.0304</f>
        <v>608</v>
      </c>
      <c r="O159" s="135">
        <f>H159*0.0709</f>
        <v>1418</v>
      </c>
      <c r="P159" s="173"/>
      <c r="Q159" s="124">
        <f>SUM(K159:P159)</f>
        <v>4260</v>
      </c>
      <c r="R159" s="124">
        <v>1182</v>
      </c>
      <c r="S159" s="124">
        <f>L159+M159+O159</f>
        <v>3078</v>
      </c>
      <c r="T159" s="171">
        <f>H159-R159</f>
        <v>18818</v>
      </c>
      <c r="U159" s="174" t="s">
        <v>678</v>
      </c>
      <c r="V159" s="175" t="s">
        <v>849</v>
      </c>
      <c r="W159" s="242">
        <v>1200741211</v>
      </c>
      <c r="X159" s="176">
        <v>3</v>
      </c>
    </row>
    <row r="160" spans="1:24" s="177" customFormat="1" ht="24">
      <c r="A160" s="167">
        <v>153</v>
      </c>
      <c r="B160" s="142" t="s">
        <v>982</v>
      </c>
      <c r="C160" s="127" t="s">
        <v>89</v>
      </c>
      <c r="D160" s="125" t="s">
        <v>690</v>
      </c>
      <c r="E160" s="169" t="s">
        <v>677</v>
      </c>
      <c r="F160" s="170">
        <v>44318</v>
      </c>
      <c r="G160" s="170">
        <v>44502</v>
      </c>
      <c r="H160" s="171">
        <v>20000</v>
      </c>
      <c r="I160" s="171">
        <v>0</v>
      </c>
      <c r="J160" s="171">
        <v>25</v>
      </c>
      <c r="K160" s="135">
        <f>H160*0.0287</f>
        <v>574</v>
      </c>
      <c r="L160" s="135">
        <f>H160*0.071</f>
        <v>1419.9999999999998</v>
      </c>
      <c r="M160" s="135">
        <f>H160*0.012</f>
        <v>240</v>
      </c>
      <c r="N160" s="172">
        <f>H160*0.0304</f>
        <v>608</v>
      </c>
      <c r="O160" s="135">
        <f>H160*0.0709</f>
        <v>1418</v>
      </c>
      <c r="P160" s="173"/>
      <c r="Q160" s="124">
        <f>SUM(K160:P160)</f>
        <v>4260</v>
      </c>
      <c r="R160" s="124">
        <v>1182</v>
      </c>
      <c r="S160" s="124">
        <f>L160+M160+O160</f>
        <v>3078</v>
      </c>
      <c r="T160" s="171">
        <f>H160-R160</f>
        <v>18818</v>
      </c>
      <c r="U160" s="174" t="s">
        <v>678</v>
      </c>
      <c r="V160" s="175" t="s">
        <v>849</v>
      </c>
      <c r="W160" s="242">
        <v>3103621508</v>
      </c>
      <c r="X160" s="176">
        <v>3</v>
      </c>
    </row>
    <row r="161" spans="1:24" s="177" customFormat="1" ht="36">
      <c r="A161" s="167">
        <v>154</v>
      </c>
      <c r="B161" s="142" t="s">
        <v>562</v>
      </c>
      <c r="C161" s="127" t="s">
        <v>446</v>
      </c>
      <c r="D161" s="125" t="s">
        <v>1129</v>
      </c>
      <c r="E161" s="169" t="s">
        <v>677</v>
      </c>
      <c r="F161" s="170">
        <v>44317</v>
      </c>
      <c r="G161" s="170">
        <v>44501</v>
      </c>
      <c r="H161" s="171">
        <v>60000</v>
      </c>
      <c r="I161" s="171">
        <v>3486.68</v>
      </c>
      <c r="J161" s="171">
        <v>25</v>
      </c>
      <c r="K161" s="135">
        <f>H161*0.0287</f>
        <v>1722</v>
      </c>
      <c r="L161" s="135">
        <f>H161*0.071</f>
        <v>4260</v>
      </c>
      <c r="M161" s="135">
        <f>H161*0.012</f>
        <v>720</v>
      </c>
      <c r="N161" s="172">
        <f>H161*0.0304</f>
        <v>1824</v>
      </c>
      <c r="O161" s="135">
        <f>H161*0.0709</f>
        <v>4254</v>
      </c>
      <c r="P161" s="173"/>
      <c r="Q161" s="124">
        <f>SUM(K161:P161)</f>
        <v>12780</v>
      </c>
      <c r="R161" s="124">
        <v>7032.68</v>
      </c>
      <c r="S161" s="124">
        <f>L161+M161+O161</f>
        <v>9234</v>
      </c>
      <c r="T161" s="171">
        <f>H161-R161</f>
        <v>52967.32</v>
      </c>
      <c r="U161" s="174" t="s">
        <v>678</v>
      </c>
      <c r="V161" s="175" t="s">
        <v>849</v>
      </c>
      <c r="W161" s="242">
        <v>4701166425</v>
      </c>
      <c r="X161" s="176">
        <v>4</v>
      </c>
    </row>
    <row r="162" spans="1:24" s="177" customFormat="1" ht="36">
      <c r="A162" s="167">
        <v>155</v>
      </c>
      <c r="B162" s="142" t="s">
        <v>584</v>
      </c>
      <c r="C162" s="127" t="s">
        <v>446</v>
      </c>
      <c r="D162" s="125" t="s">
        <v>690</v>
      </c>
      <c r="E162" s="169" t="s">
        <v>677</v>
      </c>
      <c r="F162" s="170">
        <v>44317</v>
      </c>
      <c r="G162" s="170">
        <v>44501</v>
      </c>
      <c r="H162" s="171">
        <v>60000</v>
      </c>
      <c r="I162" s="171">
        <v>3486.68</v>
      </c>
      <c r="J162" s="171">
        <v>25</v>
      </c>
      <c r="K162" s="135">
        <f>H162*0.0287</f>
        <v>1722</v>
      </c>
      <c r="L162" s="135">
        <f>H162*0.071</f>
        <v>4260</v>
      </c>
      <c r="M162" s="135">
        <f>H162*0.012</f>
        <v>720</v>
      </c>
      <c r="N162" s="172">
        <f>H162*0.0304</f>
        <v>1824</v>
      </c>
      <c r="O162" s="135">
        <f>H162*0.0709</f>
        <v>4254</v>
      </c>
      <c r="P162" s="173"/>
      <c r="Q162" s="124">
        <f>SUM(K162:P162)</f>
        <v>12780</v>
      </c>
      <c r="R162" s="124">
        <v>7032.68</v>
      </c>
      <c r="S162" s="124">
        <f>L162+M162+O162</f>
        <v>9234</v>
      </c>
      <c r="T162" s="171">
        <f>H162-R162</f>
        <v>52967.32</v>
      </c>
      <c r="U162" s="174" t="s">
        <v>678</v>
      </c>
      <c r="V162" s="175" t="s">
        <v>849</v>
      </c>
      <c r="W162" s="242">
        <v>5400142914</v>
      </c>
      <c r="X162" s="176">
        <v>4</v>
      </c>
    </row>
    <row r="163" spans="1:24" s="177" customFormat="1" ht="24">
      <c r="A163" s="167">
        <v>156</v>
      </c>
      <c r="B163" s="142" t="s">
        <v>590</v>
      </c>
      <c r="C163" s="127" t="s">
        <v>446</v>
      </c>
      <c r="D163" s="125" t="s">
        <v>690</v>
      </c>
      <c r="E163" s="169" t="s">
        <v>677</v>
      </c>
      <c r="F163" s="170">
        <v>44317</v>
      </c>
      <c r="G163" s="170">
        <v>44501</v>
      </c>
      <c r="H163" s="171">
        <v>60000</v>
      </c>
      <c r="I163" s="171">
        <v>3486.68</v>
      </c>
      <c r="J163" s="171">
        <v>25</v>
      </c>
      <c r="K163" s="135">
        <f>H163*0.0287</f>
        <v>1722</v>
      </c>
      <c r="L163" s="135">
        <f>H163*0.071</f>
        <v>4260</v>
      </c>
      <c r="M163" s="135">
        <f>H163*0.012</f>
        <v>720</v>
      </c>
      <c r="N163" s="172">
        <f>H163*0.0304</f>
        <v>1824</v>
      </c>
      <c r="O163" s="135">
        <f>H163*0.0709</f>
        <v>4254</v>
      </c>
      <c r="P163" s="173"/>
      <c r="Q163" s="124">
        <f>SUM(K163:P163)</f>
        <v>12780</v>
      </c>
      <c r="R163" s="124">
        <v>7032.68</v>
      </c>
      <c r="S163" s="124">
        <f>L163+M163+O163</f>
        <v>9234</v>
      </c>
      <c r="T163" s="171">
        <f>H163-R163</f>
        <v>52967.32</v>
      </c>
      <c r="U163" s="174" t="s">
        <v>678</v>
      </c>
      <c r="V163" s="175" t="s">
        <v>849</v>
      </c>
      <c r="W163" s="242">
        <v>5600126436</v>
      </c>
      <c r="X163" s="176">
        <v>4</v>
      </c>
    </row>
    <row r="164" spans="1:24" s="177" customFormat="1" ht="36">
      <c r="A164" s="167">
        <v>157</v>
      </c>
      <c r="B164" s="142" t="s">
        <v>251</v>
      </c>
      <c r="C164" s="127" t="s">
        <v>252</v>
      </c>
      <c r="D164" s="125" t="s">
        <v>706</v>
      </c>
      <c r="E164" s="169" t="s">
        <v>677</v>
      </c>
      <c r="F164" s="170">
        <v>44197</v>
      </c>
      <c r="G164" s="170">
        <v>44562</v>
      </c>
      <c r="H164" s="171">
        <v>19112.5</v>
      </c>
      <c r="I164" s="171">
        <v>0</v>
      </c>
      <c r="J164" s="171">
        <v>25</v>
      </c>
      <c r="K164" s="135">
        <f>H164*0.0287</f>
        <v>548.52874999999995</v>
      </c>
      <c r="L164" s="135">
        <f>H164*0.071</f>
        <v>1356.9875</v>
      </c>
      <c r="M164" s="135">
        <f>H164*0.012</f>
        <v>229.35</v>
      </c>
      <c r="N164" s="172">
        <f>H164*0.0304</f>
        <v>581.02</v>
      </c>
      <c r="O164" s="135">
        <f>H164*0.0709</f>
        <v>1355.0762500000001</v>
      </c>
      <c r="P164" s="173"/>
      <c r="Q164" s="124">
        <f>SUM(K164:P164)</f>
        <v>4070.9625000000001</v>
      </c>
      <c r="R164" s="124">
        <v>2349.5500000000002</v>
      </c>
      <c r="S164" s="124">
        <f>L164+M164+O164</f>
        <v>2941.4137499999997</v>
      </c>
      <c r="T164" s="171">
        <f>H164-R164</f>
        <v>16762.95</v>
      </c>
      <c r="U164" s="174" t="s">
        <v>678</v>
      </c>
      <c r="V164" s="175" t="s">
        <v>849</v>
      </c>
      <c r="W164" s="242">
        <v>6700073197</v>
      </c>
      <c r="X164" s="176">
        <v>1</v>
      </c>
    </row>
    <row r="165" spans="1:24" s="177" customFormat="1" ht="24">
      <c r="A165" s="167">
        <v>158</v>
      </c>
      <c r="B165" s="142" t="s">
        <v>997</v>
      </c>
      <c r="C165" s="127" t="s">
        <v>89</v>
      </c>
      <c r="D165" s="125" t="s">
        <v>690</v>
      </c>
      <c r="E165" s="169" t="s">
        <v>677</v>
      </c>
      <c r="F165" s="170">
        <v>44317</v>
      </c>
      <c r="G165" s="170">
        <v>44501</v>
      </c>
      <c r="H165" s="171">
        <v>20000</v>
      </c>
      <c r="I165" s="171">
        <v>0</v>
      </c>
      <c r="J165" s="171">
        <v>25</v>
      </c>
      <c r="K165" s="135">
        <f>H165*0.0287</f>
        <v>574</v>
      </c>
      <c r="L165" s="135">
        <f>H165*0.071</f>
        <v>1419.9999999999998</v>
      </c>
      <c r="M165" s="135">
        <f>H165*0.012</f>
        <v>240</v>
      </c>
      <c r="N165" s="172">
        <f>H165*0.0304</f>
        <v>608</v>
      </c>
      <c r="O165" s="135">
        <f>H165*0.0709</f>
        <v>1418</v>
      </c>
      <c r="P165" s="173"/>
      <c r="Q165" s="124">
        <f>SUM(K165:P165)</f>
        <v>4260</v>
      </c>
      <c r="R165" s="124">
        <v>1182</v>
      </c>
      <c r="S165" s="124">
        <f>L165+M165+O165</f>
        <v>3078</v>
      </c>
      <c r="T165" s="171">
        <f>H165-R165</f>
        <v>18818</v>
      </c>
      <c r="U165" s="174" t="s">
        <v>678</v>
      </c>
      <c r="V165" s="175" t="s">
        <v>849</v>
      </c>
      <c r="W165" s="242">
        <v>7000030200</v>
      </c>
      <c r="X165" s="176">
        <v>3</v>
      </c>
    </row>
    <row r="166" spans="1:24" s="177" customFormat="1" ht="24">
      <c r="A166" s="167">
        <v>159</v>
      </c>
      <c r="B166" s="178" t="s">
        <v>1110</v>
      </c>
      <c r="C166" s="174" t="s">
        <v>89</v>
      </c>
      <c r="D166" s="125" t="s">
        <v>1129</v>
      </c>
      <c r="E166" s="169" t="s">
        <v>677</v>
      </c>
      <c r="F166" s="170">
        <v>44440</v>
      </c>
      <c r="G166" s="170">
        <v>44621</v>
      </c>
      <c r="H166" s="171">
        <v>20000</v>
      </c>
      <c r="I166" s="171">
        <v>0</v>
      </c>
      <c r="J166" s="171">
        <v>25</v>
      </c>
      <c r="K166" s="135">
        <f>H166*0.0287</f>
        <v>574</v>
      </c>
      <c r="L166" s="135">
        <f>H166*0.071</f>
        <v>1419.9999999999998</v>
      </c>
      <c r="M166" s="135">
        <f>H166*0.012</f>
        <v>240</v>
      </c>
      <c r="N166" s="172">
        <f>H166*0.0304</f>
        <v>608</v>
      </c>
      <c r="O166" s="135">
        <f>H166*0.0709</f>
        <v>1418</v>
      </c>
      <c r="P166" s="173"/>
      <c r="Q166" s="124">
        <f>SUM(K166:P166)</f>
        <v>4260</v>
      </c>
      <c r="R166" s="124">
        <v>1182</v>
      </c>
      <c r="S166" s="124">
        <f>L166+M166+O166</f>
        <v>3078</v>
      </c>
      <c r="T166" s="171">
        <f>H166-R166</f>
        <v>18818</v>
      </c>
      <c r="U166" s="174" t="s">
        <v>678</v>
      </c>
      <c r="V166" s="175" t="s">
        <v>849</v>
      </c>
      <c r="W166" s="242">
        <v>4800027379</v>
      </c>
      <c r="X166" s="176">
        <v>3</v>
      </c>
    </row>
    <row r="167" spans="1:24" s="177" customFormat="1" ht="24">
      <c r="A167" s="167">
        <v>160</v>
      </c>
      <c r="B167" s="142" t="s">
        <v>831</v>
      </c>
      <c r="C167" s="127" t="s">
        <v>244</v>
      </c>
      <c r="D167" s="125" t="s">
        <v>746</v>
      </c>
      <c r="E167" s="169" t="s">
        <v>677</v>
      </c>
      <c r="F167" s="170">
        <v>44409</v>
      </c>
      <c r="G167" s="170">
        <v>44593</v>
      </c>
      <c r="H167" s="171">
        <v>55000</v>
      </c>
      <c r="I167" s="171">
        <v>2202.64</v>
      </c>
      <c r="J167" s="171">
        <v>25</v>
      </c>
      <c r="K167" s="135">
        <f>H167*0.0287</f>
        <v>1578.5</v>
      </c>
      <c r="L167" s="135">
        <f>H167*0.071</f>
        <v>3904.9999999999995</v>
      </c>
      <c r="M167" s="135">
        <f>H167*0.012</f>
        <v>660</v>
      </c>
      <c r="N167" s="172">
        <f>H167*0.0304</f>
        <v>1672</v>
      </c>
      <c r="O167" s="135">
        <f>H167*0.0709</f>
        <v>3899.5000000000005</v>
      </c>
      <c r="P167" s="173"/>
      <c r="Q167" s="124">
        <f>SUM(K167:P167)</f>
        <v>11715</v>
      </c>
      <c r="R167" s="124">
        <v>7833.38</v>
      </c>
      <c r="S167" s="124">
        <f>L167+M167+O167</f>
        <v>8464.5</v>
      </c>
      <c r="T167" s="171">
        <f>H167-R167</f>
        <v>47166.62</v>
      </c>
      <c r="U167" s="174" t="s">
        <v>681</v>
      </c>
      <c r="V167" s="175"/>
      <c r="W167" s="242">
        <v>102437126</v>
      </c>
      <c r="X167" s="176">
        <v>4</v>
      </c>
    </row>
    <row r="168" spans="1:24" s="177" customFormat="1" ht="48">
      <c r="A168" s="167">
        <v>161</v>
      </c>
      <c r="B168" s="142" t="s">
        <v>521</v>
      </c>
      <c r="C168" s="127" t="s">
        <v>446</v>
      </c>
      <c r="D168" s="125" t="s">
        <v>690</v>
      </c>
      <c r="E168" s="169" t="s">
        <v>677</v>
      </c>
      <c r="F168" s="170">
        <v>44197</v>
      </c>
      <c r="G168" s="170">
        <v>44562</v>
      </c>
      <c r="H168" s="171">
        <v>60000</v>
      </c>
      <c r="I168" s="171">
        <v>3486.68</v>
      </c>
      <c r="J168" s="171">
        <v>25</v>
      </c>
      <c r="K168" s="135">
        <f>H168*0.0287</f>
        <v>1722</v>
      </c>
      <c r="L168" s="135">
        <f>H168*0.071</f>
        <v>4260</v>
      </c>
      <c r="M168" s="135">
        <f>H168*0.012</f>
        <v>720</v>
      </c>
      <c r="N168" s="172">
        <f>H168*0.0304</f>
        <v>1824</v>
      </c>
      <c r="O168" s="135">
        <f>H168*0.0709</f>
        <v>4254</v>
      </c>
      <c r="P168" s="173"/>
      <c r="Q168" s="124">
        <f>SUM(K168:P168)</f>
        <v>12780</v>
      </c>
      <c r="R168" s="124">
        <v>7032.68</v>
      </c>
      <c r="S168" s="124">
        <f>L168+M168+O168</f>
        <v>9234</v>
      </c>
      <c r="T168" s="171">
        <f>H168-R168</f>
        <v>52967.32</v>
      </c>
      <c r="U168" s="174" t="s">
        <v>678</v>
      </c>
      <c r="V168" s="175" t="s">
        <v>849</v>
      </c>
      <c r="W168" s="242">
        <v>1300527031</v>
      </c>
      <c r="X168" s="176">
        <v>4</v>
      </c>
    </row>
    <row r="169" spans="1:24" s="177" customFormat="1" ht="24">
      <c r="A169" s="167">
        <v>162</v>
      </c>
      <c r="B169" s="142" t="s">
        <v>1027</v>
      </c>
      <c r="C169" s="127" t="s">
        <v>1059</v>
      </c>
      <c r="D169" s="125" t="s">
        <v>696</v>
      </c>
      <c r="E169" s="169" t="s">
        <v>677</v>
      </c>
      <c r="F169" s="170">
        <v>44440</v>
      </c>
      <c r="G169" s="170">
        <v>44621</v>
      </c>
      <c r="H169" s="171">
        <v>55000</v>
      </c>
      <c r="I169" s="171">
        <v>2559.6799999999998</v>
      </c>
      <c r="J169" s="171">
        <v>25</v>
      </c>
      <c r="K169" s="135">
        <f>H169*0.0287</f>
        <v>1578.5</v>
      </c>
      <c r="L169" s="135">
        <f>H169*0.071</f>
        <v>3904.9999999999995</v>
      </c>
      <c r="M169" s="135">
        <f>H169*0.012</f>
        <v>660</v>
      </c>
      <c r="N169" s="172">
        <f>H169*0.0304</f>
        <v>1672</v>
      </c>
      <c r="O169" s="135">
        <f>H169*0.0709</f>
        <v>3899.5000000000005</v>
      </c>
      <c r="P169" s="173"/>
      <c r="Q169" s="124">
        <f>SUM(K169:P169)</f>
        <v>11715</v>
      </c>
      <c r="R169" s="124">
        <v>5810.18</v>
      </c>
      <c r="S169" s="124">
        <f>L169+M169+O169</f>
        <v>8464.5</v>
      </c>
      <c r="T169" s="171">
        <f>H169-R169</f>
        <v>49189.82</v>
      </c>
      <c r="U169" s="174" t="s">
        <v>678</v>
      </c>
      <c r="V169" s="175" t="s">
        <v>849</v>
      </c>
      <c r="W169" s="242">
        <v>2300240773</v>
      </c>
      <c r="X169" s="176">
        <v>4</v>
      </c>
    </row>
    <row r="170" spans="1:24" s="177" customFormat="1" ht="36">
      <c r="A170" s="167">
        <v>163</v>
      </c>
      <c r="B170" s="142" t="s">
        <v>772</v>
      </c>
      <c r="C170" s="127" t="s">
        <v>832</v>
      </c>
      <c r="D170" s="125" t="s">
        <v>707</v>
      </c>
      <c r="E170" s="169" t="s">
        <v>677</v>
      </c>
      <c r="F170" s="170">
        <v>44434</v>
      </c>
      <c r="G170" s="170">
        <v>44618</v>
      </c>
      <c r="H170" s="171">
        <v>70000</v>
      </c>
      <c r="I170" s="171">
        <v>5368.48</v>
      </c>
      <c r="J170" s="171">
        <v>25</v>
      </c>
      <c r="K170" s="135">
        <f>H170*0.0287</f>
        <v>2009</v>
      </c>
      <c r="L170" s="135">
        <f>H170*0.071</f>
        <v>4970</v>
      </c>
      <c r="M170" s="135">
        <f>H170*0.012</f>
        <v>840</v>
      </c>
      <c r="N170" s="172">
        <f>H170*0.0304</f>
        <v>2128</v>
      </c>
      <c r="O170" s="135">
        <f>H170*0.0709</f>
        <v>4963</v>
      </c>
      <c r="P170" s="173"/>
      <c r="Q170" s="124">
        <f>SUM(K170:P170)</f>
        <v>14910</v>
      </c>
      <c r="R170" s="124">
        <v>9505.48</v>
      </c>
      <c r="S170" s="124">
        <f>L170+M170+O170</f>
        <v>10773</v>
      </c>
      <c r="T170" s="171">
        <f>H170-R170</f>
        <v>60494.520000000004</v>
      </c>
      <c r="U170" s="174" t="s">
        <v>678</v>
      </c>
      <c r="V170" s="175"/>
      <c r="W170" s="242">
        <v>9600218839</v>
      </c>
      <c r="X170" s="176">
        <v>4</v>
      </c>
    </row>
    <row r="171" spans="1:24" s="177" customFormat="1" ht="24">
      <c r="A171" s="167">
        <v>164</v>
      </c>
      <c r="B171" s="142" t="s">
        <v>873</v>
      </c>
      <c r="C171" s="127" t="s">
        <v>309</v>
      </c>
      <c r="D171" s="125" t="s">
        <v>683</v>
      </c>
      <c r="E171" s="169" t="s">
        <v>677</v>
      </c>
      <c r="F171" s="170">
        <v>44440</v>
      </c>
      <c r="G171" s="170">
        <v>44621</v>
      </c>
      <c r="H171" s="171">
        <v>25000</v>
      </c>
      <c r="I171" s="171">
        <v>0</v>
      </c>
      <c r="J171" s="171">
        <v>25</v>
      </c>
      <c r="K171" s="135">
        <f>H171*0.0287</f>
        <v>717.5</v>
      </c>
      <c r="L171" s="135">
        <f>H171*0.071</f>
        <v>1774.9999999999998</v>
      </c>
      <c r="M171" s="135">
        <f>H171*0.012</f>
        <v>300</v>
      </c>
      <c r="N171" s="172">
        <f>H171*0.0304</f>
        <v>760</v>
      </c>
      <c r="O171" s="135">
        <f>H171*0.0709</f>
        <v>1772.5000000000002</v>
      </c>
      <c r="P171" s="173"/>
      <c r="Q171" s="124">
        <f>SUM(K171:P171)</f>
        <v>5325</v>
      </c>
      <c r="R171" s="124">
        <v>1477.5</v>
      </c>
      <c r="S171" s="124">
        <f>L171+M171+O171</f>
        <v>3847.5</v>
      </c>
      <c r="T171" s="171">
        <f>H171-R171</f>
        <v>23522.5</v>
      </c>
      <c r="U171" s="174" t="s">
        <v>678</v>
      </c>
      <c r="V171" s="175"/>
      <c r="W171" s="242">
        <v>40232504817</v>
      </c>
      <c r="X171" s="176">
        <v>3</v>
      </c>
    </row>
    <row r="172" spans="1:24" s="177" customFormat="1" ht="36">
      <c r="A172" s="167">
        <v>165</v>
      </c>
      <c r="B172" s="142" t="s">
        <v>155</v>
      </c>
      <c r="C172" s="127" t="s">
        <v>156</v>
      </c>
      <c r="D172" s="125" t="s">
        <v>706</v>
      </c>
      <c r="E172" s="169" t="s">
        <v>677</v>
      </c>
      <c r="F172" s="170">
        <v>44287</v>
      </c>
      <c r="G172" s="170">
        <v>44470</v>
      </c>
      <c r="H172" s="171">
        <v>40000</v>
      </c>
      <c r="I172" s="171">
        <v>264.13</v>
      </c>
      <c r="J172" s="171">
        <v>25</v>
      </c>
      <c r="K172" s="135">
        <f>H172*0.0287</f>
        <v>1148</v>
      </c>
      <c r="L172" s="135">
        <f>H172*0.071</f>
        <v>2839.9999999999995</v>
      </c>
      <c r="M172" s="135">
        <f>H172*0.012</f>
        <v>480</v>
      </c>
      <c r="N172" s="172">
        <f>H172*0.0304</f>
        <v>1216</v>
      </c>
      <c r="O172" s="135">
        <f>H172*0.0709</f>
        <v>2836</v>
      </c>
      <c r="P172" s="173"/>
      <c r="Q172" s="124">
        <f>SUM(K172:P172)</f>
        <v>8520</v>
      </c>
      <c r="R172" s="124">
        <v>3818.25</v>
      </c>
      <c r="S172" s="124">
        <f>L172+M172+O172</f>
        <v>6156</v>
      </c>
      <c r="T172" s="171">
        <f>H172-R172</f>
        <v>36181.75</v>
      </c>
      <c r="U172" s="174" t="s">
        <v>678</v>
      </c>
      <c r="V172" s="175"/>
      <c r="W172" s="242">
        <v>13500005973</v>
      </c>
      <c r="X172" s="176">
        <v>3</v>
      </c>
    </row>
    <row r="173" spans="1:24" s="177" customFormat="1" ht="36">
      <c r="A173" s="167">
        <v>166</v>
      </c>
      <c r="B173" s="142" t="s">
        <v>778</v>
      </c>
      <c r="C173" s="127" t="s">
        <v>834</v>
      </c>
      <c r="D173" s="125" t="s">
        <v>691</v>
      </c>
      <c r="E173" s="169" t="s">
        <v>677</v>
      </c>
      <c r="F173" s="170">
        <v>44392</v>
      </c>
      <c r="G173" s="170">
        <v>44576</v>
      </c>
      <c r="H173" s="171">
        <v>60000</v>
      </c>
      <c r="I173" s="171">
        <v>3486.68</v>
      </c>
      <c r="J173" s="171">
        <v>25</v>
      </c>
      <c r="K173" s="135">
        <f>H173*0.0287</f>
        <v>1722</v>
      </c>
      <c r="L173" s="135">
        <f>H173*0.071</f>
        <v>4260</v>
      </c>
      <c r="M173" s="135">
        <f>H173*0.012</f>
        <v>720</v>
      </c>
      <c r="N173" s="172">
        <f>H173*0.0304</f>
        <v>1824</v>
      </c>
      <c r="O173" s="135">
        <f>H173*0.0709</f>
        <v>4254</v>
      </c>
      <c r="P173" s="173"/>
      <c r="Q173" s="124">
        <f>SUM(K173:P173)</f>
        <v>12780</v>
      </c>
      <c r="R173" s="124">
        <v>7032.68</v>
      </c>
      <c r="S173" s="124">
        <f>L173+M173+O173</f>
        <v>9234</v>
      </c>
      <c r="T173" s="171">
        <f>H173-R173</f>
        <v>52967.32</v>
      </c>
      <c r="U173" s="174" t="s">
        <v>678</v>
      </c>
      <c r="V173" s="175" t="s">
        <v>849</v>
      </c>
      <c r="W173" s="242">
        <v>115554826</v>
      </c>
      <c r="X173" s="176">
        <v>4</v>
      </c>
    </row>
    <row r="174" spans="1:24" s="177" customFormat="1" ht="36">
      <c r="A174" s="167">
        <v>167</v>
      </c>
      <c r="B174" s="142" t="s">
        <v>761</v>
      </c>
      <c r="C174" s="127" t="s">
        <v>237</v>
      </c>
      <c r="D174" s="125" t="s">
        <v>709</v>
      </c>
      <c r="E174" s="169" t="s">
        <v>677</v>
      </c>
      <c r="F174" s="170">
        <v>44348</v>
      </c>
      <c r="G174" s="170">
        <v>44531</v>
      </c>
      <c r="H174" s="171">
        <v>60000</v>
      </c>
      <c r="I174" s="171">
        <v>3248.65</v>
      </c>
      <c r="J174" s="171">
        <v>25</v>
      </c>
      <c r="K174" s="135">
        <f>H174*0.0287</f>
        <v>1722</v>
      </c>
      <c r="L174" s="135">
        <f>H174*0.071</f>
        <v>4260</v>
      </c>
      <c r="M174" s="135">
        <f>H174*0.012</f>
        <v>720</v>
      </c>
      <c r="N174" s="172">
        <f>H174*0.0304</f>
        <v>1824</v>
      </c>
      <c r="O174" s="135">
        <f>H174*0.0709</f>
        <v>4254</v>
      </c>
      <c r="P174" s="173"/>
      <c r="Q174" s="124">
        <f>SUM(K174:P174)</f>
        <v>12780</v>
      </c>
      <c r="R174" s="124">
        <v>7984.77</v>
      </c>
      <c r="S174" s="124">
        <f>L174+M174+O174</f>
        <v>9234</v>
      </c>
      <c r="T174" s="171">
        <f>H174-R174</f>
        <v>52015.229999999996</v>
      </c>
      <c r="U174" s="174" t="s">
        <v>678</v>
      </c>
      <c r="V174" s="175" t="s">
        <v>849</v>
      </c>
      <c r="W174" s="242">
        <v>107772113</v>
      </c>
      <c r="X174" s="176">
        <v>4</v>
      </c>
    </row>
    <row r="175" spans="1:24" s="177" customFormat="1" ht="36">
      <c r="A175" s="167">
        <v>168</v>
      </c>
      <c r="B175" s="142" t="s">
        <v>1018</v>
      </c>
      <c r="C175" s="127" t="s">
        <v>89</v>
      </c>
      <c r="D175" s="125" t="s">
        <v>690</v>
      </c>
      <c r="E175" s="169" t="s">
        <v>677</v>
      </c>
      <c r="F175" s="170">
        <v>44440</v>
      </c>
      <c r="G175" s="170">
        <v>44621</v>
      </c>
      <c r="H175" s="171">
        <v>12000</v>
      </c>
      <c r="I175" s="171">
        <v>0</v>
      </c>
      <c r="J175" s="171">
        <v>25</v>
      </c>
      <c r="K175" s="135">
        <f>H175*0.0287</f>
        <v>344.4</v>
      </c>
      <c r="L175" s="135">
        <f>H175*0.071</f>
        <v>851.99999999999989</v>
      </c>
      <c r="M175" s="135">
        <f>H175*0.012</f>
        <v>144</v>
      </c>
      <c r="N175" s="172">
        <f>H175*0.0304</f>
        <v>364.8</v>
      </c>
      <c r="O175" s="135">
        <f>H175*0.0709</f>
        <v>850.80000000000007</v>
      </c>
      <c r="P175" s="173"/>
      <c r="Q175" s="124">
        <f>SUM(K175:P175)</f>
        <v>2556</v>
      </c>
      <c r="R175" s="124">
        <v>709.2</v>
      </c>
      <c r="S175" s="124">
        <f>L175+M175+O175</f>
        <v>1846.8</v>
      </c>
      <c r="T175" s="171">
        <f>H175-R175</f>
        <v>11290.8</v>
      </c>
      <c r="U175" s="174" t="s">
        <v>678</v>
      </c>
      <c r="V175" s="175" t="s">
        <v>849</v>
      </c>
      <c r="W175" s="242">
        <v>109045138</v>
      </c>
      <c r="X175" s="176">
        <v>3</v>
      </c>
    </row>
    <row r="176" spans="1:24" s="177" customFormat="1" ht="24">
      <c r="A176" s="167">
        <v>169</v>
      </c>
      <c r="B176" s="142" t="s">
        <v>394</v>
      </c>
      <c r="C176" s="127" t="s">
        <v>274</v>
      </c>
      <c r="D176" s="125" t="s">
        <v>741</v>
      </c>
      <c r="E176" s="169" t="s">
        <v>677</v>
      </c>
      <c r="F176" s="170">
        <v>44287</v>
      </c>
      <c r="G176" s="170">
        <v>44470</v>
      </c>
      <c r="H176" s="171">
        <v>35000</v>
      </c>
      <c r="I176" s="171">
        <v>0</v>
      </c>
      <c r="J176" s="171">
        <v>25</v>
      </c>
      <c r="K176" s="135">
        <f>H176*0.0287</f>
        <v>1004.5</v>
      </c>
      <c r="L176" s="135">
        <f>H176*0.071</f>
        <v>2485</v>
      </c>
      <c r="M176" s="135">
        <f>H176*0.012</f>
        <v>420</v>
      </c>
      <c r="N176" s="172">
        <f>H176*0.0304</f>
        <v>1064</v>
      </c>
      <c r="O176" s="135">
        <f>H176*0.0709</f>
        <v>2481.5</v>
      </c>
      <c r="P176" s="173"/>
      <c r="Q176" s="124">
        <f>SUM(K176:P176)</f>
        <v>7455</v>
      </c>
      <c r="R176" s="124">
        <v>2068.5</v>
      </c>
      <c r="S176" s="124">
        <f>L176+M176+O176</f>
        <v>5386.5</v>
      </c>
      <c r="T176" s="171">
        <f>H176-R176</f>
        <v>32931.5</v>
      </c>
      <c r="U176" s="174" t="s">
        <v>678</v>
      </c>
      <c r="V176" s="175" t="s">
        <v>849</v>
      </c>
      <c r="W176" s="242">
        <v>114547904</v>
      </c>
      <c r="X176" s="176">
        <v>3</v>
      </c>
    </row>
    <row r="177" spans="1:24" s="177" customFormat="1" ht="36">
      <c r="A177" s="167">
        <v>170</v>
      </c>
      <c r="B177" s="142" t="s">
        <v>445</v>
      </c>
      <c r="C177" s="127" t="s">
        <v>446</v>
      </c>
      <c r="D177" s="125" t="s">
        <v>690</v>
      </c>
      <c r="E177" s="169" t="s">
        <v>677</v>
      </c>
      <c r="F177" s="170">
        <v>44440</v>
      </c>
      <c r="G177" s="170">
        <v>44805</v>
      </c>
      <c r="H177" s="171">
        <v>60000</v>
      </c>
      <c r="I177" s="171">
        <v>3486.68</v>
      </c>
      <c r="J177" s="171">
        <v>25</v>
      </c>
      <c r="K177" s="135">
        <f>H177*0.0287</f>
        <v>1722</v>
      </c>
      <c r="L177" s="135">
        <f>H177*0.071</f>
        <v>4260</v>
      </c>
      <c r="M177" s="135">
        <f>H177*0.012</f>
        <v>720</v>
      </c>
      <c r="N177" s="172">
        <f>H177*0.0304</f>
        <v>1824</v>
      </c>
      <c r="O177" s="135">
        <f>H177*0.0709</f>
        <v>4254</v>
      </c>
      <c r="P177" s="173"/>
      <c r="Q177" s="124">
        <f>SUM(K177:P177)</f>
        <v>12780</v>
      </c>
      <c r="R177" s="124">
        <v>7032.68</v>
      </c>
      <c r="S177" s="124">
        <f>L177+M177+O177</f>
        <v>9234</v>
      </c>
      <c r="T177" s="171">
        <f>H177-R177</f>
        <v>52967.32</v>
      </c>
      <c r="U177" s="174" t="s">
        <v>678</v>
      </c>
      <c r="V177" s="175" t="s">
        <v>849</v>
      </c>
      <c r="W177" s="242">
        <v>3700117447</v>
      </c>
      <c r="X177" s="176">
        <v>4</v>
      </c>
    </row>
    <row r="178" spans="1:24" s="177" customFormat="1" ht="36">
      <c r="A178" s="167">
        <v>171</v>
      </c>
      <c r="B178" s="142" t="s">
        <v>626</v>
      </c>
      <c r="C178" s="127" t="s">
        <v>89</v>
      </c>
      <c r="D178" s="125" t="s">
        <v>690</v>
      </c>
      <c r="E178" s="169" t="s">
        <v>677</v>
      </c>
      <c r="F178" s="170">
        <v>44317</v>
      </c>
      <c r="G178" s="170">
        <v>44501</v>
      </c>
      <c r="H178" s="171">
        <v>20000</v>
      </c>
      <c r="I178" s="171">
        <v>0</v>
      </c>
      <c r="J178" s="171">
        <v>25</v>
      </c>
      <c r="K178" s="135">
        <f>H178*0.0287</f>
        <v>574</v>
      </c>
      <c r="L178" s="135">
        <f>H178*0.071</f>
        <v>1419.9999999999998</v>
      </c>
      <c r="M178" s="135">
        <f>H178*0.012</f>
        <v>240</v>
      </c>
      <c r="N178" s="172">
        <f>H178*0.0304</f>
        <v>608</v>
      </c>
      <c r="O178" s="135">
        <f>H178*0.0709</f>
        <v>1418</v>
      </c>
      <c r="P178" s="173"/>
      <c r="Q178" s="124">
        <f>SUM(K178:P178)</f>
        <v>4260</v>
      </c>
      <c r="R178" s="124">
        <v>3269</v>
      </c>
      <c r="S178" s="124">
        <f>L178+M178+O178</f>
        <v>3078</v>
      </c>
      <c r="T178" s="171">
        <f>H178-R178</f>
        <v>16731</v>
      </c>
      <c r="U178" s="174" t="s">
        <v>678</v>
      </c>
      <c r="V178" s="175" t="s">
        <v>849</v>
      </c>
      <c r="W178" s="242">
        <v>22400028811</v>
      </c>
      <c r="X178" s="176">
        <v>3</v>
      </c>
    </row>
    <row r="179" spans="1:24" s="177" customFormat="1" ht="36">
      <c r="A179" s="167">
        <v>172</v>
      </c>
      <c r="B179" s="142" t="s">
        <v>614</v>
      </c>
      <c r="C179" s="127" t="s">
        <v>89</v>
      </c>
      <c r="D179" s="125" t="s">
        <v>1129</v>
      </c>
      <c r="E179" s="169" t="s">
        <v>677</v>
      </c>
      <c r="F179" s="170">
        <v>44287</v>
      </c>
      <c r="G179" s="170">
        <v>44470</v>
      </c>
      <c r="H179" s="171">
        <v>20000</v>
      </c>
      <c r="I179" s="171">
        <v>0</v>
      </c>
      <c r="J179" s="171">
        <v>25</v>
      </c>
      <c r="K179" s="135">
        <f>H179*0.0287</f>
        <v>574</v>
      </c>
      <c r="L179" s="135">
        <f>H179*0.071</f>
        <v>1419.9999999999998</v>
      </c>
      <c r="M179" s="135">
        <f>H179*0.012</f>
        <v>240</v>
      </c>
      <c r="N179" s="172">
        <f>H179*0.0304</f>
        <v>608</v>
      </c>
      <c r="O179" s="135">
        <f>H179*0.0709</f>
        <v>1418</v>
      </c>
      <c r="P179" s="173"/>
      <c r="Q179" s="124">
        <f>SUM(K179:P179)</f>
        <v>4260</v>
      </c>
      <c r="R179" s="124">
        <v>1182</v>
      </c>
      <c r="S179" s="124">
        <f>L179+M179+O179</f>
        <v>3078</v>
      </c>
      <c r="T179" s="171">
        <f>H179-R179</f>
        <v>18818</v>
      </c>
      <c r="U179" s="174" t="s">
        <v>678</v>
      </c>
      <c r="V179" s="175" t="s">
        <v>849</v>
      </c>
      <c r="W179" s="242">
        <v>9000063322</v>
      </c>
      <c r="X179" s="176">
        <v>3</v>
      </c>
    </row>
    <row r="180" spans="1:24" s="177" customFormat="1" ht="24">
      <c r="A180" s="167">
        <v>173</v>
      </c>
      <c r="B180" s="142" t="s">
        <v>980</v>
      </c>
      <c r="C180" s="127" t="s">
        <v>62</v>
      </c>
      <c r="D180" s="125" t="s">
        <v>690</v>
      </c>
      <c r="E180" s="169" t="s">
        <v>677</v>
      </c>
      <c r="F180" s="170">
        <v>44318</v>
      </c>
      <c r="G180" s="170">
        <v>44502</v>
      </c>
      <c r="H180" s="171">
        <v>35000</v>
      </c>
      <c r="I180" s="171">
        <v>0</v>
      </c>
      <c r="J180" s="171">
        <v>25</v>
      </c>
      <c r="K180" s="135">
        <f>H180*0.0287</f>
        <v>1004.5</v>
      </c>
      <c r="L180" s="135">
        <f>H180*0.071</f>
        <v>2485</v>
      </c>
      <c r="M180" s="135">
        <f>H180*0.012</f>
        <v>420</v>
      </c>
      <c r="N180" s="172">
        <f>H180*0.0304</f>
        <v>1064</v>
      </c>
      <c r="O180" s="135">
        <f>H180*0.0709</f>
        <v>2481.5</v>
      </c>
      <c r="P180" s="173"/>
      <c r="Q180" s="124">
        <f>SUM(K180:P180)</f>
        <v>7455</v>
      </c>
      <c r="R180" s="124">
        <v>2068.5</v>
      </c>
      <c r="S180" s="124">
        <f>L180+M180+O180</f>
        <v>5386.5</v>
      </c>
      <c r="T180" s="171">
        <f>H180-R180</f>
        <v>32931.5</v>
      </c>
      <c r="U180" s="174" t="s">
        <v>678</v>
      </c>
      <c r="V180" s="175" t="s">
        <v>849</v>
      </c>
      <c r="W180" s="242">
        <v>101474476</v>
      </c>
      <c r="X180" s="176">
        <v>3</v>
      </c>
    </row>
    <row r="181" spans="1:24" s="177" customFormat="1" ht="24">
      <c r="A181" s="167">
        <v>174</v>
      </c>
      <c r="B181" s="142" t="s">
        <v>578</v>
      </c>
      <c r="C181" s="127" t="s">
        <v>89</v>
      </c>
      <c r="D181" s="125" t="s">
        <v>1129</v>
      </c>
      <c r="E181" s="169" t="s">
        <v>677</v>
      </c>
      <c r="F181" s="170">
        <v>44287</v>
      </c>
      <c r="G181" s="170">
        <v>44470</v>
      </c>
      <c r="H181" s="171">
        <v>20000</v>
      </c>
      <c r="I181" s="171">
        <v>0</v>
      </c>
      <c r="J181" s="171">
        <v>25</v>
      </c>
      <c r="K181" s="135">
        <f>H181*0.0287</f>
        <v>574</v>
      </c>
      <c r="L181" s="135">
        <f>H181*0.071</f>
        <v>1419.9999999999998</v>
      </c>
      <c r="M181" s="135">
        <f>H181*0.012</f>
        <v>240</v>
      </c>
      <c r="N181" s="172">
        <f>H181*0.0304</f>
        <v>608</v>
      </c>
      <c r="O181" s="135">
        <f>H181*0.0709</f>
        <v>1418</v>
      </c>
      <c r="P181" s="173"/>
      <c r="Q181" s="124">
        <f>SUM(K181:P181)</f>
        <v>4260</v>
      </c>
      <c r="R181" s="124">
        <v>1182</v>
      </c>
      <c r="S181" s="124">
        <f>L181+M181+O181</f>
        <v>3078</v>
      </c>
      <c r="T181" s="171">
        <f>H181-R181</f>
        <v>18818</v>
      </c>
      <c r="U181" s="174" t="s">
        <v>678</v>
      </c>
      <c r="V181" s="175" t="s">
        <v>849</v>
      </c>
      <c r="W181" s="242">
        <v>4900601248</v>
      </c>
      <c r="X181" s="176">
        <v>3</v>
      </c>
    </row>
    <row r="182" spans="1:24" s="177" customFormat="1" ht="36">
      <c r="A182" s="167">
        <v>175</v>
      </c>
      <c r="B182" s="142" t="s">
        <v>1009</v>
      </c>
      <c r="C182" s="127" t="s">
        <v>89</v>
      </c>
      <c r="D182" s="125" t="s">
        <v>690</v>
      </c>
      <c r="E182" s="169" t="s">
        <v>677</v>
      </c>
      <c r="F182" s="170">
        <v>44409</v>
      </c>
      <c r="G182" s="170">
        <v>44593</v>
      </c>
      <c r="H182" s="171">
        <v>20000</v>
      </c>
      <c r="I182" s="171">
        <v>0</v>
      </c>
      <c r="J182" s="171">
        <v>25</v>
      </c>
      <c r="K182" s="135">
        <f>H182*0.0287</f>
        <v>574</v>
      </c>
      <c r="L182" s="135">
        <f>H182*0.071</f>
        <v>1419.9999999999998</v>
      </c>
      <c r="M182" s="135">
        <f>H182*0.012</f>
        <v>240</v>
      </c>
      <c r="N182" s="172">
        <f>H182*0.0304</f>
        <v>608</v>
      </c>
      <c r="O182" s="135">
        <f>H182*0.0709</f>
        <v>1418</v>
      </c>
      <c r="P182" s="173"/>
      <c r="Q182" s="124">
        <f>SUM(K182:P182)</f>
        <v>4260</v>
      </c>
      <c r="R182" s="124">
        <v>1182</v>
      </c>
      <c r="S182" s="124">
        <f>L182+M182+O182</f>
        <v>3078</v>
      </c>
      <c r="T182" s="171">
        <f>H182-R182</f>
        <v>18818</v>
      </c>
      <c r="U182" s="174" t="s">
        <v>678</v>
      </c>
      <c r="V182" s="175" t="s">
        <v>849</v>
      </c>
      <c r="W182" s="242">
        <v>7100347405</v>
      </c>
      <c r="X182" s="176">
        <v>3</v>
      </c>
    </row>
    <row r="183" spans="1:24" s="177" customFormat="1" ht="36">
      <c r="A183" s="167">
        <v>176</v>
      </c>
      <c r="B183" s="142" t="s">
        <v>100</v>
      </c>
      <c r="C183" s="127" t="s">
        <v>96</v>
      </c>
      <c r="D183" s="125" t="s">
        <v>1130</v>
      </c>
      <c r="E183" s="169" t="s">
        <v>677</v>
      </c>
      <c r="F183" s="170">
        <v>44287</v>
      </c>
      <c r="G183" s="170">
        <v>44470</v>
      </c>
      <c r="H183" s="171">
        <v>20000</v>
      </c>
      <c r="I183" s="171">
        <v>0</v>
      </c>
      <c r="J183" s="171">
        <v>25</v>
      </c>
      <c r="K183" s="135">
        <f>H183*0.0287</f>
        <v>574</v>
      </c>
      <c r="L183" s="135">
        <f>H183*0.071</f>
        <v>1419.9999999999998</v>
      </c>
      <c r="M183" s="135">
        <f>H183*0.012</f>
        <v>240</v>
      </c>
      <c r="N183" s="172">
        <f>H183*0.0304</f>
        <v>608</v>
      </c>
      <c r="O183" s="135">
        <f>H183*0.0709</f>
        <v>1418</v>
      </c>
      <c r="P183" s="173"/>
      <c r="Q183" s="124">
        <f>SUM(K183:P183)</f>
        <v>4260</v>
      </c>
      <c r="R183" s="124">
        <v>1644.43</v>
      </c>
      <c r="S183" s="124">
        <f>L183+M183+O183</f>
        <v>3078</v>
      </c>
      <c r="T183" s="171">
        <f>H183-R183</f>
        <v>18355.57</v>
      </c>
      <c r="U183" s="174" t="s">
        <v>678</v>
      </c>
      <c r="V183" s="175" t="s">
        <v>849</v>
      </c>
      <c r="W183" s="242">
        <v>1600098022</v>
      </c>
      <c r="X183" s="176">
        <v>4</v>
      </c>
    </row>
    <row r="184" spans="1:24" s="177" customFormat="1" ht="24">
      <c r="A184" s="167">
        <v>177</v>
      </c>
      <c r="B184" s="142" t="s">
        <v>915</v>
      </c>
      <c r="C184" s="127" t="s">
        <v>1048</v>
      </c>
      <c r="D184" s="125" t="s">
        <v>1130</v>
      </c>
      <c r="E184" s="169" t="s">
        <v>677</v>
      </c>
      <c r="F184" s="170">
        <v>44348</v>
      </c>
      <c r="G184" s="170">
        <v>44531</v>
      </c>
      <c r="H184" s="171">
        <v>35000</v>
      </c>
      <c r="I184" s="171">
        <v>0</v>
      </c>
      <c r="J184" s="171">
        <v>25</v>
      </c>
      <c r="K184" s="135">
        <f>H184*0.0287</f>
        <v>1004.5</v>
      </c>
      <c r="L184" s="135">
        <f>H184*0.071</f>
        <v>2485</v>
      </c>
      <c r="M184" s="135">
        <f>H184*0.012</f>
        <v>420</v>
      </c>
      <c r="N184" s="172">
        <f>H184*0.0304</f>
        <v>1064</v>
      </c>
      <c r="O184" s="135">
        <f>H184*0.0709</f>
        <v>2481.5</v>
      </c>
      <c r="P184" s="173"/>
      <c r="Q184" s="124">
        <f>SUM(K184:P184)</f>
        <v>7455</v>
      </c>
      <c r="R184" s="124">
        <v>2068.5</v>
      </c>
      <c r="S184" s="124">
        <f>L184+M184+O184</f>
        <v>5386.5</v>
      </c>
      <c r="T184" s="171">
        <f>H184-R184</f>
        <v>32931.5</v>
      </c>
      <c r="U184" s="174" t="s">
        <v>678</v>
      </c>
      <c r="V184" s="175" t="s">
        <v>849</v>
      </c>
      <c r="W184" s="242">
        <v>5500386924</v>
      </c>
      <c r="X184" s="176">
        <v>5</v>
      </c>
    </row>
    <row r="185" spans="1:24" s="177" customFormat="1" ht="24">
      <c r="A185" s="167">
        <v>178</v>
      </c>
      <c r="B185" s="142" t="s">
        <v>64</v>
      </c>
      <c r="C185" s="127" t="s">
        <v>65</v>
      </c>
      <c r="D185" s="125" t="s">
        <v>717</v>
      </c>
      <c r="E185" s="169" t="s">
        <v>677</v>
      </c>
      <c r="F185" s="170">
        <v>44317</v>
      </c>
      <c r="G185" s="170">
        <v>44501</v>
      </c>
      <c r="H185" s="171">
        <v>120000</v>
      </c>
      <c r="I185" s="171">
        <v>16809.87</v>
      </c>
      <c r="J185" s="171">
        <v>25</v>
      </c>
      <c r="K185" s="135">
        <f>H185*0.0287</f>
        <v>3444</v>
      </c>
      <c r="L185" s="135">
        <f>H185*0.071</f>
        <v>8520</v>
      </c>
      <c r="M185" s="135">
        <f>H185*0.012</f>
        <v>1440</v>
      </c>
      <c r="N185" s="172">
        <f>H185*0.0304</f>
        <v>3648</v>
      </c>
      <c r="O185" s="135">
        <f>H185*0.0709</f>
        <v>8508</v>
      </c>
      <c r="P185" s="173"/>
      <c r="Q185" s="124">
        <f>SUM(K185:P185)</f>
        <v>25560</v>
      </c>
      <c r="R185" s="124">
        <v>23901.87</v>
      </c>
      <c r="S185" s="124">
        <f>L185+M185+O185</f>
        <v>18468</v>
      </c>
      <c r="T185" s="171">
        <f>H185-R185</f>
        <v>96098.13</v>
      </c>
      <c r="U185" s="174" t="s">
        <v>678</v>
      </c>
      <c r="V185" s="175" t="s">
        <v>849</v>
      </c>
      <c r="W185" s="242">
        <v>112588355</v>
      </c>
      <c r="X185" s="176">
        <v>5</v>
      </c>
    </row>
    <row r="186" spans="1:24" s="177" customFormat="1" ht="48">
      <c r="A186" s="167">
        <v>179</v>
      </c>
      <c r="B186" s="142" t="s">
        <v>1072</v>
      </c>
      <c r="C186" s="127" t="s">
        <v>89</v>
      </c>
      <c r="D186" s="125" t="s">
        <v>743</v>
      </c>
      <c r="E186" s="169" t="s">
        <v>677</v>
      </c>
      <c r="F186" s="170">
        <v>44317</v>
      </c>
      <c r="G186" s="170">
        <v>44531</v>
      </c>
      <c r="H186" s="171">
        <v>20000</v>
      </c>
      <c r="I186" s="171">
        <v>0</v>
      </c>
      <c r="J186" s="171">
        <v>25</v>
      </c>
      <c r="K186" s="135">
        <f>H186*0.0287</f>
        <v>574</v>
      </c>
      <c r="L186" s="135">
        <f>H186*0.071</f>
        <v>1419.9999999999998</v>
      </c>
      <c r="M186" s="135">
        <f>H186*0.012</f>
        <v>240</v>
      </c>
      <c r="N186" s="172">
        <f>H186*0.0304</f>
        <v>608</v>
      </c>
      <c r="O186" s="135">
        <f>H186*0.0709</f>
        <v>1418</v>
      </c>
      <c r="P186" s="173"/>
      <c r="Q186" s="124">
        <f>SUM(K186:P186)</f>
        <v>4260</v>
      </c>
      <c r="R186" s="124">
        <v>1182</v>
      </c>
      <c r="S186" s="124">
        <f>L186+M186+O186</f>
        <v>3078</v>
      </c>
      <c r="T186" s="171">
        <f>H186-R186</f>
        <v>18818</v>
      </c>
      <c r="U186" s="174" t="s">
        <v>678</v>
      </c>
      <c r="V186" s="175" t="s">
        <v>849</v>
      </c>
      <c r="W186" s="242">
        <v>4800413728</v>
      </c>
      <c r="X186" s="176">
        <v>3</v>
      </c>
    </row>
    <row r="187" spans="1:24" s="177" customFormat="1" ht="36">
      <c r="A187" s="167">
        <v>180</v>
      </c>
      <c r="B187" s="142" t="s">
        <v>207</v>
      </c>
      <c r="C187" s="127" t="s">
        <v>73</v>
      </c>
      <c r="D187" s="125" t="s">
        <v>691</v>
      </c>
      <c r="E187" s="169" t="s">
        <v>677</v>
      </c>
      <c r="F187" s="170">
        <v>44166</v>
      </c>
      <c r="G187" s="170">
        <v>44531</v>
      </c>
      <c r="H187" s="171">
        <v>30000</v>
      </c>
      <c r="I187" s="171">
        <v>0</v>
      </c>
      <c r="J187" s="171">
        <v>25</v>
      </c>
      <c r="K187" s="135">
        <f>H187*0.0287</f>
        <v>861</v>
      </c>
      <c r="L187" s="135">
        <f>H187*0.071</f>
        <v>2130</v>
      </c>
      <c r="M187" s="135">
        <f>H187*0.012</f>
        <v>360</v>
      </c>
      <c r="N187" s="172">
        <f>H187*0.0304</f>
        <v>912</v>
      </c>
      <c r="O187" s="135">
        <f>H187*0.0709</f>
        <v>2127</v>
      </c>
      <c r="P187" s="173"/>
      <c r="Q187" s="124">
        <f>SUM(K187:P187)</f>
        <v>6390</v>
      </c>
      <c r="R187" s="124">
        <v>1773</v>
      </c>
      <c r="S187" s="124">
        <f>L187+M187+O187</f>
        <v>4617</v>
      </c>
      <c r="T187" s="171">
        <f>H187-R187</f>
        <v>28227</v>
      </c>
      <c r="U187" s="174" t="s">
        <v>678</v>
      </c>
      <c r="V187" s="175" t="s">
        <v>850</v>
      </c>
      <c r="W187" s="242">
        <v>40226080600</v>
      </c>
      <c r="X187" s="176">
        <v>3</v>
      </c>
    </row>
    <row r="188" spans="1:24" s="177" customFormat="1" ht="36">
      <c r="A188" s="167">
        <v>181</v>
      </c>
      <c r="B188" s="142" t="s">
        <v>800</v>
      </c>
      <c r="C188" s="127" t="s">
        <v>25</v>
      </c>
      <c r="D188" s="125" t="s">
        <v>845</v>
      </c>
      <c r="E188" s="169" t="s">
        <v>677</v>
      </c>
      <c r="F188" s="170">
        <v>44231</v>
      </c>
      <c r="G188" s="170">
        <v>44412</v>
      </c>
      <c r="H188" s="171">
        <v>130000</v>
      </c>
      <c r="I188" s="171">
        <v>19162.12</v>
      </c>
      <c r="J188" s="171">
        <v>25</v>
      </c>
      <c r="K188" s="135">
        <f>H188*0.0287</f>
        <v>3731</v>
      </c>
      <c r="L188" s="135">
        <f>H188*0.071</f>
        <v>9230</v>
      </c>
      <c r="M188" s="135">
        <f>H188*0.012</f>
        <v>1560</v>
      </c>
      <c r="N188" s="172">
        <f>H188*0.0304</f>
        <v>3952</v>
      </c>
      <c r="O188" s="135">
        <f>H188*0.0709</f>
        <v>9217</v>
      </c>
      <c r="P188" s="173"/>
      <c r="Q188" s="124">
        <f>SUM(K188:P188)</f>
        <v>27690</v>
      </c>
      <c r="R188" s="124">
        <v>26845.119999999999</v>
      </c>
      <c r="S188" s="124">
        <f>L188+M188+O188</f>
        <v>20007</v>
      </c>
      <c r="T188" s="171">
        <f>H188-R188</f>
        <v>103154.88</v>
      </c>
      <c r="U188" s="174" t="s">
        <v>678</v>
      </c>
      <c r="V188" s="175" t="s">
        <v>849</v>
      </c>
      <c r="W188" s="242">
        <v>100714682</v>
      </c>
      <c r="X188" s="176">
        <v>5</v>
      </c>
    </row>
    <row r="189" spans="1:24" s="177" customFormat="1" ht="24">
      <c r="A189" s="167">
        <v>182</v>
      </c>
      <c r="B189" s="142" t="s">
        <v>817</v>
      </c>
      <c r="C189" s="127" t="s">
        <v>89</v>
      </c>
      <c r="D189" s="125" t="s">
        <v>690</v>
      </c>
      <c r="E189" s="169" t="s">
        <v>677</v>
      </c>
      <c r="F189" s="170">
        <v>44378</v>
      </c>
      <c r="G189" s="170">
        <v>44562</v>
      </c>
      <c r="H189" s="171">
        <v>20000</v>
      </c>
      <c r="I189" s="171">
        <v>0</v>
      </c>
      <c r="J189" s="171">
        <v>25</v>
      </c>
      <c r="K189" s="135">
        <f>H189*0.0287</f>
        <v>574</v>
      </c>
      <c r="L189" s="135">
        <f>H189*0.071</f>
        <v>1419.9999999999998</v>
      </c>
      <c r="M189" s="135">
        <f>H189*0.012</f>
        <v>240</v>
      </c>
      <c r="N189" s="172">
        <f>H189*0.0304</f>
        <v>608</v>
      </c>
      <c r="O189" s="135">
        <f>H189*0.0709</f>
        <v>1418</v>
      </c>
      <c r="P189" s="173"/>
      <c r="Q189" s="124">
        <f>SUM(K189:P189)</f>
        <v>4260</v>
      </c>
      <c r="R189" s="124">
        <v>1182</v>
      </c>
      <c r="S189" s="124">
        <f>L189+M189+O189</f>
        <v>3078</v>
      </c>
      <c r="T189" s="171">
        <f>H189-R189</f>
        <v>18818</v>
      </c>
      <c r="U189" s="174" t="s">
        <v>678</v>
      </c>
      <c r="V189" s="175" t="s">
        <v>849</v>
      </c>
      <c r="W189" s="242">
        <v>3701149886</v>
      </c>
      <c r="X189" s="176">
        <v>3</v>
      </c>
    </row>
    <row r="190" spans="1:24" s="177" customFormat="1" ht="36">
      <c r="A190" s="167">
        <v>183</v>
      </c>
      <c r="B190" s="142" t="s">
        <v>810</v>
      </c>
      <c r="C190" s="127" t="s">
        <v>842</v>
      </c>
      <c r="D190" s="125" t="s">
        <v>702</v>
      </c>
      <c r="E190" s="169" t="s">
        <v>677</v>
      </c>
      <c r="F190" s="170">
        <v>44434</v>
      </c>
      <c r="G190" s="170">
        <v>44618</v>
      </c>
      <c r="H190" s="171">
        <v>65000</v>
      </c>
      <c r="I190" s="171">
        <v>4427.58</v>
      </c>
      <c r="J190" s="171">
        <v>25</v>
      </c>
      <c r="K190" s="135">
        <f>H190*0.0287</f>
        <v>1865.5</v>
      </c>
      <c r="L190" s="135">
        <f>H190*0.071</f>
        <v>4615</v>
      </c>
      <c r="M190" s="135">
        <f>H190*0.012</f>
        <v>780</v>
      </c>
      <c r="N190" s="172">
        <f>H190*0.0304</f>
        <v>1976</v>
      </c>
      <c r="O190" s="135">
        <f>H190*0.0709</f>
        <v>4608.5</v>
      </c>
      <c r="P190" s="173"/>
      <c r="Q190" s="124">
        <f>SUM(K190:P190)</f>
        <v>13845</v>
      </c>
      <c r="R190" s="124">
        <v>8269.08</v>
      </c>
      <c r="S190" s="124">
        <f>L190+M190+O190</f>
        <v>10003.5</v>
      </c>
      <c r="T190" s="171">
        <f>H190-R190</f>
        <v>56730.92</v>
      </c>
      <c r="U190" s="174" t="s">
        <v>678</v>
      </c>
      <c r="V190" s="175" t="s">
        <v>849</v>
      </c>
      <c r="W190" s="242">
        <v>40219624927</v>
      </c>
      <c r="X190" s="176">
        <v>4</v>
      </c>
    </row>
    <row r="191" spans="1:24" s="177" customFormat="1" ht="36">
      <c r="A191" s="167">
        <v>184</v>
      </c>
      <c r="B191" s="142" t="s">
        <v>491</v>
      </c>
      <c r="C191" s="127" t="s">
        <v>89</v>
      </c>
      <c r="D191" s="125" t="s">
        <v>1129</v>
      </c>
      <c r="E191" s="169" t="s">
        <v>677</v>
      </c>
      <c r="F191" s="170">
        <v>44317</v>
      </c>
      <c r="G191" s="170">
        <v>44501</v>
      </c>
      <c r="H191" s="171">
        <v>20000</v>
      </c>
      <c r="I191" s="171">
        <v>0</v>
      </c>
      <c r="J191" s="171">
        <v>25</v>
      </c>
      <c r="K191" s="135">
        <f>H191*0.0287</f>
        <v>574</v>
      </c>
      <c r="L191" s="135">
        <f>H191*0.071</f>
        <v>1419.9999999999998</v>
      </c>
      <c r="M191" s="135">
        <f>H191*0.012</f>
        <v>240</v>
      </c>
      <c r="N191" s="172">
        <f>H191*0.0304</f>
        <v>608</v>
      </c>
      <c r="O191" s="135">
        <f>H191*0.0709</f>
        <v>1418</v>
      </c>
      <c r="P191" s="173"/>
      <c r="Q191" s="124">
        <f>SUM(K191:P191)</f>
        <v>4260</v>
      </c>
      <c r="R191" s="124">
        <v>1182</v>
      </c>
      <c r="S191" s="124">
        <f>L191+M191+O191</f>
        <v>3078</v>
      </c>
      <c r="T191" s="171">
        <f>H191-R191</f>
        <v>18818</v>
      </c>
      <c r="U191" s="174" t="s">
        <v>678</v>
      </c>
      <c r="V191" s="175" t="s">
        <v>849</v>
      </c>
      <c r="W191" s="242">
        <v>111812871</v>
      </c>
      <c r="X191" s="176">
        <v>3</v>
      </c>
    </row>
    <row r="192" spans="1:24" s="177" customFormat="1" ht="36">
      <c r="A192" s="167">
        <v>185</v>
      </c>
      <c r="B192" s="142" t="s">
        <v>749</v>
      </c>
      <c r="C192" s="127" t="s">
        <v>70</v>
      </c>
      <c r="D192" s="125" t="s">
        <v>748</v>
      </c>
      <c r="E192" s="169" t="s">
        <v>677</v>
      </c>
      <c r="F192" s="170">
        <v>44136</v>
      </c>
      <c r="G192" s="170">
        <v>44501</v>
      </c>
      <c r="H192" s="171">
        <v>30000</v>
      </c>
      <c r="I192" s="171">
        <v>0</v>
      </c>
      <c r="J192" s="171">
        <v>25</v>
      </c>
      <c r="K192" s="135">
        <f>H192*0.0287</f>
        <v>861</v>
      </c>
      <c r="L192" s="135">
        <f>H192*0.071</f>
        <v>2130</v>
      </c>
      <c r="M192" s="135">
        <f>H192*0.012</f>
        <v>360</v>
      </c>
      <c r="N192" s="172">
        <f>H192*0.0304</f>
        <v>912</v>
      </c>
      <c r="O192" s="135">
        <f>H192*0.0709</f>
        <v>2127</v>
      </c>
      <c r="P192" s="173"/>
      <c r="Q192" s="124">
        <f>SUM(K192:P192)</f>
        <v>6390</v>
      </c>
      <c r="R192" s="124">
        <v>1773</v>
      </c>
      <c r="S192" s="124">
        <f>L192+M192+O192</f>
        <v>4617</v>
      </c>
      <c r="T192" s="171">
        <f>H192-R192</f>
        <v>28227</v>
      </c>
      <c r="U192" s="174" t="s">
        <v>678</v>
      </c>
      <c r="V192" s="175" t="s">
        <v>849</v>
      </c>
      <c r="W192" s="242">
        <v>40212608554</v>
      </c>
      <c r="X192" s="176">
        <v>2</v>
      </c>
    </row>
    <row r="193" spans="1:24" s="177" customFormat="1" ht="36">
      <c r="A193" s="167">
        <v>186</v>
      </c>
      <c r="B193" s="142" t="s">
        <v>956</v>
      </c>
      <c r="C193" s="127" t="s">
        <v>309</v>
      </c>
      <c r="D193" s="125" t="s">
        <v>702</v>
      </c>
      <c r="E193" s="169" t="s">
        <v>677</v>
      </c>
      <c r="F193" s="170">
        <v>44287</v>
      </c>
      <c r="G193" s="170">
        <v>44470</v>
      </c>
      <c r="H193" s="171">
        <v>25000</v>
      </c>
      <c r="I193" s="171">
        <v>0</v>
      </c>
      <c r="J193" s="171">
        <v>25</v>
      </c>
      <c r="K193" s="135">
        <f>H193*0.0287</f>
        <v>717.5</v>
      </c>
      <c r="L193" s="135">
        <f>H193*0.071</f>
        <v>1774.9999999999998</v>
      </c>
      <c r="M193" s="135">
        <f>H193*0.012</f>
        <v>300</v>
      </c>
      <c r="N193" s="172">
        <f>H193*0.0304</f>
        <v>760</v>
      </c>
      <c r="O193" s="135">
        <f>H193*0.0709</f>
        <v>1772.5000000000002</v>
      </c>
      <c r="P193" s="173"/>
      <c r="Q193" s="124">
        <f>SUM(K193:P193)</f>
        <v>5325</v>
      </c>
      <c r="R193" s="124">
        <v>1477.5</v>
      </c>
      <c r="S193" s="124">
        <f>L193+M193+O193</f>
        <v>3847.5</v>
      </c>
      <c r="T193" s="171">
        <f>H193-R193</f>
        <v>23522.5</v>
      </c>
      <c r="U193" s="174" t="s">
        <v>678</v>
      </c>
      <c r="V193" s="175" t="s">
        <v>850</v>
      </c>
      <c r="W193" s="242">
        <v>110308251</v>
      </c>
      <c r="X193" s="176">
        <v>3</v>
      </c>
    </row>
    <row r="194" spans="1:24" s="177" customFormat="1" ht="48">
      <c r="A194" s="167">
        <v>187</v>
      </c>
      <c r="B194" s="142" t="s">
        <v>779</v>
      </c>
      <c r="C194" s="127" t="s">
        <v>1127</v>
      </c>
      <c r="D194" s="125" t="s">
        <v>691</v>
      </c>
      <c r="E194" s="169" t="s">
        <v>677</v>
      </c>
      <c r="F194" s="170">
        <v>44409</v>
      </c>
      <c r="G194" s="170">
        <v>44593</v>
      </c>
      <c r="H194" s="171">
        <v>130000</v>
      </c>
      <c r="I194" s="171">
        <v>19162.12</v>
      </c>
      <c r="J194" s="171">
        <v>25</v>
      </c>
      <c r="K194" s="135">
        <f>H194*0.0287</f>
        <v>3731</v>
      </c>
      <c r="L194" s="135">
        <f>H194*0.071</f>
        <v>9230</v>
      </c>
      <c r="M194" s="135">
        <f>H194*0.012</f>
        <v>1560</v>
      </c>
      <c r="N194" s="172">
        <f>H194*0.0304</f>
        <v>3952</v>
      </c>
      <c r="O194" s="135">
        <f>H194*0.0709</f>
        <v>9217</v>
      </c>
      <c r="P194" s="173"/>
      <c r="Q194" s="124">
        <f>SUM(K194:P194)</f>
        <v>27690</v>
      </c>
      <c r="R194" s="124">
        <v>26845.119999999999</v>
      </c>
      <c r="S194" s="124">
        <f>L194+M194+O194</f>
        <v>20007</v>
      </c>
      <c r="T194" s="171">
        <f>H194-R194</f>
        <v>103154.88</v>
      </c>
      <c r="U194" s="174" t="s">
        <v>678</v>
      </c>
      <c r="V194" s="175" t="s">
        <v>849</v>
      </c>
      <c r="W194" s="242">
        <v>13800039987</v>
      </c>
      <c r="X194" s="176">
        <v>4</v>
      </c>
    </row>
    <row r="195" spans="1:24" s="177" customFormat="1" ht="36">
      <c r="A195" s="167">
        <v>188</v>
      </c>
      <c r="B195" s="142" t="s">
        <v>419</v>
      </c>
      <c r="C195" s="127" t="s">
        <v>25</v>
      </c>
      <c r="D195" s="125" t="s">
        <v>693</v>
      </c>
      <c r="E195" s="169" t="s">
        <v>677</v>
      </c>
      <c r="F195" s="170">
        <v>44252</v>
      </c>
      <c r="G195" s="170">
        <v>44617</v>
      </c>
      <c r="H195" s="171">
        <v>80000</v>
      </c>
      <c r="I195" s="171">
        <v>7400.87</v>
      </c>
      <c r="J195" s="171">
        <v>25</v>
      </c>
      <c r="K195" s="135">
        <f>H195*0.0287</f>
        <v>2296</v>
      </c>
      <c r="L195" s="135">
        <f>H195*0.071</f>
        <v>5679.9999999999991</v>
      </c>
      <c r="M195" s="135">
        <f>H195*0.012</f>
        <v>960</v>
      </c>
      <c r="N195" s="172">
        <f>H195*0.0304</f>
        <v>2432</v>
      </c>
      <c r="O195" s="135">
        <f>H195*0.0709</f>
        <v>5672</v>
      </c>
      <c r="P195" s="173"/>
      <c r="Q195" s="124">
        <f>SUM(K195:P195)</f>
        <v>17040</v>
      </c>
      <c r="R195" s="124">
        <v>12128.87</v>
      </c>
      <c r="S195" s="124">
        <f>L195+M195+O195</f>
        <v>12312</v>
      </c>
      <c r="T195" s="171">
        <f>H195-R195</f>
        <v>67871.13</v>
      </c>
      <c r="U195" s="174" t="s">
        <v>678</v>
      </c>
      <c r="V195" s="175" t="s">
        <v>850</v>
      </c>
      <c r="W195" s="242">
        <v>116789512</v>
      </c>
      <c r="X195" s="176">
        <v>5</v>
      </c>
    </row>
    <row r="196" spans="1:24" s="177" customFormat="1" ht="36">
      <c r="A196" s="167">
        <v>189</v>
      </c>
      <c r="B196" s="142" t="s">
        <v>860</v>
      </c>
      <c r="C196" s="127" t="s">
        <v>218</v>
      </c>
      <c r="D196" s="125" t="s">
        <v>1044</v>
      </c>
      <c r="E196" s="169" t="s">
        <v>677</v>
      </c>
      <c r="F196" s="170">
        <v>44228</v>
      </c>
      <c r="G196" s="170">
        <v>44593</v>
      </c>
      <c r="H196" s="171">
        <v>50000</v>
      </c>
      <c r="I196" s="171">
        <v>1854</v>
      </c>
      <c r="J196" s="171">
        <v>25</v>
      </c>
      <c r="K196" s="135">
        <f>H196*0.0287</f>
        <v>1435</v>
      </c>
      <c r="L196" s="135">
        <f>H196*0.071</f>
        <v>3549.9999999999995</v>
      </c>
      <c r="M196" s="135">
        <f>H196*0.012</f>
        <v>600</v>
      </c>
      <c r="N196" s="172">
        <f>H196*0.0304</f>
        <v>1520</v>
      </c>
      <c r="O196" s="135">
        <f>H196*0.0709</f>
        <v>3545.0000000000005</v>
      </c>
      <c r="P196" s="173"/>
      <c r="Q196" s="124">
        <f>SUM(K196:P196)</f>
        <v>10650</v>
      </c>
      <c r="R196" s="124">
        <v>4809</v>
      </c>
      <c r="S196" s="124">
        <f>L196+M196+O196</f>
        <v>7695</v>
      </c>
      <c r="T196" s="171">
        <f>H196-R196</f>
        <v>45191</v>
      </c>
      <c r="U196" s="174" t="s">
        <v>678</v>
      </c>
      <c r="V196" s="175" t="s">
        <v>850</v>
      </c>
      <c r="W196" s="242">
        <v>22400320473</v>
      </c>
      <c r="X196" s="176">
        <v>4</v>
      </c>
    </row>
    <row r="197" spans="1:24" s="177" customFormat="1" ht="36">
      <c r="A197" s="167">
        <v>190</v>
      </c>
      <c r="B197" s="142" t="s">
        <v>797</v>
      </c>
      <c r="C197" s="127" t="s">
        <v>34</v>
      </c>
      <c r="D197" s="125" t="s">
        <v>699</v>
      </c>
      <c r="E197" s="169" t="s">
        <v>677</v>
      </c>
      <c r="F197" s="170">
        <v>44136</v>
      </c>
      <c r="G197" s="170">
        <v>44501</v>
      </c>
      <c r="H197" s="171">
        <v>25000</v>
      </c>
      <c r="I197" s="171">
        <v>0</v>
      </c>
      <c r="J197" s="171">
        <v>25</v>
      </c>
      <c r="K197" s="135">
        <f>H197*0.0287</f>
        <v>717.5</v>
      </c>
      <c r="L197" s="135">
        <f>H197*0.071</f>
        <v>1774.9999999999998</v>
      </c>
      <c r="M197" s="135">
        <f>H197*0.012</f>
        <v>300</v>
      </c>
      <c r="N197" s="172">
        <f>H197*0.0304</f>
        <v>760</v>
      </c>
      <c r="O197" s="135">
        <f>H197*0.0709</f>
        <v>1772.5000000000002</v>
      </c>
      <c r="P197" s="173"/>
      <c r="Q197" s="124">
        <f>SUM(K197:P197)</f>
        <v>5325</v>
      </c>
      <c r="R197" s="124">
        <v>6977.5</v>
      </c>
      <c r="S197" s="124">
        <f>L197+M197+O197</f>
        <v>3847.5</v>
      </c>
      <c r="T197" s="171">
        <f>H197-R197</f>
        <v>18022.5</v>
      </c>
      <c r="U197" s="174" t="s">
        <v>678</v>
      </c>
      <c r="V197" s="175" t="s">
        <v>850</v>
      </c>
      <c r="W197" s="242">
        <v>119239036</v>
      </c>
      <c r="X197" s="176">
        <v>1</v>
      </c>
    </row>
    <row r="198" spans="1:24" s="177" customFormat="1" ht="36">
      <c r="A198" s="167">
        <v>191</v>
      </c>
      <c r="B198" s="142" t="s">
        <v>798</v>
      </c>
      <c r="C198" s="127" t="s">
        <v>145</v>
      </c>
      <c r="D198" s="125" t="s">
        <v>689</v>
      </c>
      <c r="E198" s="169" t="s">
        <v>677</v>
      </c>
      <c r="F198" s="170">
        <v>44256</v>
      </c>
      <c r="G198" s="170">
        <v>44621</v>
      </c>
      <c r="H198" s="171">
        <v>18700</v>
      </c>
      <c r="I198" s="171">
        <v>0</v>
      </c>
      <c r="J198" s="171">
        <v>25</v>
      </c>
      <c r="K198" s="135">
        <f>H198*0.0287</f>
        <v>536.68999999999994</v>
      </c>
      <c r="L198" s="135">
        <f>H198*0.071</f>
        <v>1327.6999999999998</v>
      </c>
      <c r="M198" s="135">
        <f>H198*0.012</f>
        <v>224.4</v>
      </c>
      <c r="N198" s="172">
        <f>H198*0.0304</f>
        <v>568.48</v>
      </c>
      <c r="O198" s="135">
        <f>H198*0.0709</f>
        <v>1325.8300000000002</v>
      </c>
      <c r="P198" s="173"/>
      <c r="Q198" s="124">
        <f>SUM(K198:P198)</f>
        <v>3983.1000000000004</v>
      </c>
      <c r="R198" s="124">
        <v>1605.17</v>
      </c>
      <c r="S198" s="124">
        <f>L198+M198+O198</f>
        <v>2877.9300000000003</v>
      </c>
      <c r="T198" s="171">
        <f>H198-R198</f>
        <v>17094.830000000002</v>
      </c>
      <c r="U198" s="174" t="s">
        <v>678</v>
      </c>
      <c r="V198" s="175" t="s">
        <v>850</v>
      </c>
      <c r="W198" s="242">
        <v>8800040803</v>
      </c>
      <c r="X198" s="176">
        <v>3</v>
      </c>
    </row>
    <row r="199" spans="1:24" s="177" customFormat="1" ht="24">
      <c r="A199" s="167">
        <v>192</v>
      </c>
      <c r="B199" s="142" t="s">
        <v>862</v>
      </c>
      <c r="C199" s="127" t="s">
        <v>834</v>
      </c>
      <c r="D199" s="125" t="s">
        <v>691</v>
      </c>
      <c r="E199" s="169" t="s">
        <v>677</v>
      </c>
      <c r="F199" s="170">
        <v>44373</v>
      </c>
      <c r="G199" s="170">
        <v>44531</v>
      </c>
      <c r="H199" s="171">
        <v>60000</v>
      </c>
      <c r="I199" s="171">
        <v>3486.68</v>
      </c>
      <c r="J199" s="171">
        <v>25</v>
      </c>
      <c r="K199" s="135">
        <f>H199*0.0287</f>
        <v>1722</v>
      </c>
      <c r="L199" s="135">
        <f>H199*0.071</f>
        <v>4260</v>
      </c>
      <c r="M199" s="135">
        <f>H199*0.012</f>
        <v>720</v>
      </c>
      <c r="N199" s="172">
        <f>H199*0.0304</f>
        <v>1824</v>
      </c>
      <c r="O199" s="135">
        <f>H199*0.0709</f>
        <v>4254</v>
      </c>
      <c r="P199" s="173"/>
      <c r="Q199" s="124">
        <f>SUM(K199:P199)</f>
        <v>12780</v>
      </c>
      <c r="R199" s="124">
        <v>7032.68</v>
      </c>
      <c r="S199" s="124">
        <f>L199+M199+O199</f>
        <v>9234</v>
      </c>
      <c r="T199" s="171">
        <f>H199-R199</f>
        <v>52967.32</v>
      </c>
      <c r="U199" s="174" t="s">
        <v>678</v>
      </c>
      <c r="V199" s="175" t="s">
        <v>850</v>
      </c>
      <c r="W199" s="242">
        <v>115089955</v>
      </c>
      <c r="X199" s="176">
        <v>4</v>
      </c>
    </row>
    <row r="200" spans="1:24" s="177" customFormat="1" ht="36">
      <c r="A200" s="167">
        <v>193</v>
      </c>
      <c r="B200" s="142" t="s">
        <v>859</v>
      </c>
      <c r="C200" s="127" t="s">
        <v>86</v>
      </c>
      <c r="D200" s="125" t="s">
        <v>707</v>
      </c>
      <c r="E200" s="169" t="s">
        <v>677</v>
      </c>
      <c r="F200" s="170">
        <v>44317</v>
      </c>
      <c r="G200" s="170">
        <v>44501</v>
      </c>
      <c r="H200" s="171">
        <v>50000</v>
      </c>
      <c r="I200" s="171">
        <v>1854</v>
      </c>
      <c r="J200" s="171">
        <v>25</v>
      </c>
      <c r="K200" s="135">
        <f>H200*0.0287</f>
        <v>1435</v>
      </c>
      <c r="L200" s="135">
        <f>H200*0.071</f>
        <v>3549.9999999999995</v>
      </c>
      <c r="M200" s="135">
        <f>H200*0.012</f>
        <v>600</v>
      </c>
      <c r="N200" s="172">
        <f>H200*0.0304</f>
        <v>1520</v>
      </c>
      <c r="O200" s="135">
        <f>H200*0.0709</f>
        <v>3545.0000000000005</v>
      </c>
      <c r="P200" s="173"/>
      <c r="Q200" s="124">
        <f>SUM(K200:P200)</f>
        <v>10650</v>
      </c>
      <c r="R200" s="124">
        <v>4809</v>
      </c>
      <c r="S200" s="124">
        <f>L200+M200+O200</f>
        <v>7695</v>
      </c>
      <c r="T200" s="171">
        <f>H200-R200</f>
        <v>45191</v>
      </c>
      <c r="U200" s="174" t="s">
        <v>678</v>
      </c>
      <c r="V200" s="175" t="s">
        <v>849</v>
      </c>
      <c r="W200" s="242">
        <v>800321762</v>
      </c>
      <c r="X200" s="176">
        <v>3</v>
      </c>
    </row>
    <row r="201" spans="1:24" s="177" customFormat="1" ht="48">
      <c r="A201" s="167">
        <v>194</v>
      </c>
      <c r="B201" s="142" t="s">
        <v>954</v>
      </c>
      <c r="C201" s="127" t="s">
        <v>834</v>
      </c>
      <c r="D201" s="125" t="s">
        <v>702</v>
      </c>
      <c r="E201" s="169" t="s">
        <v>677</v>
      </c>
      <c r="F201" s="170">
        <v>44440</v>
      </c>
      <c r="G201" s="170">
        <v>44621</v>
      </c>
      <c r="H201" s="171">
        <v>40000</v>
      </c>
      <c r="I201" s="171">
        <v>442.65</v>
      </c>
      <c r="J201" s="171">
        <v>25</v>
      </c>
      <c r="K201" s="135">
        <f>H201*0.0287</f>
        <v>1148</v>
      </c>
      <c r="L201" s="135">
        <f>H201*0.071</f>
        <v>2839.9999999999995</v>
      </c>
      <c r="M201" s="135">
        <f>H201*0.012</f>
        <v>480</v>
      </c>
      <c r="N201" s="172">
        <f>H201*0.0304</f>
        <v>1216</v>
      </c>
      <c r="O201" s="135">
        <f>H201*0.0709</f>
        <v>2836</v>
      </c>
      <c r="P201" s="173"/>
      <c r="Q201" s="124">
        <f>SUM(K201:P201)</f>
        <v>8520</v>
      </c>
      <c r="R201" s="124">
        <v>2806.65</v>
      </c>
      <c r="S201" s="124">
        <f>L201+M201+O201</f>
        <v>6156</v>
      </c>
      <c r="T201" s="171">
        <f>H201-R201</f>
        <v>37193.35</v>
      </c>
      <c r="U201" s="174" t="s">
        <v>678</v>
      </c>
      <c r="V201" s="175" t="s">
        <v>849</v>
      </c>
      <c r="W201" s="242">
        <v>118584226</v>
      </c>
      <c r="X201" s="176">
        <v>4</v>
      </c>
    </row>
    <row r="202" spans="1:24" s="177" customFormat="1" ht="48">
      <c r="A202" s="167">
        <v>195</v>
      </c>
      <c r="B202" s="142" t="s">
        <v>185</v>
      </c>
      <c r="C202" s="127" t="s">
        <v>16</v>
      </c>
      <c r="D202" s="125" t="s">
        <v>707</v>
      </c>
      <c r="E202" s="169" t="s">
        <v>677</v>
      </c>
      <c r="F202" s="170">
        <v>44287</v>
      </c>
      <c r="G202" s="170">
        <v>44470</v>
      </c>
      <c r="H202" s="171">
        <v>75000</v>
      </c>
      <c r="I202" s="171">
        <v>6071.35</v>
      </c>
      <c r="J202" s="171">
        <v>25</v>
      </c>
      <c r="K202" s="135">
        <f>H202*0.0287</f>
        <v>2152.5</v>
      </c>
      <c r="L202" s="135">
        <f>H202*0.071</f>
        <v>5324.9999999999991</v>
      </c>
      <c r="M202" s="135">
        <f>H202*0.012</f>
        <v>900</v>
      </c>
      <c r="N202" s="172">
        <f>H202*0.0304</f>
        <v>2280</v>
      </c>
      <c r="O202" s="135">
        <f>H202*0.0709</f>
        <v>5317.5</v>
      </c>
      <c r="P202" s="173"/>
      <c r="Q202" s="124">
        <f>SUM(K202:P202)</f>
        <v>15975</v>
      </c>
      <c r="R202" s="124">
        <v>11693.97</v>
      </c>
      <c r="S202" s="124">
        <f>L202+M202+O202</f>
        <v>11542.5</v>
      </c>
      <c r="T202" s="171">
        <f>H202-R202</f>
        <v>63306.03</v>
      </c>
      <c r="U202" s="174" t="s">
        <v>678</v>
      </c>
      <c r="V202" s="175" t="s">
        <v>850</v>
      </c>
      <c r="W202" s="242">
        <v>40220813105</v>
      </c>
      <c r="X202" s="176">
        <v>4</v>
      </c>
    </row>
    <row r="203" spans="1:24" s="177" customFormat="1" ht="24">
      <c r="A203" s="167">
        <v>196</v>
      </c>
      <c r="B203" s="142" t="s">
        <v>1008</v>
      </c>
      <c r="C203" s="127" t="s">
        <v>89</v>
      </c>
      <c r="D203" s="125" t="s">
        <v>690</v>
      </c>
      <c r="E203" s="169" t="s">
        <v>677</v>
      </c>
      <c r="F203" s="170">
        <v>44409</v>
      </c>
      <c r="G203" s="170">
        <v>44593</v>
      </c>
      <c r="H203" s="171">
        <v>20000</v>
      </c>
      <c r="I203" s="171">
        <v>0</v>
      </c>
      <c r="J203" s="171">
        <v>25</v>
      </c>
      <c r="K203" s="135">
        <f>H203*0.0287</f>
        <v>574</v>
      </c>
      <c r="L203" s="135">
        <f>H203*0.071</f>
        <v>1419.9999999999998</v>
      </c>
      <c r="M203" s="135">
        <f>H203*0.012</f>
        <v>240</v>
      </c>
      <c r="N203" s="172">
        <f>H203*0.0304</f>
        <v>608</v>
      </c>
      <c r="O203" s="135">
        <f>H203*0.0709</f>
        <v>1418</v>
      </c>
      <c r="P203" s="173"/>
      <c r="Q203" s="124">
        <f>SUM(K203:P203)</f>
        <v>4260</v>
      </c>
      <c r="R203" s="124">
        <v>1182</v>
      </c>
      <c r="S203" s="124">
        <f>L203+M203+O203</f>
        <v>3078</v>
      </c>
      <c r="T203" s="171">
        <f>H203-R203</f>
        <v>18818</v>
      </c>
      <c r="U203" s="174" t="s">
        <v>678</v>
      </c>
      <c r="V203" s="175" t="s">
        <v>849</v>
      </c>
      <c r="W203" s="242">
        <v>1000616779</v>
      </c>
      <c r="X203" s="176">
        <v>3</v>
      </c>
    </row>
    <row r="204" spans="1:24" s="177" customFormat="1" ht="36">
      <c r="A204" s="167">
        <v>197</v>
      </c>
      <c r="B204" s="142" t="s">
        <v>985</v>
      </c>
      <c r="C204" s="127" t="s">
        <v>89</v>
      </c>
      <c r="D204" s="125" t="s">
        <v>690</v>
      </c>
      <c r="E204" s="169" t="s">
        <v>677</v>
      </c>
      <c r="F204" s="170">
        <v>44287</v>
      </c>
      <c r="G204" s="170">
        <v>44470</v>
      </c>
      <c r="H204" s="171">
        <v>16500</v>
      </c>
      <c r="I204" s="171">
        <v>0</v>
      </c>
      <c r="J204" s="171">
        <v>25</v>
      </c>
      <c r="K204" s="135">
        <f>H204*0.0287</f>
        <v>473.55</v>
      </c>
      <c r="L204" s="135">
        <f>H204*0.071</f>
        <v>1171.5</v>
      </c>
      <c r="M204" s="135">
        <f>H204*0.012</f>
        <v>198</v>
      </c>
      <c r="N204" s="172">
        <f>H204*0.0304</f>
        <v>501.6</v>
      </c>
      <c r="O204" s="135">
        <f>H204*0.0709</f>
        <v>1169.8500000000001</v>
      </c>
      <c r="P204" s="173"/>
      <c r="Q204" s="124">
        <f>SUM(K204:P204)</f>
        <v>3514.5</v>
      </c>
      <c r="R204" s="124">
        <v>975.15</v>
      </c>
      <c r="S204" s="124">
        <f>L204+M204+O204</f>
        <v>2539.3500000000004</v>
      </c>
      <c r="T204" s="171">
        <f>H204-R204</f>
        <v>15524.85</v>
      </c>
      <c r="U204" s="174" t="s">
        <v>678</v>
      </c>
      <c r="V204" s="175" t="s">
        <v>849</v>
      </c>
      <c r="W204" s="242">
        <v>40220715433</v>
      </c>
      <c r="X204" s="176">
        <v>3</v>
      </c>
    </row>
    <row r="205" spans="1:24" s="177" customFormat="1" ht="24">
      <c r="A205" s="167">
        <v>198</v>
      </c>
      <c r="B205" s="142" t="s">
        <v>870</v>
      </c>
      <c r="C205" s="127" t="s">
        <v>169</v>
      </c>
      <c r="D205" s="125" t="s">
        <v>733</v>
      </c>
      <c r="E205" s="169" t="s">
        <v>677</v>
      </c>
      <c r="F205" s="170">
        <v>44317</v>
      </c>
      <c r="G205" s="170">
        <v>44501</v>
      </c>
      <c r="H205" s="171">
        <v>30000</v>
      </c>
      <c r="I205" s="171">
        <v>0</v>
      </c>
      <c r="J205" s="171">
        <v>25</v>
      </c>
      <c r="K205" s="135">
        <f>H205*0.0287</f>
        <v>861</v>
      </c>
      <c r="L205" s="135">
        <f>H205*0.071</f>
        <v>2130</v>
      </c>
      <c r="M205" s="135">
        <f>H205*0.012</f>
        <v>360</v>
      </c>
      <c r="N205" s="172">
        <f>H205*0.0304</f>
        <v>912</v>
      </c>
      <c r="O205" s="135">
        <f>H205*0.0709</f>
        <v>2127</v>
      </c>
      <c r="P205" s="173"/>
      <c r="Q205" s="124">
        <f>SUM(K205:P205)</f>
        <v>6390</v>
      </c>
      <c r="R205" s="124">
        <v>1773</v>
      </c>
      <c r="S205" s="124">
        <f>L205+M205+O205</f>
        <v>4617</v>
      </c>
      <c r="T205" s="171">
        <f>H205-R205</f>
        <v>28227</v>
      </c>
      <c r="U205" s="174" t="s">
        <v>678</v>
      </c>
      <c r="V205" s="175" t="s">
        <v>849</v>
      </c>
      <c r="W205" s="242">
        <v>6700083683</v>
      </c>
      <c r="X205" s="176">
        <v>3</v>
      </c>
    </row>
    <row r="206" spans="1:24" s="177" customFormat="1" ht="36">
      <c r="A206" s="167">
        <v>199</v>
      </c>
      <c r="B206" s="142" t="s">
        <v>1019</v>
      </c>
      <c r="C206" s="127" t="s">
        <v>89</v>
      </c>
      <c r="D206" s="125" t="s">
        <v>690</v>
      </c>
      <c r="E206" s="169" t="s">
        <v>677</v>
      </c>
      <c r="F206" s="170">
        <v>44409</v>
      </c>
      <c r="G206" s="170">
        <v>44593</v>
      </c>
      <c r="H206" s="171">
        <v>20000</v>
      </c>
      <c r="I206" s="171">
        <v>0</v>
      </c>
      <c r="J206" s="171">
        <v>25</v>
      </c>
      <c r="K206" s="135">
        <f>H206*0.0287</f>
        <v>574</v>
      </c>
      <c r="L206" s="135">
        <f>H206*0.071</f>
        <v>1419.9999999999998</v>
      </c>
      <c r="M206" s="135">
        <f>H206*0.012</f>
        <v>240</v>
      </c>
      <c r="N206" s="172">
        <f>H206*0.0304</f>
        <v>608</v>
      </c>
      <c r="O206" s="135">
        <f>H206*0.0709</f>
        <v>1418</v>
      </c>
      <c r="P206" s="173"/>
      <c r="Q206" s="124">
        <f>SUM(K206:P206)</f>
        <v>4260</v>
      </c>
      <c r="R206" s="124">
        <v>1182</v>
      </c>
      <c r="S206" s="124">
        <f>L206+M206+O206</f>
        <v>3078</v>
      </c>
      <c r="T206" s="171">
        <f>H206-R206</f>
        <v>18818</v>
      </c>
      <c r="U206" s="174" t="s">
        <v>678</v>
      </c>
      <c r="V206" s="175" t="s">
        <v>849</v>
      </c>
      <c r="W206" s="242">
        <v>500238993</v>
      </c>
      <c r="X206" s="176">
        <v>3</v>
      </c>
    </row>
    <row r="207" spans="1:24" s="177" customFormat="1" ht="48">
      <c r="A207" s="167">
        <v>200</v>
      </c>
      <c r="B207" s="142" t="s">
        <v>972</v>
      </c>
      <c r="C207" s="127" t="s">
        <v>89</v>
      </c>
      <c r="D207" s="125" t="s">
        <v>690</v>
      </c>
      <c r="E207" s="169" t="s">
        <v>677</v>
      </c>
      <c r="F207" s="170">
        <v>44409</v>
      </c>
      <c r="G207" s="170">
        <v>44593</v>
      </c>
      <c r="H207" s="171">
        <v>20000</v>
      </c>
      <c r="I207" s="171">
        <v>0</v>
      </c>
      <c r="J207" s="171">
        <v>25</v>
      </c>
      <c r="K207" s="135">
        <f>H207*0.0287</f>
        <v>574</v>
      </c>
      <c r="L207" s="135">
        <f>H207*0.071</f>
        <v>1419.9999999999998</v>
      </c>
      <c r="M207" s="135">
        <f>H207*0.012</f>
        <v>240</v>
      </c>
      <c r="N207" s="172">
        <f>H207*0.0304</f>
        <v>608</v>
      </c>
      <c r="O207" s="135">
        <f>H207*0.0709</f>
        <v>1418</v>
      </c>
      <c r="P207" s="173"/>
      <c r="Q207" s="124">
        <f>SUM(K207:P207)</f>
        <v>4260</v>
      </c>
      <c r="R207" s="124">
        <v>1182</v>
      </c>
      <c r="S207" s="124">
        <f>L207+M207+O207</f>
        <v>3078</v>
      </c>
      <c r="T207" s="171">
        <f>H207-R207</f>
        <v>18818</v>
      </c>
      <c r="U207" s="174" t="s">
        <v>678</v>
      </c>
      <c r="V207" s="175" t="s">
        <v>849</v>
      </c>
      <c r="W207" s="242">
        <v>10600017171</v>
      </c>
      <c r="X207" s="176">
        <v>3</v>
      </c>
    </row>
    <row r="208" spans="1:24" s="177" customFormat="1" ht="24">
      <c r="A208" s="167">
        <v>201</v>
      </c>
      <c r="B208" s="142" t="s">
        <v>538</v>
      </c>
      <c r="C208" s="127" t="s">
        <v>89</v>
      </c>
      <c r="D208" s="125" t="s">
        <v>690</v>
      </c>
      <c r="E208" s="169" t="s">
        <v>677</v>
      </c>
      <c r="F208" s="170">
        <v>44317</v>
      </c>
      <c r="G208" s="170">
        <v>44501</v>
      </c>
      <c r="H208" s="171">
        <v>20000</v>
      </c>
      <c r="I208" s="171">
        <v>0</v>
      </c>
      <c r="J208" s="171">
        <v>25</v>
      </c>
      <c r="K208" s="135">
        <f>H208*0.0287</f>
        <v>574</v>
      </c>
      <c r="L208" s="135">
        <f>H208*0.071</f>
        <v>1419.9999999999998</v>
      </c>
      <c r="M208" s="135">
        <f>H208*0.012</f>
        <v>240</v>
      </c>
      <c r="N208" s="172">
        <f>H208*0.0304</f>
        <v>608</v>
      </c>
      <c r="O208" s="135">
        <f>H208*0.0709</f>
        <v>1418</v>
      </c>
      <c r="P208" s="173"/>
      <c r="Q208" s="124">
        <f>SUM(K208:P208)</f>
        <v>4260</v>
      </c>
      <c r="R208" s="124">
        <v>1182</v>
      </c>
      <c r="S208" s="124">
        <f>L208+M208+O208</f>
        <v>3078</v>
      </c>
      <c r="T208" s="171">
        <f>H208-R208</f>
        <v>18818</v>
      </c>
      <c r="U208" s="174" t="s">
        <v>678</v>
      </c>
      <c r="V208" s="175" t="s">
        <v>849</v>
      </c>
      <c r="W208" s="242">
        <v>3100741796</v>
      </c>
      <c r="X208" s="176">
        <v>3</v>
      </c>
    </row>
    <row r="209" spans="1:25" s="177" customFormat="1" ht="24">
      <c r="A209" s="167">
        <v>202</v>
      </c>
      <c r="B209" s="142" t="s">
        <v>822</v>
      </c>
      <c r="C209" s="127" t="s">
        <v>89</v>
      </c>
      <c r="D209" s="125" t="s">
        <v>690</v>
      </c>
      <c r="E209" s="169" t="s">
        <v>677</v>
      </c>
      <c r="F209" s="170">
        <v>43983</v>
      </c>
      <c r="G209" s="170">
        <v>44593</v>
      </c>
      <c r="H209" s="171">
        <v>20000</v>
      </c>
      <c r="I209" s="171">
        <v>0</v>
      </c>
      <c r="J209" s="171">
        <v>25</v>
      </c>
      <c r="K209" s="135">
        <f>H209*0.0287</f>
        <v>574</v>
      </c>
      <c r="L209" s="135">
        <f>H209*0.071</f>
        <v>1419.9999999999998</v>
      </c>
      <c r="M209" s="135">
        <f>H209*0.012</f>
        <v>240</v>
      </c>
      <c r="N209" s="172">
        <f>H209*0.0304</f>
        <v>608</v>
      </c>
      <c r="O209" s="135">
        <f>H209*0.0709</f>
        <v>1418</v>
      </c>
      <c r="P209" s="173"/>
      <c r="Q209" s="124">
        <f>SUM(K209:P209)</f>
        <v>4260</v>
      </c>
      <c r="R209" s="124">
        <v>1182</v>
      </c>
      <c r="S209" s="124">
        <f>L209+M209+O209</f>
        <v>3078</v>
      </c>
      <c r="T209" s="171">
        <f>H209-R209</f>
        <v>18818</v>
      </c>
      <c r="U209" s="174" t="s">
        <v>678</v>
      </c>
      <c r="V209" s="175" t="s">
        <v>849</v>
      </c>
      <c r="W209" s="242">
        <v>1200605358</v>
      </c>
      <c r="X209" s="176">
        <v>3</v>
      </c>
    </row>
    <row r="210" spans="1:25" s="177" customFormat="1" ht="36">
      <c r="A210" s="167">
        <v>203</v>
      </c>
      <c r="B210" s="142" t="s">
        <v>971</v>
      </c>
      <c r="C210" s="127" t="s">
        <v>89</v>
      </c>
      <c r="D210" s="125" t="s">
        <v>690</v>
      </c>
      <c r="E210" s="169" t="s">
        <v>677</v>
      </c>
      <c r="F210" s="170">
        <v>44287</v>
      </c>
      <c r="G210" s="170">
        <v>44470</v>
      </c>
      <c r="H210" s="171">
        <v>17600</v>
      </c>
      <c r="I210" s="171">
        <v>0</v>
      </c>
      <c r="J210" s="171">
        <v>25</v>
      </c>
      <c r="K210" s="135">
        <f>H210*0.0287</f>
        <v>505.12</v>
      </c>
      <c r="L210" s="135">
        <f>H210*0.071</f>
        <v>1249.5999999999999</v>
      </c>
      <c r="M210" s="135">
        <f>H210*0.012</f>
        <v>211.20000000000002</v>
      </c>
      <c r="N210" s="172">
        <f>H210*0.0304</f>
        <v>535.04</v>
      </c>
      <c r="O210" s="135">
        <f>H210*0.0709</f>
        <v>1247.8400000000001</v>
      </c>
      <c r="P210" s="173"/>
      <c r="Q210" s="124">
        <f>SUM(K210:P210)</f>
        <v>3748.8</v>
      </c>
      <c r="R210" s="124">
        <v>1040.1600000000001</v>
      </c>
      <c r="S210" s="124">
        <f>L210+M210+O210</f>
        <v>2708.6400000000003</v>
      </c>
      <c r="T210" s="171">
        <f>H210-R210</f>
        <v>16559.84</v>
      </c>
      <c r="U210" s="174" t="s">
        <v>678</v>
      </c>
      <c r="V210" s="175" t="s">
        <v>849</v>
      </c>
      <c r="W210" s="242">
        <v>104262258</v>
      </c>
      <c r="X210" s="176">
        <v>3</v>
      </c>
    </row>
    <row r="211" spans="1:25" s="177" customFormat="1" ht="24">
      <c r="A211" s="167">
        <v>204</v>
      </c>
      <c r="B211" s="142" t="s">
        <v>813</v>
      </c>
      <c r="C211" s="127" t="s">
        <v>446</v>
      </c>
      <c r="D211" s="125" t="s">
        <v>690</v>
      </c>
      <c r="E211" s="169" t="s">
        <v>677</v>
      </c>
      <c r="F211" s="170">
        <v>44317</v>
      </c>
      <c r="G211" s="170">
        <v>44501</v>
      </c>
      <c r="H211" s="171">
        <v>60000</v>
      </c>
      <c r="I211" s="171">
        <v>3486.68</v>
      </c>
      <c r="J211" s="171">
        <v>25</v>
      </c>
      <c r="K211" s="135">
        <f>H211*0.0287</f>
        <v>1722</v>
      </c>
      <c r="L211" s="135">
        <f>H211*0.071</f>
        <v>4260</v>
      </c>
      <c r="M211" s="135">
        <f>H211*0.012</f>
        <v>720</v>
      </c>
      <c r="N211" s="172">
        <f>H211*0.0304</f>
        <v>1824</v>
      </c>
      <c r="O211" s="135">
        <f>H211*0.0709</f>
        <v>4254</v>
      </c>
      <c r="P211" s="173"/>
      <c r="Q211" s="124">
        <f>SUM(K211:P211)</f>
        <v>12780</v>
      </c>
      <c r="R211" s="124">
        <v>9117.68</v>
      </c>
      <c r="S211" s="124">
        <f>L211+M211+O211</f>
        <v>9234</v>
      </c>
      <c r="T211" s="171">
        <f>H211-R211</f>
        <v>50882.32</v>
      </c>
      <c r="U211" s="174" t="s">
        <v>678</v>
      </c>
      <c r="V211" s="175" t="s">
        <v>849</v>
      </c>
      <c r="W211" s="242">
        <v>4500060662</v>
      </c>
      <c r="X211" s="176">
        <v>4</v>
      </c>
    </row>
    <row r="212" spans="1:25" s="177" customFormat="1" ht="24">
      <c r="A212" s="167">
        <v>205</v>
      </c>
      <c r="B212" s="142" t="s">
        <v>610</v>
      </c>
      <c r="C212" s="127" t="s">
        <v>446</v>
      </c>
      <c r="D212" s="125" t="s">
        <v>690</v>
      </c>
      <c r="E212" s="169" t="s">
        <v>677</v>
      </c>
      <c r="F212" s="170">
        <v>44287</v>
      </c>
      <c r="G212" s="170">
        <v>44470</v>
      </c>
      <c r="H212" s="171">
        <v>60000</v>
      </c>
      <c r="I212" s="171">
        <v>3486.68</v>
      </c>
      <c r="J212" s="171">
        <v>25</v>
      </c>
      <c r="K212" s="135">
        <f>H212*0.0287</f>
        <v>1722</v>
      </c>
      <c r="L212" s="135">
        <f>H212*0.071</f>
        <v>4260</v>
      </c>
      <c r="M212" s="135">
        <f>H212*0.012</f>
        <v>720</v>
      </c>
      <c r="N212" s="172">
        <f>H212*0.0304</f>
        <v>1824</v>
      </c>
      <c r="O212" s="135">
        <f>H212*0.0709</f>
        <v>4254</v>
      </c>
      <c r="P212" s="173"/>
      <c r="Q212" s="124">
        <f>SUM(K212:P212)</f>
        <v>12780</v>
      </c>
      <c r="R212" s="124">
        <v>7032.68</v>
      </c>
      <c r="S212" s="124">
        <f>L212+M212+O212</f>
        <v>9234</v>
      </c>
      <c r="T212" s="171">
        <f>H212-R212</f>
        <v>52967.32</v>
      </c>
      <c r="U212" s="174" t="s">
        <v>678</v>
      </c>
      <c r="V212" s="175" t="s">
        <v>849</v>
      </c>
      <c r="W212" s="242">
        <v>7600010826</v>
      </c>
      <c r="X212" s="176">
        <v>4</v>
      </c>
    </row>
    <row r="213" spans="1:25" s="177" customFormat="1" ht="48">
      <c r="A213" s="167">
        <v>206</v>
      </c>
      <c r="B213" s="142" t="s">
        <v>171</v>
      </c>
      <c r="C213" s="127" t="s">
        <v>25</v>
      </c>
      <c r="D213" s="125" t="s">
        <v>844</v>
      </c>
      <c r="E213" s="169" t="s">
        <v>677</v>
      </c>
      <c r="F213" s="170">
        <v>44317</v>
      </c>
      <c r="G213" s="170">
        <v>44501</v>
      </c>
      <c r="H213" s="171">
        <v>120000</v>
      </c>
      <c r="I213" s="171">
        <v>16809.87</v>
      </c>
      <c r="J213" s="171">
        <v>25</v>
      </c>
      <c r="K213" s="135">
        <f>H213*0.0287</f>
        <v>3444</v>
      </c>
      <c r="L213" s="135">
        <f>H213*0.071</f>
        <v>8520</v>
      </c>
      <c r="M213" s="135">
        <f>H213*0.012</f>
        <v>1440</v>
      </c>
      <c r="N213" s="172">
        <f>H213*0.0304</f>
        <v>3648</v>
      </c>
      <c r="O213" s="135">
        <f>H213*0.0709</f>
        <v>8508</v>
      </c>
      <c r="P213" s="173"/>
      <c r="Q213" s="124">
        <f>SUM(K213:P213)</f>
        <v>25560</v>
      </c>
      <c r="R213" s="124">
        <v>23901.87</v>
      </c>
      <c r="S213" s="124">
        <f>L213+M213+O213</f>
        <v>18468</v>
      </c>
      <c r="T213" s="171">
        <f>H213-R213</f>
        <v>96098.13</v>
      </c>
      <c r="U213" s="174" t="s">
        <v>678</v>
      </c>
      <c r="V213" s="175" t="s">
        <v>850</v>
      </c>
      <c r="W213" s="242">
        <v>22400588947</v>
      </c>
      <c r="X213" s="176">
        <v>5</v>
      </c>
    </row>
    <row r="214" spans="1:25" s="177" customFormat="1" ht="36">
      <c r="A214" s="167">
        <v>207</v>
      </c>
      <c r="B214" s="142" t="s">
        <v>592</v>
      </c>
      <c r="C214" s="127" t="s">
        <v>89</v>
      </c>
      <c r="D214" s="125" t="s">
        <v>690</v>
      </c>
      <c r="E214" s="169" t="s">
        <v>677</v>
      </c>
      <c r="F214" s="170">
        <v>44317</v>
      </c>
      <c r="G214" s="170">
        <v>44501</v>
      </c>
      <c r="H214" s="171">
        <v>20000</v>
      </c>
      <c r="I214" s="171">
        <v>0</v>
      </c>
      <c r="J214" s="171">
        <v>25</v>
      </c>
      <c r="K214" s="135">
        <f>H214*0.0287</f>
        <v>574</v>
      </c>
      <c r="L214" s="135">
        <f>H214*0.071</f>
        <v>1419.9999999999998</v>
      </c>
      <c r="M214" s="135">
        <f>H214*0.012</f>
        <v>240</v>
      </c>
      <c r="N214" s="172">
        <f>H214*0.0304</f>
        <v>608</v>
      </c>
      <c r="O214" s="135">
        <f>H214*0.0709</f>
        <v>1418</v>
      </c>
      <c r="P214" s="173"/>
      <c r="Q214" s="124">
        <f>SUM(K214:P214)</f>
        <v>4260</v>
      </c>
      <c r="R214" s="124">
        <v>1182</v>
      </c>
      <c r="S214" s="124">
        <f>L214+M214+O214</f>
        <v>3078</v>
      </c>
      <c r="T214" s="171">
        <f>H214-R214</f>
        <v>18818</v>
      </c>
      <c r="U214" s="174" t="s">
        <v>678</v>
      </c>
      <c r="V214" s="175" t="s">
        <v>849</v>
      </c>
      <c r="W214" s="242">
        <v>5601099293</v>
      </c>
      <c r="X214" s="176">
        <v>3</v>
      </c>
    </row>
    <row r="215" spans="1:25" s="177" customFormat="1" ht="24">
      <c r="A215" s="167">
        <v>208</v>
      </c>
      <c r="B215" s="142" t="s">
        <v>893</v>
      </c>
      <c r="C215" s="127" t="s">
        <v>309</v>
      </c>
      <c r="D215" s="125" t="s">
        <v>683</v>
      </c>
      <c r="E215" s="169" t="s">
        <v>677</v>
      </c>
      <c r="F215" s="170">
        <v>44409</v>
      </c>
      <c r="G215" s="170">
        <v>44593</v>
      </c>
      <c r="H215" s="171">
        <v>40000</v>
      </c>
      <c r="I215" s="171">
        <v>442.65</v>
      </c>
      <c r="J215" s="171">
        <v>25</v>
      </c>
      <c r="K215" s="135">
        <f>H215*0.0287</f>
        <v>1148</v>
      </c>
      <c r="L215" s="135">
        <f>H215*0.071</f>
        <v>2839.9999999999995</v>
      </c>
      <c r="M215" s="135">
        <f>H215*0.012</f>
        <v>480</v>
      </c>
      <c r="N215" s="172">
        <f>H215*0.0304</f>
        <v>1216</v>
      </c>
      <c r="O215" s="135">
        <f>H215*0.0709</f>
        <v>2836</v>
      </c>
      <c r="P215" s="173"/>
      <c r="Q215" s="124">
        <f>SUM(K215:P215)</f>
        <v>8520</v>
      </c>
      <c r="R215" s="124">
        <v>2806.65</v>
      </c>
      <c r="S215" s="124">
        <f>L215+M215+O215</f>
        <v>6156</v>
      </c>
      <c r="T215" s="171">
        <f>H215-R215</f>
        <v>37193.35</v>
      </c>
      <c r="U215" s="174" t="s">
        <v>678</v>
      </c>
      <c r="V215" s="175" t="s">
        <v>849</v>
      </c>
      <c r="W215" s="242">
        <v>7100247639</v>
      </c>
      <c r="X215" s="176">
        <v>3</v>
      </c>
    </row>
    <row r="216" spans="1:25" s="177" customFormat="1" ht="36">
      <c r="A216" s="167">
        <v>209</v>
      </c>
      <c r="B216" s="142" t="s">
        <v>586</v>
      </c>
      <c r="C216" s="127" t="s">
        <v>89</v>
      </c>
      <c r="D216" s="125" t="s">
        <v>690</v>
      </c>
      <c r="E216" s="169" t="s">
        <v>677</v>
      </c>
      <c r="F216" s="170">
        <v>44105</v>
      </c>
      <c r="G216" s="170">
        <v>44470</v>
      </c>
      <c r="H216" s="171">
        <v>20000</v>
      </c>
      <c r="I216" s="171">
        <v>0</v>
      </c>
      <c r="J216" s="171">
        <v>25</v>
      </c>
      <c r="K216" s="135">
        <f>H216*0.0287</f>
        <v>574</v>
      </c>
      <c r="L216" s="135">
        <f>H216*0.071</f>
        <v>1419.9999999999998</v>
      </c>
      <c r="M216" s="135">
        <f>H216*0.012</f>
        <v>240</v>
      </c>
      <c r="N216" s="172">
        <f>H216*0.0304</f>
        <v>608</v>
      </c>
      <c r="O216" s="135">
        <f>H216*0.0709</f>
        <v>1418</v>
      </c>
      <c r="P216" s="173"/>
      <c r="Q216" s="124">
        <f>SUM(K216:P216)</f>
        <v>4260</v>
      </c>
      <c r="R216" s="124">
        <v>1182</v>
      </c>
      <c r="S216" s="124">
        <f>L216+M216+O216</f>
        <v>3078</v>
      </c>
      <c r="T216" s="171">
        <f>H216-R216</f>
        <v>18818</v>
      </c>
      <c r="U216" s="174" t="s">
        <v>678</v>
      </c>
      <c r="V216" s="175" t="s">
        <v>849</v>
      </c>
      <c r="W216" s="242">
        <v>5500270169</v>
      </c>
      <c r="X216" s="176">
        <v>3</v>
      </c>
    </row>
    <row r="217" spans="1:25" s="177" customFormat="1" ht="36">
      <c r="A217" s="167">
        <v>210</v>
      </c>
      <c r="B217" s="142" t="s">
        <v>180</v>
      </c>
      <c r="C217" s="127" t="s">
        <v>16</v>
      </c>
      <c r="D217" s="125" t="s">
        <v>712</v>
      </c>
      <c r="E217" s="169" t="s">
        <v>677</v>
      </c>
      <c r="F217" s="170">
        <v>44440</v>
      </c>
      <c r="G217" s="170">
        <v>44621</v>
      </c>
      <c r="H217" s="171">
        <v>90000</v>
      </c>
      <c r="I217" s="171">
        <v>9455.59</v>
      </c>
      <c r="J217" s="171">
        <v>25</v>
      </c>
      <c r="K217" s="135">
        <f>H217*0.0287</f>
        <v>2583</v>
      </c>
      <c r="L217" s="135">
        <f>H217*0.071</f>
        <v>6389.9999999999991</v>
      </c>
      <c r="M217" s="135">
        <f>H217*0.012</f>
        <v>1080</v>
      </c>
      <c r="N217" s="172">
        <f>H217*0.0304</f>
        <v>2736</v>
      </c>
      <c r="O217" s="135">
        <f>H217*0.0709</f>
        <v>6381</v>
      </c>
      <c r="P217" s="173"/>
      <c r="Q217" s="124">
        <f>SUM(K217:P217)</f>
        <v>19170</v>
      </c>
      <c r="R217" s="124">
        <v>15964.71</v>
      </c>
      <c r="S217" s="124">
        <f>L217+M217+O217</f>
        <v>13851</v>
      </c>
      <c r="T217" s="171">
        <f>H217-R217</f>
        <v>74035.290000000008</v>
      </c>
      <c r="U217" s="174" t="s">
        <v>678</v>
      </c>
      <c r="V217" s="175" t="s">
        <v>850</v>
      </c>
      <c r="W217" s="242">
        <v>40220324889</v>
      </c>
      <c r="X217" s="176">
        <v>4</v>
      </c>
    </row>
    <row r="218" spans="1:25" s="177" customFormat="1" ht="24">
      <c r="A218" s="167">
        <v>211</v>
      </c>
      <c r="B218" s="142" t="s">
        <v>795</v>
      </c>
      <c r="C218" s="127" t="s">
        <v>174</v>
      </c>
      <c r="D218" s="125" t="s">
        <v>1130</v>
      </c>
      <c r="E218" s="169" t="s">
        <v>677</v>
      </c>
      <c r="F218" s="170">
        <v>44378</v>
      </c>
      <c r="G218" s="170">
        <v>44562</v>
      </c>
      <c r="H218" s="171">
        <v>50000</v>
      </c>
      <c r="I218" s="171">
        <v>1675.48</v>
      </c>
      <c r="J218" s="171">
        <v>25</v>
      </c>
      <c r="K218" s="135">
        <f>H218*0.0287</f>
        <v>1435</v>
      </c>
      <c r="L218" s="135">
        <f>H218*0.071</f>
        <v>3549.9999999999995</v>
      </c>
      <c r="M218" s="135">
        <f>H218*0.012</f>
        <v>600</v>
      </c>
      <c r="N218" s="172">
        <f>H218*0.0304</f>
        <v>1520</v>
      </c>
      <c r="O218" s="135">
        <f>H218*0.0709</f>
        <v>3545.0000000000005</v>
      </c>
      <c r="P218" s="173"/>
      <c r="Q218" s="124">
        <f>SUM(K218:P218)</f>
        <v>10650</v>
      </c>
      <c r="R218" s="124">
        <v>5820.6</v>
      </c>
      <c r="S218" s="124">
        <f>L218+M218+O218</f>
        <v>7695</v>
      </c>
      <c r="T218" s="171">
        <f>H218-R218</f>
        <v>44179.4</v>
      </c>
      <c r="U218" s="174" t="s">
        <v>678</v>
      </c>
      <c r="V218" s="175" t="s">
        <v>850</v>
      </c>
      <c r="W218" s="242">
        <v>100740984</v>
      </c>
      <c r="X218" s="176">
        <v>4</v>
      </c>
    </row>
    <row r="219" spans="1:25" s="177" customFormat="1" ht="24">
      <c r="A219" s="167">
        <v>212</v>
      </c>
      <c r="B219" s="142" t="s">
        <v>479</v>
      </c>
      <c r="C219" s="127" t="s">
        <v>89</v>
      </c>
      <c r="D219" s="125" t="s">
        <v>690</v>
      </c>
      <c r="E219" s="169" t="s">
        <v>677</v>
      </c>
      <c r="F219" s="170">
        <v>44317</v>
      </c>
      <c r="G219" s="170">
        <v>44501</v>
      </c>
      <c r="H219" s="171">
        <v>20000</v>
      </c>
      <c r="I219" s="171">
        <v>0</v>
      </c>
      <c r="J219" s="171">
        <v>25</v>
      </c>
      <c r="K219" s="135">
        <f>H219*0.0287</f>
        <v>574</v>
      </c>
      <c r="L219" s="135">
        <f>H219*0.071</f>
        <v>1419.9999999999998</v>
      </c>
      <c r="M219" s="135">
        <f>H219*0.012</f>
        <v>240</v>
      </c>
      <c r="N219" s="172">
        <f>H219*0.0304</f>
        <v>608</v>
      </c>
      <c r="O219" s="135">
        <f>H219*0.0709</f>
        <v>1418</v>
      </c>
      <c r="P219" s="173"/>
      <c r="Q219" s="124">
        <f>SUM(K219:P219)</f>
        <v>4260</v>
      </c>
      <c r="R219" s="124">
        <v>1182</v>
      </c>
      <c r="S219" s="124">
        <f>L219+M219+O219</f>
        <v>3078</v>
      </c>
      <c r="T219" s="171">
        <f>H219-R219</f>
        <v>18818</v>
      </c>
      <c r="U219" s="174" t="s">
        <v>678</v>
      </c>
      <c r="V219" s="175" t="s">
        <v>849</v>
      </c>
      <c r="W219" s="242">
        <v>101903755</v>
      </c>
      <c r="X219" s="176">
        <v>3</v>
      </c>
    </row>
    <row r="220" spans="1:25" s="177" customFormat="1" ht="24">
      <c r="A220" s="167">
        <v>213</v>
      </c>
      <c r="B220" s="142" t="s">
        <v>483</v>
      </c>
      <c r="C220" s="127" t="s">
        <v>89</v>
      </c>
      <c r="D220" s="125" t="s">
        <v>690</v>
      </c>
      <c r="E220" s="169" t="s">
        <v>677</v>
      </c>
      <c r="F220" s="170">
        <v>44317</v>
      </c>
      <c r="G220" s="170">
        <v>44501</v>
      </c>
      <c r="H220" s="171">
        <v>20000</v>
      </c>
      <c r="I220" s="171">
        <v>0</v>
      </c>
      <c r="J220" s="171">
        <v>25</v>
      </c>
      <c r="K220" s="135">
        <f>H220*0.0287</f>
        <v>574</v>
      </c>
      <c r="L220" s="135">
        <f>H220*0.071</f>
        <v>1419.9999999999998</v>
      </c>
      <c r="M220" s="135">
        <f>H220*0.012</f>
        <v>240</v>
      </c>
      <c r="N220" s="172">
        <f>H220*0.0304</f>
        <v>608</v>
      </c>
      <c r="O220" s="135">
        <f>H220*0.0709</f>
        <v>1418</v>
      </c>
      <c r="P220" s="173"/>
      <c r="Q220" s="124">
        <f>SUM(K220:P220)</f>
        <v>4260</v>
      </c>
      <c r="R220" s="124">
        <v>1182</v>
      </c>
      <c r="S220" s="124">
        <f>L220+M220+O220</f>
        <v>3078</v>
      </c>
      <c r="T220" s="171">
        <f>H220-R220</f>
        <v>18818</v>
      </c>
      <c r="U220" s="174" t="s">
        <v>678</v>
      </c>
      <c r="V220" s="175" t="s">
        <v>849</v>
      </c>
      <c r="W220" s="242">
        <v>106307689</v>
      </c>
      <c r="X220" s="176">
        <v>3</v>
      </c>
    </row>
    <row r="221" spans="1:25" s="177" customFormat="1" ht="24">
      <c r="A221" s="167">
        <v>214</v>
      </c>
      <c r="B221" s="142" t="s">
        <v>979</v>
      </c>
      <c r="C221" s="127" t="s">
        <v>89</v>
      </c>
      <c r="D221" s="125" t="s">
        <v>690</v>
      </c>
      <c r="E221" s="169" t="s">
        <v>677</v>
      </c>
      <c r="F221" s="170">
        <v>44348</v>
      </c>
      <c r="G221" s="170">
        <v>44531</v>
      </c>
      <c r="H221" s="171">
        <v>20000</v>
      </c>
      <c r="I221" s="171">
        <v>0</v>
      </c>
      <c r="J221" s="171">
        <v>25</v>
      </c>
      <c r="K221" s="135">
        <f>H221*0.0287</f>
        <v>574</v>
      </c>
      <c r="L221" s="135">
        <f>H221*0.071</f>
        <v>1419.9999999999998</v>
      </c>
      <c r="M221" s="135">
        <f>H221*0.012</f>
        <v>240</v>
      </c>
      <c r="N221" s="172">
        <f>H221*0.0304</f>
        <v>608</v>
      </c>
      <c r="O221" s="135">
        <f>H221*0.0709</f>
        <v>1418</v>
      </c>
      <c r="P221" s="173"/>
      <c r="Q221" s="124">
        <f>SUM(K221:P221)</f>
        <v>4260</v>
      </c>
      <c r="R221" s="124">
        <v>1182</v>
      </c>
      <c r="S221" s="124">
        <f>L221+M221+O221</f>
        <v>3078</v>
      </c>
      <c r="T221" s="171">
        <f>H221-R221</f>
        <v>18818</v>
      </c>
      <c r="U221" s="174" t="s">
        <v>678</v>
      </c>
      <c r="V221" s="175" t="s">
        <v>849</v>
      </c>
      <c r="W221" s="242">
        <v>1200031795</v>
      </c>
      <c r="X221" s="176">
        <v>3</v>
      </c>
    </row>
    <row r="222" spans="1:25" s="126" customFormat="1" ht="24">
      <c r="A222" s="167">
        <v>215</v>
      </c>
      <c r="B222" s="142" t="s">
        <v>77</v>
      </c>
      <c r="C222" s="127" t="s">
        <v>78</v>
      </c>
      <c r="D222" s="125" t="s">
        <v>715</v>
      </c>
      <c r="E222" s="169" t="s">
        <v>677</v>
      </c>
      <c r="F222" s="170">
        <v>44105</v>
      </c>
      <c r="G222" s="170">
        <v>44470</v>
      </c>
      <c r="H222" s="171">
        <v>35000</v>
      </c>
      <c r="I222" s="171">
        <v>0</v>
      </c>
      <c r="J222" s="171">
        <v>25</v>
      </c>
      <c r="K222" s="135">
        <f>H222*0.0287</f>
        <v>1004.5</v>
      </c>
      <c r="L222" s="135">
        <f>H222*0.071</f>
        <v>2485</v>
      </c>
      <c r="M222" s="135">
        <f>H222*0.012</f>
        <v>420</v>
      </c>
      <c r="N222" s="172">
        <f>H222*0.0304</f>
        <v>1064</v>
      </c>
      <c r="O222" s="135">
        <f>H222*0.0709</f>
        <v>2481.5</v>
      </c>
      <c r="P222" s="173"/>
      <c r="Q222" s="124">
        <f>SUM(K222:P222)</f>
        <v>7455</v>
      </c>
      <c r="R222" s="124">
        <v>2068.5</v>
      </c>
      <c r="S222" s="124">
        <f>L222+M222+O222</f>
        <v>5386.5</v>
      </c>
      <c r="T222" s="171">
        <f>H222-R222</f>
        <v>32931.5</v>
      </c>
      <c r="U222" s="174" t="s">
        <v>678</v>
      </c>
      <c r="V222" s="175" t="s">
        <v>850</v>
      </c>
      <c r="W222" s="242">
        <v>117292540</v>
      </c>
      <c r="X222" s="176">
        <v>3</v>
      </c>
      <c r="Y222" s="177"/>
    </row>
    <row r="223" spans="1:25" s="177" customFormat="1" ht="36">
      <c r="A223" s="167">
        <v>216</v>
      </c>
      <c r="B223" s="142" t="s">
        <v>803</v>
      </c>
      <c r="C223" s="127" t="s">
        <v>89</v>
      </c>
      <c r="D223" s="125" t="s">
        <v>1129</v>
      </c>
      <c r="E223" s="169" t="s">
        <v>677</v>
      </c>
      <c r="F223" s="170">
        <v>44317</v>
      </c>
      <c r="G223" s="170">
        <v>44501</v>
      </c>
      <c r="H223" s="171">
        <v>20000</v>
      </c>
      <c r="I223" s="171">
        <v>0</v>
      </c>
      <c r="J223" s="171">
        <v>25</v>
      </c>
      <c r="K223" s="135">
        <f>H223*0.0287</f>
        <v>574</v>
      </c>
      <c r="L223" s="135">
        <f>H223*0.071</f>
        <v>1419.9999999999998</v>
      </c>
      <c r="M223" s="135">
        <f>H223*0.012</f>
        <v>240</v>
      </c>
      <c r="N223" s="172">
        <f>H223*0.0304</f>
        <v>608</v>
      </c>
      <c r="O223" s="135">
        <f>H223*0.0709</f>
        <v>1418</v>
      </c>
      <c r="P223" s="173"/>
      <c r="Q223" s="124">
        <f>SUM(K223:P223)</f>
        <v>4260</v>
      </c>
      <c r="R223" s="124">
        <v>1182</v>
      </c>
      <c r="S223" s="124">
        <f>L223+M223+O223</f>
        <v>3078</v>
      </c>
      <c r="T223" s="171">
        <f>H223-R223</f>
        <v>18818</v>
      </c>
      <c r="U223" s="174" t="s">
        <v>678</v>
      </c>
      <c r="V223" s="175" t="s">
        <v>849</v>
      </c>
      <c r="W223" s="242">
        <v>115297731</v>
      </c>
      <c r="X223" s="176">
        <v>3</v>
      </c>
    </row>
    <row r="224" spans="1:25" s="177" customFormat="1" ht="36">
      <c r="A224" s="167">
        <v>217</v>
      </c>
      <c r="B224" s="142" t="s">
        <v>929</v>
      </c>
      <c r="C224" s="127" t="s">
        <v>89</v>
      </c>
      <c r="D224" s="125" t="s">
        <v>1129</v>
      </c>
      <c r="E224" s="169" t="s">
        <v>677</v>
      </c>
      <c r="F224" s="170">
        <v>44409</v>
      </c>
      <c r="G224" s="170">
        <v>44593</v>
      </c>
      <c r="H224" s="171">
        <v>20000</v>
      </c>
      <c r="I224" s="171">
        <v>0</v>
      </c>
      <c r="J224" s="171">
        <v>25</v>
      </c>
      <c r="K224" s="135">
        <f>H224*0.0287</f>
        <v>574</v>
      </c>
      <c r="L224" s="135">
        <f>H224*0.071</f>
        <v>1419.9999999999998</v>
      </c>
      <c r="M224" s="135">
        <f>H224*0.012</f>
        <v>240</v>
      </c>
      <c r="N224" s="172">
        <f>H224*0.0304</f>
        <v>608</v>
      </c>
      <c r="O224" s="135">
        <f>H224*0.0709</f>
        <v>1418</v>
      </c>
      <c r="P224" s="173"/>
      <c r="Q224" s="124">
        <f>SUM(K224:P224)</f>
        <v>4260</v>
      </c>
      <c r="R224" s="124">
        <v>1182</v>
      </c>
      <c r="S224" s="124">
        <f>L224+M224+O224</f>
        <v>3078</v>
      </c>
      <c r="T224" s="171">
        <f>H224-R224</f>
        <v>18818</v>
      </c>
      <c r="U224" s="174" t="s">
        <v>678</v>
      </c>
      <c r="V224" s="175" t="s">
        <v>849</v>
      </c>
      <c r="W224" s="242">
        <v>9900013757</v>
      </c>
      <c r="X224" s="176">
        <v>3</v>
      </c>
    </row>
    <row r="225" spans="1:24" s="177" customFormat="1" ht="24">
      <c r="A225" s="167">
        <v>218</v>
      </c>
      <c r="B225" s="142" t="s">
        <v>654</v>
      </c>
      <c r="C225" s="127" t="s">
        <v>16</v>
      </c>
      <c r="D225" s="125" t="s">
        <v>745</v>
      </c>
      <c r="E225" s="169" t="s">
        <v>677</v>
      </c>
      <c r="F225" s="170">
        <v>44348</v>
      </c>
      <c r="G225" s="170">
        <v>44531</v>
      </c>
      <c r="H225" s="171">
        <v>60000</v>
      </c>
      <c r="I225" s="171">
        <v>3486.68</v>
      </c>
      <c r="J225" s="171">
        <v>25</v>
      </c>
      <c r="K225" s="135">
        <f>H225*0.0287</f>
        <v>1722</v>
      </c>
      <c r="L225" s="135">
        <f>H225*0.071</f>
        <v>4260</v>
      </c>
      <c r="M225" s="135">
        <f>H225*0.012</f>
        <v>720</v>
      </c>
      <c r="N225" s="172">
        <f>H225*0.0304</f>
        <v>1824</v>
      </c>
      <c r="O225" s="135">
        <f>H225*0.0709</f>
        <v>4254</v>
      </c>
      <c r="P225" s="173"/>
      <c r="Q225" s="124">
        <f>SUM(K225:P225)</f>
        <v>12780</v>
      </c>
      <c r="R225" s="124">
        <v>7032.68</v>
      </c>
      <c r="S225" s="124">
        <f>L225+M225+O225</f>
        <v>9234</v>
      </c>
      <c r="T225" s="171">
        <f>H225-R225</f>
        <v>52967.32</v>
      </c>
      <c r="U225" s="174" t="s">
        <v>678</v>
      </c>
      <c r="V225" s="175" t="s">
        <v>849</v>
      </c>
      <c r="W225" s="242">
        <v>40242885776</v>
      </c>
      <c r="X225" s="176">
        <v>4</v>
      </c>
    </row>
    <row r="226" spans="1:24" s="177" customFormat="1" ht="24">
      <c r="A226" s="167">
        <v>219</v>
      </c>
      <c r="B226" s="142" t="s">
        <v>881</v>
      </c>
      <c r="C226" s="127" t="s">
        <v>309</v>
      </c>
      <c r="D226" s="125" t="s">
        <v>683</v>
      </c>
      <c r="E226" s="169" t="s">
        <v>677</v>
      </c>
      <c r="F226" s="170">
        <v>44440</v>
      </c>
      <c r="G226" s="170">
        <v>44621</v>
      </c>
      <c r="H226" s="171">
        <v>30000</v>
      </c>
      <c r="I226" s="171">
        <v>0</v>
      </c>
      <c r="J226" s="171">
        <v>25</v>
      </c>
      <c r="K226" s="135">
        <f>H226*0.0287</f>
        <v>861</v>
      </c>
      <c r="L226" s="135">
        <f>H226*0.071</f>
        <v>2130</v>
      </c>
      <c r="M226" s="135">
        <f>H226*0.012</f>
        <v>360</v>
      </c>
      <c r="N226" s="172">
        <f>H226*0.0304</f>
        <v>912</v>
      </c>
      <c r="O226" s="135">
        <f>H226*0.0709</f>
        <v>2127</v>
      </c>
      <c r="P226" s="173"/>
      <c r="Q226" s="124">
        <f>SUM(K226:P226)</f>
        <v>6390</v>
      </c>
      <c r="R226" s="124">
        <v>1773</v>
      </c>
      <c r="S226" s="124">
        <f>L226+M226+O226</f>
        <v>4617</v>
      </c>
      <c r="T226" s="171">
        <f>H226-R226</f>
        <v>28227</v>
      </c>
      <c r="U226" s="174" t="s">
        <v>678</v>
      </c>
      <c r="V226" s="175" t="s">
        <v>849</v>
      </c>
      <c r="W226" s="242">
        <v>40225365101</v>
      </c>
      <c r="X226" s="176">
        <v>3</v>
      </c>
    </row>
    <row r="227" spans="1:24" s="177" customFormat="1" ht="36">
      <c r="A227" s="167">
        <v>220</v>
      </c>
      <c r="B227" s="142" t="s">
        <v>936</v>
      </c>
      <c r="C227" s="127" t="s">
        <v>89</v>
      </c>
      <c r="D227" s="125" t="s">
        <v>1129</v>
      </c>
      <c r="E227" s="169" t="s">
        <v>677</v>
      </c>
      <c r="F227" s="170">
        <v>44440</v>
      </c>
      <c r="G227" s="170">
        <v>44621</v>
      </c>
      <c r="H227" s="171">
        <v>20000</v>
      </c>
      <c r="I227" s="171">
        <v>0</v>
      </c>
      <c r="J227" s="171">
        <v>25</v>
      </c>
      <c r="K227" s="135">
        <f>H227*0.0287</f>
        <v>574</v>
      </c>
      <c r="L227" s="135">
        <f>H227*0.071</f>
        <v>1419.9999999999998</v>
      </c>
      <c r="M227" s="135">
        <f>H227*0.012</f>
        <v>240</v>
      </c>
      <c r="N227" s="172">
        <f>H227*0.0304</f>
        <v>608</v>
      </c>
      <c r="O227" s="135">
        <f>H227*0.0709</f>
        <v>1418</v>
      </c>
      <c r="P227" s="173"/>
      <c r="Q227" s="124">
        <f>SUM(K227:P227)</f>
        <v>4260</v>
      </c>
      <c r="R227" s="124">
        <v>1182</v>
      </c>
      <c r="S227" s="124">
        <f>L227+M227+O227</f>
        <v>3078</v>
      </c>
      <c r="T227" s="171">
        <f>H227-R227</f>
        <v>18818</v>
      </c>
      <c r="U227" s="174" t="s">
        <v>678</v>
      </c>
      <c r="V227" s="175" t="s">
        <v>849</v>
      </c>
      <c r="W227" s="242">
        <v>40227108509</v>
      </c>
      <c r="X227" s="176">
        <v>3</v>
      </c>
    </row>
    <row r="228" spans="1:24" s="177" customFormat="1" ht="24">
      <c r="A228" s="167">
        <v>221</v>
      </c>
      <c r="B228" s="142" t="s">
        <v>187</v>
      </c>
      <c r="C228" s="127" t="s">
        <v>153</v>
      </c>
      <c r="D228" s="125" t="s">
        <v>699</v>
      </c>
      <c r="E228" s="169" t="s">
        <v>677</v>
      </c>
      <c r="F228" s="170">
        <v>44349</v>
      </c>
      <c r="G228" s="170">
        <v>44714</v>
      </c>
      <c r="H228" s="171">
        <v>35000</v>
      </c>
      <c r="I228" s="171">
        <v>0</v>
      </c>
      <c r="J228" s="171">
        <v>25</v>
      </c>
      <c r="K228" s="135">
        <f>H228*0.0287</f>
        <v>1004.5</v>
      </c>
      <c r="L228" s="135">
        <f>H228*0.071</f>
        <v>2485</v>
      </c>
      <c r="M228" s="135">
        <f>H228*0.012</f>
        <v>420</v>
      </c>
      <c r="N228" s="172">
        <f>H228*0.0304</f>
        <v>1064</v>
      </c>
      <c r="O228" s="135">
        <f>H228*0.0709</f>
        <v>2481.5</v>
      </c>
      <c r="P228" s="173"/>
      <c r="Q228" s="124">
        <f>SUM(K228:P228)</f>
        <v>7455</v>
      </c>
      <c r="R228" s="124">
        <v>2068.5</v>
      </c>
      <c r="S228" s="124">
        <f>L228+M228+O228</f>
        <v>5386.5</v>
      </c>
      <c r="T228" s="171">
        <f>H228-R228</f>
        <v>32931.5</v>
      </c>
      <c r="U228" s="174" t="s">
        <v>678</v>
      </c>
      <c r="V228" s="175" t="s">
        <v>849</v>
      </c>
      <c r="W228" s="242">
        <v>40221100973</v>
      </c>
      <c r="X228" s="176">
        <v>3</v>
      </c>
    </row>
    <row r="229" spans="1:24" s="177" customFormat="1" ht="36">
      <c r="A229" s="167">
        <v>222</v>
      </c>
      <c r="B229" s="142" t="s">
        <v>263</v>
      </c>
      <c r="C229" s="127" t="s">
        <v>264</v>
      </c>
      <c r="D229" s="125" t="s">
        <v>683</v>
      </c>
      <c r="E229" s="169" t="s">
        <v>677</v>
      </c>
      <c r="F229" s="170">
        <v>44287</v>
      </c>
      <c r="G229" s="170">
        <v>44470</v>
      </c>
      <c r="H229" s="171">
        <v>40000</v>
      </c>
      <c r="I229" s="171">
        <v>442.65</v>
      </c>
      <c r="J229" s="171">
        <v>25</v>
      </c>
      <c r="K229" s="135">
        <f>H229*0.0287</f>
        <v>1148</v>
      </c>
      <c r="L229" s="135">
        <f>H229*0.071</f>
        <v>2839.9999999999995</v>
      </c>
      <c r="M229" s="135">
        <f>H229*0.012</f>
        <v>480</v>
      </c>
      <c r="N229" s="172">
        <f>H229*0.0304</f>
        <v>1216</v>
      </c>
      <c r="O229" s="135">
        <f>H229*0.0709</f>
        <v>2836</v>
      </c>
      <c r="P229" s="173"/>
      <c r="Q229" s="124">
        <f>SUM(K229:P229)</f>
        <v>8520</v>
      </c>
      <c r="R229" s="124">
        <v>2806.65</v>
      </c>
      <c r="S229" s="124">
        <f>L229+M229+O229</f>
        <v>6156</v>
      </c>
      <c r="T229" s="171">
        <f>H229-R229</f>
        <v>37193.35</v>
      </c>
      <c r="U229" s="174" t="s">
        <v>678</v>
      </c>
      <c r="V229" s="175" t="s">
        <v>849</v>
      </c>
      <c r="W229" s="242">
        <v>22300295122</v>
      </c>
      <c r="X229" s="176">
        <v>3</v>
      </c>
    </row>
    <row r="230" spans="1:24" s="177" customFormat="1" ht="36">
      <c r="A230" s="167">
        <v>223</v>
      </c>
      <c r="B230" s="142" t="s">
        <v>993</v>
      </c>
      <c r="C230" s="127" t="s">
        <v>89</v>
      </c>
      <c r="D230" s="125" t="s">
        <v>690</v>
      </c>
      <c r="E230" s="169" t="s">
        <v>677</v>
      </c>
      <c r="F230" s="170">
        <v>44348</v>
      </c>
      <c r="G230" s="170">
        <v>44531</v>
      </c>
      <c r="H230" s="171">
        <v>20000</v>
      </c>
      <c r="I230" s="171">
        <v>0</v>
      </c>
      <c r="J230" s="171">
        <v>25</v>
      </c>
      <c r="K230" s="135">
        <f>H230*0.0287</f>
        <v>574</v>
      </c>
      <c r="L230" s="135">
        <f>H230*0.071</f>
        <v>1419.9999999999998</v>
      </c>
      <c r="M230" s="135">
        <f>H230*0.012</f>
        <v>240</v>
      </c>
      <c r="N230" s="172">
        <f>H230*0.0304</f>
        <v>608</v>
      </c>
      <c r="O230" s="135">
        <f>H230*0.0709</f>
        <v>1418</v>
      </c>
      <c r="P230" s="173"/>
      <c r="Q230" s="124">
        <f>SUM(K230:P230)</f>
        <v>4260</v>
      </c>
      <c r="R230" s="124">
        <v>1182</v>
      </c>
      <c r="S230" s="124">
        <f>L230+M230+O230</f>
        <v>3078</v>
      </c>
      <c r="T230" s="171">
        <f>H230-R230</f>
        <v>18818</v>
      </c>
      <c r="U230" s="174" t="s">
        <v>678</v>
      </c>
      <c r="V230" s="175" t="s">
        <v>850</v>
      </c>
      <c r="W230" s="242">
        <v>40232037479</v>
      </c>
      <c r="X230" s="176">
        <v>3</v>
      </c>
    </row>
    <row r="231" spans="1:24" s="177" customFormat="1" ht="24">
      <c r="A231" s="167">
        <v>224</v>
      </c>
      <c r="B231" s="142" t="s">
        <v>856</v>
      </c>
      <c r="C231" s="127" t="s">
        <v>1049</v>
      </c>
      <c r="D231" s="125" t="s">
        <v>1041</v>
      </c>
      <c r="E231" s="169" t="s">
        <v>677</v>
      </c>
      <c r="F231" s="170">
        <v>44105</v>
      </c>
      <c r="G231" s="170">
        <v>44470</v>
      </c>
      <c r="H231" s="171">
        <v>38000</v>
      </c>
      <c r="I231" s="171">
        <v>160.38</v>
      </c>
      <c r="J231" s="171">
        <v>25</v>
      </c>
      <c r="K231" s="135">
        <f>H231*0.0287</f>
        <v>1090.5999999999999</v>
      </c>
      <c r="L231" s="135">
        <f>H231*0.071</f>
        <v>2697.9999999999995</v>
      </c>
      <c r="M231" s="135">
        <f>H231*0.012</f>
        <v>456</v>
      </c>
      <c r="N231" s="172">
        <f>H231*0.0304</f>
        <v>1155.2</v>
      </c>
      <c r="O231" s="135">
        <f>H231*0.0709</f>
        <v>2694.2000000000003</v>
      </c>
      <c r="P231" s="173"/>
      <c r="Q231" s="124">
        <f>SUM(K231:P231)</f>
        <v>8094</v>
      </c>
      <c r="R231" s="124">
        <v>2406.1799999999998</v>
      </c>
      <c r="S231" s="124">
        <f>L231+M231+O231</f>
        <v>5848.2</v>
      </c>
      <c r="T231" s="171">
        <f>H231-R231</f>
        <v>35593.82</v>
      </c>
      <c r="U231" s="174" t="s">
        <v>678</v>
      </c>
      <c r="V231" s="175" t="s">
        <v>850</v>
      </c>
      <c r="W231" s="242">
        <v>8200238437</v>
      </c>
      <c r="X231" s="176">
        <v>4</v>
      </c>
    </row>
    <row r="232" spans="1:24" s="177" customFormat="1" ht="24">
      <c r="A232" s="167">
        <v>225</v>
      </c>
      <c r="B232" s="142" t="s">
        <v>930</v>
      </c>
      <c r="C232" s="127" t="s">
        <v>89</v>
      </c>
      <c r="D232" s="125" t="s">
        <v>1129</v>
      </c>
      <c r="E232" s="169" t="s">
        <v>677</v>
      </c>
      <c r="F232" s="170">
        <v>44318</v>
      </c>
      <c r="G232" s="170">
        <v>44502</v>
      </c>
      <c r="H232" s="171">
        <v>20000</v>
      </c>
      <c r="I232" s="171">
        <v>0</v>
      </c>
      <c r="J232" s="171">
        <v>25</v>
      </c>
      <c r="K232" s="135">
        <f>H232*0.0287</f>
        <v>574</v>
      </c>
      <c r="L232" s="135">
        <f>H232*0.071</f>
        <v>1419.9999999999998</v>
      </c>
      <c r="M232" s="135">
        <f>H232*0.012</f>
        <v>240</v>
      </c>
      <c r="N232" s="172">
        <f>H232*0.0304</f>
        <v>608</v>
      </c>
      <c r="O232" s="135">
        <f>H232*0.0709</f>
        <v>1418</v>
      </c>
      <c r="P232" s="173"/>
      <c r="Q232" s="124">
        <f>SUM(K232:P232)</f>
        <v>4260</v>
      </c>
      <c r="R232" s="124">
        <v>1182</v>
      </c>
      <c r="S232" s="124">
        <f>L232+M232+O232</f>
        <v>3078</v>
      </c>
      <c r="T232" s="171">
        <f>H232-R232</f>
        <v>18818</v>
      </c>
      <c r="U232" s="174" t="s">
        <v>678</v>
      </c>
      <c r="V232" s="175" t="s">
        <v>849</v>
      </c>
      <c r="W232" s="242">
        <v>5400868013</v>
      </c>
      <c r="X232" s="176">
        <v>3</v>
      </c>
    </row>
    <row r="233" spans="1:24" s="177" customFormat="1" ht="24">
      <c r="A233" s="167">
        <v>226</v>
      </c>
      <c r="B233" s="142" t="s">
        <v>1084</v>
      </c>
      <c r="C233" s="127" t="s">
        <v>89</v>
      </c>
      <c r="D233" s="125" t="s">
        <v>690</v>
      </c>
      <c r="E233" s="169" t="s">
        <v>677</v>
      </c>
      <c r="F233" s="170">
        <v>44287</v>
      </c>
      <c r="G233" s="170">
        <v>44501</v>
      </c>
      <c r="H233" s="171">
        <v>20000</v>
      </c>
      <c r="I233" s="171">
        <v>0</v>
      </c>
      <c r="J233" s="171">
        <v>25</v>
      </c>
      <c r="K233" s="135">
        <f>H233*0.0287</f>
        <v>574</v>
      </c>
      <c r="L233" s="135">
        <f>H233*0.071</f>
        <v>1419.9999999999998</v>
      </c>
      <c r="M233" s="135">
        <f>H233*0.012</f>
        <v>240</v>
      </c>
      <c r="N233" s="172">
        <f>H233*0.0304</f>
        <v>608</v>
      </c>
      <c r="O233" s="135">
        <f>H233*0.0709</f>
        <v>1418</v>
      </c>
      <c r="P233" s="173"/>
      <c r="Q233" s="124">
        <f>SUM(K233:P233)</f>
        <v>4260</v>
      </c>
      <c r="R233" s="124">
        <v>1182</v>
      </c>
      <c r="S233" s="124">
        <f>L233+M233+O233</f>
        <v>3078</v>
      </c>
      <c r="T233" s="171">
        <f>H233-R233</f>
        <v>18818</v>
      </c>
      <c r="U233" s="174" t="s">
        <v>678</v>
      </c>
      <c r="V233" s="175" t="s">
        <v>849</v>
      </c>
      <c r="W233" s="242">
        <v>3400446500</v>
      </c>
      <c r="X233" s="176">
        <v>3</v>
      </c>
    </row>
    <row r="234" spans="1:24" s="177" customFormat="1" ht="36">
      <c r="A234" s="167">
        <v>227</v>
      </c>
      <c r="B234" s="142" t="s">
        <v>200</v>
      </c>
      <c r="C234" s="127" t="s">
        <v>16</v>
      </c>
      <c r="D234" s="125" t="s">
        <v>699</v>
      </c>
      <c r="E234" s="169" t="s">
        <v>677</v>
      </c>
      <c r="F234" s="170">
        <v>44105</v>
      </c>
      <c r="G234" s="170">
        <v>44470</v>
      </c>
      <c r="H234" s="171">
        <v>38500</v>
      </c>
      <c r="I234" s="171">
        <v>230.95</v>
      </c>
      <c r="J234" s="171">
        <v>25</v>
      </c>
      <c r="K234" s="135">
        <f>H234*0.0287</f>
        <v>1104.95</v>
      </c>
      <c r="L234" s="135">
        <f>H234*0.071</f>
        <v>2733.4999999999995</v>
      </c>
      <c r="M234" s="135">
        <f>H234*0.012</f>
        <v>462</v>
      </c>
      <c r="N234" s="172">
        <f>H234*0.0304</f>
        <v>1170.4000000000001</v>
      </c>
      <c r="O234" s="135">
        <f>H234*0.0709</f>
        <v>2729.65</v>
      </c>
      <c r="P234" s="173"/>
      <c r="Q234" s="124">
        <f>SUM(K234:P234)</f>
        <v>8200.5</v>
      </c>
      <c r="R234" s="124">
        <v>2506.3000000000002</v>
      </c>
      <c r="S234" s="124">
        <f>L234+M234+O234</f>
        <v>5925.15</v>
      </c>
      <c r="T234" s="171">
        <f>H234-R234</f>
        <v>35993.699999999997</v>
      </c>
      <c r="U234" s="174" t="s">
        <v>678</v>
      </c>
      <c r="V234" s="175" t="s">
        <v>850</v>
      </c>
      <c r="W234" s="242">
        <v>40224427670</v>
      </c>
      <c r="X234" s="176">
        <v>4</v>
      </c>
    </row>
    <row r="235" spans="1:24" s="177" customFormat="1" ht="36">
      <c r="A235" s="167">
        <v>228</v>
      </c>
      <c r="B235" s="142" t="s">
        <v>276</v>
      </c>
      <c r="C235" s="127" t="s">
        <v>277</v>
      </c>
      <c r="D235" s="125" t="s">
        <v>708</v>
      </c>
      <c r="E235" s="169" t="s">
        <v>677</v>
      </c>
      <c r="F235" s="170">
        <v>44317</v>
      </c>
      <c r="G235" s="170">
        <v>44501</v>
      </c>
      <c r="H235" s="171">
        <v>35000</v>
      </c>
      <c r="I235" s="171">
        <v>0</v>
      </c>
      <c r="J235" s="171">
        <v>25</v>
      </c>
      <c r="K235" s="135">
        <f>H235*0.0287</f>
        <v>1004.5</v>
      </c>
      <c r="L235" s="135">
        <f>H235*0.071</f>
        <v>2485</v>
      </c>
      <c r="M235" s="135">
        <f>H235*0.012</f>
        <v>420</v>
      </c>
      <c r="N235" s="172">
        <f>H235*0.0304</f>
        <v>1064</v>
      </c>
      <c r="O235" s="135">
        <f>H235*0.0709</f>
        <v>2481.5</v>
      </c>
      <c r="P235" s="173"/>
      <c r="Q235" s="124">
        <f>SUM(K235:P235)</f>
        <v>7455</v>
      </c>
      <c r="R235" s="124">
        <v>11368.5</v>
      </c>
      <c r="S235" s="124">
        <f>L235+M235+O235</f>
        <v>5386.5</v>
      </c>
      <c r="T235" s="171">
        <f>H235-R235</f>
        <v>23631.5</v>
      </c>
      <c r="U235" s="174" t="s">
        <v>678</v>
      </c>
      <c r="V235" s="175" t="s">
        <v>849</v>
      </c>
      <c r="W235" s="242">
        <v>40212627919</v>
      </c>
      <c r="X235" s="176">
        <v>3</v>
      </c>
    </row>
    <row r="236" spans="1:24" s="177" customFormat="1" ht="24">
      <c r="A236" s="167">
        <v>229</v>
      </c>
      <c r="B236" s="142" t="s">
        <v>1073</v>
      </c>
      <c r="C236" s="127" t="s">
        <v>434</v>
      </c>
      <c r="D236" s="125" t="s">
        <v>1129</v>
      </c>
      <c r="E236" s="169" t="s">
        <v>677</v>
      </c>
      <c r="F236" s="170">
        <v>44287</v>
      </c>
      <c r="G236" s="170">
        <v>44501</v>
      </c>
      <c r="H236" s="171">
        <v>60000</v>
      </c>
      <c r="I236" s="171">
        <v>3486.68</v>
      </c>
      <c r="J236" s="171">
        <v>25</v>
      </c>
      <c r="K236" s="135">
        <f>H236*0.0287</f>
        <v>1722</v>
      </c>
      <c r="L236" s="135">
        <f>H236*0.071</f>
        <v>4260</v>
      </c>
      <c r="M236" s="135">
        <f>H236*0.012</f>
        <v>720</v>
      </c>
      <c r="N236" s="172">
        <f>H236*0.0304</f>
        <v>1824</v>
      </c>
      <c r="O236" s="135">
        <f>H236*0.0709</f>
        <v>4254</v>
      </c>
      <c r="P236" s="173"/>
      <c r="Q236" s="124">
        <f>SUM(K236:P236)</f>
        <v>12780</v>
      </c>
      <c r="R236" s="124">
        <v>7032.68</v>
      </c>
      <c r="S236" s="124">
        <f>L236+M236+O236</f>
        <v>9234</v>
      </c>
      <c r="T236" s="171">
        <f>H236-R236</f>
        <v>52967.32</v>
      </c>
      <c r="U236" s="174" t="s">
        <v>678</v>
      </c>
      <c r="V236" s="175" t="s">
        <v>849</v>
      </c>
      <c r="W236" s="242">
        <v>4900560485</v>
      </c>
      <c r="X236" s="176">
        <v>3</v>
      </c>
    </row>
    <row r="237" spans="1:24" s="177" customFormat="1" ht="24">
      <c r="A237" s="167">
        <v>230</v>
      </c>
      <c r="B237" s="142" t="s">
        <v>892</v>
      </c>
      <c r="C237" s="127" t="s">
        <v>309</v>
      </c>
      <c r="D237" s="125" t="s">
        <v>683</v>
      </c>
      <c r="E237" s="169" t="s">
        <v>677</v>
      </c>
      <c r="F237" s="170">
        <v>44440</v>
      </c>
      <c r="G237" s="170">
        <v>44621</v>
      </c>
      <c r="H237" s="171">
        <v>25000</v>
      </c>
      <c r="I237" s="171">
        <v>0</v>
      </c>
      <c r="J237" s="171">
        <v>25</v>
      </c>
      <c r="K237" s="135">
        <f>H237*0.0287</f>
        <v>717.5</v>
      </c>
      <c r="L237" s="135">
        <f>H237*0.071</f>
        <v>1774.9999999999998</v>
      </c>
      <c r="M237" s="135">
        <f>H237*0.012</f>
        <v>300</v>
      </c>
      <c r="N237" s="172">
        <f>H237*0.0304</f>
        <v>760</v>
      </c>
      <c r="O237" s="135">
        <f>H237*0.0709</f>
        <v>1772.5000000000002</v>
      </c>
      <c r="P237" s="173"/>
      <c r="Q237" s="124">
        <f>SUM(K237:P237)</f>
        <v>5325</v>
      </c>
      <c r="R237" s="124">
        <v>1477.5</v>
      </c>
      <c r="S237" s="124">
        <f>L237+M237+O237</f>
        <v>3847.5</v>
      </c>
      <c r="T237" s="171">
        <f>H237-R237</f>
        <v>23522.5</v>
      </c>
      <c r="U237" s="174" t="s">
        <v>678</v>
      </c>
      <c r="V237" s="175" t="s">
        <v>849</v>
      </c>
      <c r="W237" s="242">
        <v>40233925136</v>
      </c>
      <c r="X237" s="176">
        <v>3</v>
      </c>
    </row>
    <row r="238" spans="1:24" s="177" customFormat="1" ht="36">
      <c r="A238" s="167">
        <v>231</v>
      </c>
      <c r="B238" s="142" t="s">
        <v>72</v>
      </c>
      <c r="C238" s="127" t="s">
        <v>73</v>
      </c>
      <c r="D238" s="125" t="s">
        <v>691</v>
      </c>
      <c r="E238" s="169" t="s">
        <v>677</v>
      </c>
      <c r="F238" s="170">
        <v>44256</v>
      </c>
      <c r="G238" s="170">
        <v>44440</v>
      </c>
      <c r="H238" s="171">
        <v>60000</v>
      </c>
      <c r="I238" s="171">
        <v>3486.68</v>
      </c>
      <c r="J238" s="171">
        <v>25</v>
      </c>
      <c r="K238" s="135">
        <f>H238*0.0287</f>
        <v>1722</v>
      </c>
      <c r="L238" s="135">
        <f>H238*0.071</f>
        <v>4260</v>
      </c>
      <c r="M238" s="135">
        <f>H238*0.012</f>
        <v>720</v>
      </c>
      <c r="N238" s="172">
        <f>H238*0.0304</f>
        <v>1824</v>
      </c>
      <c r="O238" s="135">
        <f>H238*0.0709</f>
        <v>4254</v>
      </c>
      <c r="P238" s="173"/>
      <c r="Q238" s="124">
        <f>SUM(K238:P238)</f>
        <v>12780</v>
      </c>
      <c r="R238" s="124">
        <v>7032.68</v>
      </c>
      <c r="S238" s="124">
        <f>L238+M238+O238</f>
        <v>9234</v>
      </c>
      <c r="T238" s="171">
        <f>H238-R238</f>
        <v>52967.32</v>
      </c>
      <c r="U238" s="174" t="s">
        <v>678</v>
      </c>
      <c r="V238" s="175" t="s">
        <v>849</v>
      </c>
      <c r="W238" s="242">
        <v>116489170</v>
      </c>
      <c r="X238" s="176">
        <v>3</v>
      </c>
    </row>
    <row r="239" spans="1:24" s="177" customFormat="1" ht="24">
      <c r="A239" s="167">
        <v>232</v>
      </c>
      <c r="B239" s="142" t="s">
        <v>908</v>
      </c>
      <c r="C239" s="127" t="s">
        <v>96</v>
      </c>
      <c r="D239" s="125" t="s">
        <v>1130</v>
      </c>
      <c r="E239" s="169" t="s">
        <v>677</v>
      </c>
      <c r="F239" s="170">
        <v>44440</v>
      </c>
      <c r="G239" s="170">
        <v>44621</v>
      </c>
      <c r="H239" s="171">
        <v>18000</v>
      </c>
      <c r="I239" s="171">
        <v>0</v>
      </c>
      <c r="J239" s="171">
        <v>25</v>
      </c>
      <c r="K239" s="135">
        <f>H239*0.0287</f>
        <v>516.6</v>
      </c>
      <c r="L239" s="135">
        <f>H239*0.071</f>
        <v>1277.9999999999998</v>
      </c>
      <c r="M239" s="135">
        <f>H239*0.012</f>
        <v>216</v>
      </c>
      <c r="N239" s="172">
        <f>H239*0.0304</f>
        <v>547.20000000000005</v>
      </c>
      <c r="O239" s="135">
        <f>H239*0.0709</f>
        <v>1276.2</v>
      </c>
      <c r="P239" s="173"/>
      <c r="Q239" s="124">
        <f>SUM(K239:P239)</f>
        <v>3834</v>
      </c>
      <c r="R239" s="124">
        <v>1063.8</v>
      </c>
      <c r="S239" s="124">
        <f>L239+M239+O239</f>
        <v>2770.2</v>
      </c>
      <c r="T239" s="171">
        <f>H239-R239</f>
        <v>16936.2</v>
      </c>
      <c r="U239" s="174" t="s">
        <v>678</v>
      </c>
      <c r="V239" s="175" t="s">
        <v>849</v>
      </c>
      <c r="W239" s="242">
        <v>4800875488</v>
      </c>
      <c r="X239" s="176">
        <v>4</v>
      </c>
    </row>
    <row r="240" spans="1:24" s="177" customFormat="1" ht="24">
      <c r="A240" s="167">
        <v>233</v>
      </c>
      <c r="B240" s="142" t="s">
        <v>1122</v>
      </c>
      <c r="C240" s="127" t="s">
        <v>1123</v>
      </c>
      <c r="D240" s="125" t="s">
        <v>1133</v>
      </c>
      <c r="E240" s="169" t="s">
        <v>677</v>
      </c>
      <c r="F240" s="170">
        <v>44440</v>
      </c>
      <c r="G240" s="170">
        <v>44621</v>
      </c>
      <c r="H240" s="171">
        <v>90000</v>
      </c>
      <c r="I240" s="171">
        <v>9753.1200000000008</v>
      </c>
      <c r="J240" s="171">
        <v>25</v>
      </c>
      <c r="K240" s="135">
        <f>H240*0.0287</f>
        <v>2583</v>
      </c>
      <c r="L240" s="135">
        <f>H240*0.071</f>
        <v>6389.9999999999991</v>
      </c>
      <c r="M240" s="135">
        <f>H240*0.012</f>
        <v>1080</v>
      </c>
      <c r="N240" s="172">
        <f>H240*0.0304</f>
        <v>2736</v>
      </c>
      <c r="O240" s="135">
        <f>H240*0.0709</f>
        <v>6381</v>
      </c>
      <c r="P240" s="173"/>
      <c r="Q240" s="124">
        <f>SUM(K240:P240)</f>
        <v>19170</v>
      </c>
      <c r="R240" s="124">
        <v>15072.12</v>
      </c>
      <c r="S240" s="124">
        <f>L240+M240+O240</f>
        <v>13851</v>
      </c>
      <c r="T240" s="171">
        <f>H240-R240</f>
        <v>74927.88</v>
      </c>
      <c r="U240" s="174" t="s">
        <v>678</v>
      </c>
      <c r="V240" s="175" t="s">
        <v>849</v>
      </c>
      <c r="W240" s="242">
        <v>22300299108</v>
      </c>
      <c r="X240" s="176">
        <v>4</v>
      </c>
    </row>
    <row r="241" spans="1:24" s="177" customFormat="1" ht="24">
      <c r="A241" s="167">
        <v>234</v>
      </c>
      <c r="B241" s="142" t="s">
        <v>234</v>
      </c>
      <c r="C241" s="127" t="s">
        <v>96</v>
      </c>
      <c r="D241" s="125" t="s">
        <v>1130</v>
      </c>
      <c r="E241" s="169" t="s">
        <v>677</v>
      </c>
      <c r="F241" s="170">
        <v>44287</v>
      </c>
      <c r="G241" s="170">
        <v>44470</v>
      </c>
      <c r="H241" s="171">
        <v>20000</v>
      </c>
      <c r="I241" s="171">
        <v>0</v>
      </c>
      <c r="J241" s="171">
        <v>25</v>
      </c>
      <c r="K241" s="135">
        <f>H241*0.0287</f>
        <v>574</v>
      </c>
      <c r="L241" s="135">
        <f>H241*0.071</f>
        <v>1419.9999999999998</v>
      </c>
      <c r="M241" s="135">
        <f>H241*0.012</f>
        <v>240</v>
      </c>
      <c r="N241" s="172">
        <f>H241*0.0304</f>
        <v>608</v>
      </c>
      <c r="O241" s="135">
        <f>H241*0.0709</f>
        <v>1418</v>
      </c>
      <c r="P241" s="173"/>
      <c r="Q241" s="124">
        <f>SUM(K241:P241)</f>
        <v>4260</v>
      </c>
      <c r="R241" s="124">
        <v>1182</v>
      </c>
      <c r="S241" s="124">
        <f>L241+M241+O241</f>
        <v>3078</v>
      </c>
      <c r="T241" s="171">
        <f>H241-R241</f>
        <v>18818</v>
      </c>
      <c r="U241" s="174" t="s">
        <v>678</v>
      </c>
      <c r="V241" s="175" t="s">
        <v>849</v>
      </c>
      <c r="W241" s="242">
        <v>2700376037</v>
      </c>
      <c r="X241" s="176">
        <v>4</v>
      </c>
    </row>
    <row r="242" spans="1:24" s="177" customFormat="1" ht="36">
      <c r="A242" s="167">
        <v>235</v>
      </c>
      <c r="B242" s="142" t="s">
        <v>787</v>
      </c>
      <c r="C242" s="127" t="s">
        <v>838</v>
      </c>
      <c r="D242" s="125" t="s">
        <v>706</v>
      </c>
      <c r="E242" s="169" t="s">
        <v>677</v>
      </c>
      <c r="F242" s="170">
        <v>44348</v>
      </c>
      <c r="G242" s="170">
        <v>44531</v>
      </c>
      <c r="H242" s="171">
        <v>40000</v>
      </c>
      <c r="I242" s="171">
        <v>442.65</v>
      </c>
      <c r="J242" s="171">
        <v>25</v>
      </c>
      <c r="K242" s="135">
        <f>H242*0.0287</f>
        <v>1148</v>
      </c>
      <c r="L242" s="135">
        <f>H242*0.071</f>
        <v>2839.9999999999995</v>
      </c>
      <c r="M242" s="135">
        <f>H242*0.012</f>
        <v>480</v>
      </c>
      <c r="N242" s="172">
        <f>H242*0.0304</f>
        <v>1216</v>
      </c>
      <c r="O242" s="135">
        <f>H242*0.0709</f>
        <v>2836</v>
      </c>
      <c r="P242" s="173"/>
      <c r="Q242" s="124">
        <f>SUM(K242:P242)</f>
        <v>8520</v>
      </c>
      <c r="R242" s="124">
        <v>2806.65</v>
      </c>
      <c r="S242" s="124">
        <f>L242+M242+O242</f>
        <v>6156</v>
      </c>
      <c r="T242" s="171">
        <f>H242-R242</f>
        <v>37193.35</v>
      </c>
      <c r="U242" s="174" t="s">
        <v>678</v>
      </c>
      <c r="V242" s="175" t="s">
        <v>849</v>
      </c>
      <c r="W242" s="242">
        <v>40224959292</v>
      </c>
      <c r="X242" s="176">
        <v>4</v>
      </c>
    </row>
    <row r="243" spans="1:24" s="177" customFormat="1" ht="36">
      <c r="A243" s="167">
        <v>236</v>
      </c>
      <c r="B243" s="142" t="s">
        <v>499</v>
      </c>
      <c r="C243" s="127" t="s">
        <v>446</v>
      </c>
      <c r="D243" s="125" t="s">
        <v>690</v>
      </c>
      <c r="E243" s="169" t="s">
        <v>677</v>
      </c>
      <c r="F243" s="170">
        <v>44317</v>
      </c>
      <c r="G243" s="170">
        <v>44501</v>
      </c>
      <c r="H243" s="171">
        <v>60000</v>
      </c>
      <c r="I243" s="171">
        <v>3486.68</v>
      </c>
      <c r="J243" s="171">
        <v>25</v>
      </c>
      <c r="K243" s="135">
        <f>H243*0.0287</f>
        <v>1722</v>
      </c>
      <c r="L243" s="135">
        <f>H243*0.071</f>
        <v>4260</v>
      </c>
      <c r="M243" s="135">
        <f>H243*0.012</f>
        <v>720</v>
      </c>
      <c r="N243" s="172">
        <f>H243*0.0304</f>
        <v>1824</v>
      </c>
      <c r="O243" s="135">
        <f>H243*0.0709</f>
        <v>4254</v>
      </c>
      <c r="P243" s="173"/>
      <c r="Q243" s="124">
        <f>SUM(K243:P243)</f>
        <v>12780</v>
      </c>
      <c r="R243" s="124">
        <v>7032.68</v>
      </c>
      <c r="S243" s="124">
        <f>L243+M243+O243</f>
        <v>9234</v>
      </c>
      <c r="T243" s="171">
        <f>H243-R243</f>
        <v>52967.32</v>
      </c>
      <c r="U243" s="174" t="s">
        <v>678</v>
      </c>
      <c r="V243" s="175" t="s">
        <v>849</v>
      </c>
      <c r="W243" s="242">
        <v>117703793</v>
      </c>
      <c r="X243" s="176">
        <v>4</v>
      </c>
    </row>
    <row r="244" spans="1:24" s="177" customFormat="1" ht="48">
      <c r="A244" s="167">
        <v>237</v>
      </c>
      <c r="B244" s="142" t="s">
        <v>963</v>
      </c>
      <c r="C244" s="127" t="s">
        <v>451</v>
      </c>
      <c r="D244" s="125" t="s">
        <v>1131</v>
      </c>
      <c r="E244" s="169" t="s">
        <v>677</v>
      </c>
      <c r="F244" s="170">
        <v>44256</v>
      </c>
      <c r="G244" s="170">
        <v>44621</v>
      </c>
      <c r="H244" s="171">
        <v>55000</v>
      </c>
      <c r="I244" s="171">
        <v>2559.6799999999998</v>
      </c>
      <c r="J244" s="171">
        <v>25</v>
      </c>
      <c r="K244" s="135">
        <f>H244*0.0287</f>
        <v>1578.5</v>
      </c>
      <c r="L244" s="135">
        <f>H244*0.071</f>
        <v>3904.9999999999995</v>
      </c>
      <c r="M244" s="135">
        <f>H244*0.012</f>
        <v>660</v>
      </c>
      <c r="N244" s="172">
        <f>H244*0.0304</f>
        <v>1672</v>
      </c>
      <c r="O244" s="135">
        <f>H244*0.0709</f>
        <v>3899.5000000000005</v>
      </c>
      <c r="P244" s="173"/>
      <c r="Q244" s="124">
        <f>SUM(K244:P244)</f>
        <v>11715</v>
      </c>
      <c r="R244" s="124">
        <v>5810.18</v>
      </c>
      <c r="S244" s="124">
        <f>L244+M244+O244</f>
        <v>8464.5</v>
      </c>
      <c r="T244" s="171">
        <f>H244-R244</f>
        <v>49189.82</v>
      </c>
      <c r="U244" s="174" t="s">
        <v>678</v>
      </c>
      <c r="V244" s="175" t="s">
        <v>850</v>
      </c>
      <c r="W244" s="242">
        <v>117209205</v>
      </c>
      <c r="X244" s="176">
        <v>4</v>
      </c>
    </row>
    <row r="245" spans="1:24" s="177" customFormat="1" ht="24">
      <c r="A245" s="167">
        <v>238</v>
      </c>
      <c r="B245" s="142" t="s">
        <v>942</v>
      </c>
      <c r="C245" s="127" t="s">
        <v>446</v>
      </c>
      <c r="D245" s="125" t="s">
        <v>1129</v>
      </c>
      <c r="E245" s="169" t="s">
        <v>677</v>
      </c>
      <c r="F245" s="170">
        <v>44317</v>
      </c>
      <c r="G245" s="170">
        <v>44501</v>
      </c>
      <c r="H245" s="171">
        <v>60000</v>
      </c>
      <c r="I245" s="171">
        <v>3486.68</v>
      </c>
      <c r="J245" s="171">
        <v>25</v>
      </c>
      <c r="K245" s="135">
        <f>H245*0.0287</f>
        <v>1722</v>
      </c>
      <c r="L245" s="135">
        <f>H245*0.071</f>
        <v>4260</v>
      </c>
      <c r="M245" s="135">
        <f>H245*0.012</f>
        <v>720</v>
      </c>
      <c r="N245" s="172">
        <f>H245*0.0304</f>
        <v>1824</v>
      </c>
      <c r="O245" s="135">
        <f>H245*0.0709</f>
        <v>4254</v>
      </c>
      <c r="P245" s="173"/>
      <c r="Q245" s="124">
        <f>SUM(K245:P245)</f>
        <v>12780</v>
      </c>
      <c r="R245" s="124">
        <v>7032.68</v>
      </c>
      <c r="S245" s="124">
        <f>L245+M245+O245</f>
        <v>9234</v>
      </c>
      <c r="T245" s="171">
        <f>H245-R245</f>
        <v>52967.32</v>
      </c>
      <c r="U245" s="174" t="s">
        <v>678</v>
      </c>
      <c r="V245" s="175" t="s">
        <v>849</v>
      </c>
      <c r="W245" s="242">
        <v>3200271124</v>
      </c>
      <c r="X245" s="176">
        <v>4</v>
      </c>
    </row>
    <row r="246" spans="1:24" s="177" customFormat="1" ht="24">
      <c r="A246" s="167">
        <v>239</v>
      </c>
      <c r="B246" s="142" t="s">
        <v>874</v>
      </c>
      <c r="C246" s="127" t="s">
        <v>309</v>
      </c>
      <c r="D246" s="125" t="s">
        <v>683</v>
      </c>
      <c r="E246" s="169" t="s">
        <v>677</v>
      </c>
      <c r="F246" s="170">
        <v>44440</v>
      </c>
      <c r="G246" s="170">
        <v>44621</v>
      </c>
      <c r="H246" s="171">
        <v>25000</v>
      </c>
      <c r="I246" s="171">
        <v>0</v>
      </c>
      <c r="J246" s="171">
        <v>25</v>
      </c>
      <c r="K246" s="135">
        <f>H246*0.0287</f>
        <v>717.5</v>
      </c>
      <c r="L246" s="135">
        <f>H246*0.071</f>
        <v>1774.9999999999998</v>
      </c>
      <c r="M246" s="135">
        <f>H246*0.012</f>
        <v>300</v>
      </c>
      <c r="N246" s="172">
        <f>H246*0.0304</f>
        <v>760</v>
      </c>
      <c r="O246" s="135">
        <f>H246*0.0709</f>
        <v>1772.5000000000002</v>
      </c>
      <c r="P246" s="173"/>
      <c r="Q246" s="124">
        <f>SUM(K246:P246)</f>
        <v>5325</v>
      </c>
      <c r="R246" s="124">
        <v>1477.5</v>
      </c>
      <c r="S246" s="124">
        <f>L246+M246+O246</f>
        <v>3847.5</v>
      </c>
      <c r="T246" s="171">
        <f>H246-R246</f>
        <v>23522.5</v>
      </c>
      <c r="U246" s="174" t="s">
        <v>678</v>
      </c>
      <c r="V246" s="175" t="s">
        <v>849</v>
      </c>
      <c r="W246" s="242">
        <v>40236886970</v>
      </c>
      <c r="X246" s="176">
        <v>3</v>
      </c>
    </row>
    <row r="247" spans="1:24" s="177" customFormat="1" ht="24">
      <c r="A247" s="167">
        <v>240</v>
      </c>
      <c r="B247" s="142" t="s">
        <v>598</v>
      </c>
      <c r="C247" s="127" t="s">
        <v>89</v>
      </c>
      <c r="D247" s="125" t="s">
        <v>690</v>
      </c>
      <c r="E247" s="169" t="s">
        <v>677</v>
      </c>
      <c r="F247" s="170">
        <v>44287</v>
      </c>
      <c r="G247" s="170">
        <v>44470</v>
      </c>
      <c r="H247" s="171">
        <v>25000</v>
      </c>
      <c r="I247" s="171">
        <v>0</v>
      </c>
      <c r="J247" s="171">
        <v>25</v>
      </c>
      <c r="K247" s="135">
        <f>H247*0.0287</f>
        <v>717.5</v>
      </c>
      <c r="L247" s="135">
        <f>H247*0.071</f>
        <v>1774.9999999999998</v>
      </c>
      <c r="M247" s="135">
        <f>H247*0.012</f>
        <v>300</v>
      </c>
      <c r="N247" s="172">
        <f>H247*0.0304</f>
        <v>760</v>
      </c>
      <c r="O247" s="135">
        <f>H247*0.0709</f>
        <v>1772.5000000000002</v>
      </c>
      <c r="P247" s="173"/>
      <c r="Q247" s="124">
        <f>SUM(K247:P247)</f>
        <v>5325</v>
      </c>
      <c r="R247" s="124">
        <v>1477.5</v>
      </c>
      <c r="S247" s="124">
        <f>L247+M247+O247</f>
        <v>3847.5</v>
      </c>
      <c r="T247" s="171">
        <f>H247-R247</f>
        <v>23522.5</v>
      </c>
      <c r="U247" s="174" t="s">
        <v>678</v>
      </c>
      <c r="V247" s="175" t="s">
        <v>849</v>
      </c>
      <c r="W247" s="242">
        <v>7100358758</v>
      </c>
      <c r="X247" s="176">
        <v>3</v>
      </c>
    </row>
    <row r="248" spans="1:24" s="177" customFormat="1" ht="36">
      <c r="A248" s="167">
        <v>241</v>
      </c>
      <c r="B248" s="142" t="s">
        <v>1033</v>
      </c>
      <c r="C248" s="127" t="s">
        <v>1061</v>
      </c>
      <c r="D248" s="125" t="s">
        <v>1132</v>
      </c>
      <c r="E248" s="169" t="s">
        <v>677</v>
      </c>
      <c r="F248" s="170">
        <v>44253</v>
      </c>
      <c r="G248" s="170">
        <v>44434</v>
      </c>
      <c r="H248" s="171">
        <v>50000</v>
      </c>
      <c r="I248" s="171">
        <v>1854</v>
      </c>
      <c r="J248" s="171">
        <v>25</v>
      </c>
      <c r="K248" s="135">
        <f>H248*0.0287</f>
        <v>1435</v>
      </c>
      <c r="L248" s="135">
        <f>H248*0.071</f>
        <v>3549.9999999999995</v>
      </c>
      <c r="M248" s="135">
        <f>H248*0.012</f>
        <v>600</v>
      </c>
      <c r="N248" s="172">
        <f>H248*0.0304</f>
        <v>1520</v>
      </c>
      <c r="O248" s="135">
        <f>H248*0.0709</f>
        <v>3545.0000000000005</v>
      </c>
      <c r="P248" s="173"/>
      <c r="Q248" s="124">
        <f>SUM(K248:P248)</f>
        <v>10650</v>
      </c>
      <c r="R248" s="124">
        <v>4809</v>
      </c>
      <c r="S248" s="124">
        <f>L248+M248+O248</f>
        <v>7695</v>
      </c>
      <c r="T248" s="171">
        <f>H248-R248</f>
        <v>45191</v>
      </c>
      <c r="U248" s="174" t="s">
        <v>678</v>
      </c>
      <c r="V248" s="175" t="s">
        <v>849</v>
      </c>
      <c r="W248" s="242">
        <v>118190735</v>
      </c>
      <c r="X248" s="176">
        <v>3</v>
      </c>
    </row>
    <row r="249" spans="1:24" s="177" customFormat="1" ht="36">
      <c r="A249" s="167">
        <v>242</v>
      </c>
      <c r="B249" s="142" t="s">
        <v>588</v>
      </c>
      <c r="C249" s="127" t="s">
        <v>89</v>
      </c>
      <c r="D249" s="125" t="s">
        <v>690</v>
      </c>
      <c r="E249" s="169" t="s">
        <v>677</v>
      </c>
      <c r="F249" s="170">
        <v>44287</v>
      </c>
      <c r="G249" s="170">
        <v>44470</v>
      </c>
      <c r="H249" s="171">
        <v>20000</v>
      </c>
      <c r="I249" s="171">
        <v>0</v>
      </c>
      <c r="J249" s="171">
        <v>25</v>
      </c>
      <c r="K249" s="135">
        <f>H249*0.0287</f>
        <v>574</v>
      </c>
      <c r="L249" s="135">
        <f>H249*0.071</f>
        <v>1419.9999999999998</v>
      </c>
      <c r="M249" s="135">
        <f>H249*0.012</f>
        <v>240</v>
      </c>
      <c r="N249" s="172">
        <f>H249*0.0304</f>
        <v>608</v>
      </c>
      <c r="O249" s="135">
        <f>H249*0.0709</f>
        <v>1418</v>
      </c>
      <c r="P249" s="173"/>
      <c r="Q249" s="124">
        <f>SUM(K249:P249)</f>
        <v>4260</v>
      </c>
      <c r="R249" s="124">
        <v>1182</v>
      </c>
      <c r="S249" s="124">
        <f>L249+M249+O249</f>
        <v>3078</v>
      </c>
      <c r="T249" s="171">
        <f>H249-R249</f>
        <v>18818</v>
      </c>
      <c r="U249" s="174" t="s">
        <v>678</v>
      </c>
      <c r="V249" s="175" t="s">
        <v>849</v>
      </c>
      <c r="W249" s="242">
        <v>5500434260</v>
      </c>
      <c r="X249" s="176">
        <v>3</v>
      </c>
    </row>
    <row r="250" spans="1:24" s="177" customFormat="1" ht="24">
      <c r="A250" s="167">
        <v>243</v>
      </c>
      <c r="B250" s="142" t="s">
        <v>458</v>
      </c>
      <c r="C250" s="127" t="s">
        <v>22</v>
      </c>
      <c r="D250" s="125" t="s">
        <v>745</v>
      </c>
      <c r="E250" s="169" t="s">
        <v>677</v>
      </c>
      <c r="F250" s="170">
        <v>44440</v>
      </c>
      <c r="G250" s="170">
        <v>44621</v>
      </c>
      <c r="H250" s="171">
        <v>160000</v>
      </c>
      <c r="I250" s="171">
        <v>26249.27</v>
      </c>
      <c r="J250" s="171">
        <v>25</v>
      </c>
      <c r="K250" s="135">
        <f>H250*0.0287</f>
        <v>4592</v>
      </c>
      <c r="L250" s="135">
        <f>H250*0.071</f>
        <v>11359.999999999998</v>
      </c>
      <c r="M250" s="135">
        <f>H250*0.012</f>
        <v>1920</v>
      </c>
      <c r="N250" s="172">
        <f>H250*0.0304</f>
        <v>4864</v>
      </c>
      <c r="O250" s="135">
        <f>H250*0.0709</f>
        <v>11344</v>
      </c>
      <c r="P250" s="173"/>
      <c r="Q250" s="124">
        <f>SUM(K250:P250)</f>
        <v>34080</v>
      </c>
      <c r="R250" s="124">
        <v>35583.67</v>
      </c>
      <c r="S250" s="124">
        <f>L250+M250+O250</f>
        <v>24624</v>
      </c>
      <c r="T250" s="171">
        <f>H250-R250</f>
        <v>124416.33</v>
      </c>
      <c r="U250" s="174" t="s">
        <v>678</v>
      </c>
      <c r="V250" s="175" t="s">
        <v>849</v>
      </c>
      <c r="W250" s="242">
        <v>7100067078</v>
      </c>
      <c r="X250" s="176">
        <v>5</v>
      </c>
    </row>
    <row r="251" spans="1:24" s="177" customFormat="1" ht="24">
      <c r="A251" s="167">
        <v>244</v>
      </c>
      <c r="B251" s="142" t="s">
        <v>612</v>
      </c>
      <c r="C251" s="127" t="s">
        <v>89</v>
      </c>
      <c r="D251" s="125" t="s">
        <v>690</v>
      </c>
      <c r="E251" s="169" t="s">
        <v>677</v>
      </c>
      <c r="F251" s="170">
        <v>44287</v>
      </c>
      <c r="G251" s="170">
        <v>44470</v>
      </c>
      <c r="H251" s="171">
        <v>20000</v>
      </c>
      <c r="I251" s="171">
        <v>0</v>
      </c>
      <c r="J251" s="171">
        <v>25</v>
      </c>
      <c r="K251" s="135">
        <f>H251*0.0287</f>
        <v>574</v>
      </c>
      <c r="L251" s="135">
        <f>H251*0.071</f>
        <v>1419.9999999999998</v>
      </c>
      <c r="M251" s="135">
        <f>H251*0.012</f>
        <v>240</v>
      </c>
      <c r="N251" s="172">
        <f>H251*0.0304</f>
        <v>608</v>
      </c>
      <c r="O251" s="135">
        <f>H251*0.0709</f>
        <v>1418</v>
      </c>
      <c r="P251" s="173"/>
      <c r="Q251" s="124">
        <f>SUM(K251:P251)</f>
        <v>4260</v>
      </c>
      <c r="R251" s="124">
        <v>1182</v>
      </c>
      <c r="S251" s="124">
        <f>L251+M251+O251</f>
        <v>3078</v>
      </c>
      <c r="T251" s="171">
        <f>H251-R251</f>
        <v>18818</v>
      </c>
      <c r="U251" s="174" t="s">
        <v>678</v>
      </c>
      <c r="V251" s="175" t="s">
        <v>849</v>
      </c>
      <c r="W251" s="242">
        <v>8700124855</v>
      </c>
      <c r="X251" s="176">
        <v>3</v>
      </c>
    </row>
    <row r="252" spans="1:24" s="177" customFormat="1" ht="24">
      <c r="A252" s="167">
        <v>245</v>
      </c>
      <c r="B252" s="142" t="s">
        <v>477</v>
      </c>
      <c r="C252" s="127" t="s">
        <v>89</v>
      </c>
      <c r="D252" s="125" t="s">
        <v>690</v>
      </c>
      <c r="E252" s="169" t="s">
        <v>677</v>
      </c>
      <c r="F252" s="170">
        <v>44317</v>
      </c>
      <c r="G252" s="170">
        <v>44501</v>
      </c>
      <c r="H252" s="171">
        <v>20000</v>
      </c>
      <c r="I252" s="171">
        <v>0</v>
      </c>
      <c r="J252" s="171">
        <v>25</v>
      </c>
      <c r="K252" s="135">
        <f>H252*0.0287</f>
        <v>574</v>
      </c>
      <c r="L252" s="135">
        <f>H252*0.071</f>
        <v>1419.9999999999998</v>
      </c>
      <c r="M252" s="135">
        <f>H252*0.012</f>
        <v>240</v>
      </c>
      <c r="N252" s="172">
        <f>H252*0.0304</f>
        <v>608</v>
      </c>
      <c r="O252" s="135">
        <f>H252*0.0709</f>
        <v>1418</v>
      </c>
      <c r="P252" s="173"/>
      <c r="Q252" s="124">
        <f>SUM(K252:P252)</f>
        <v>4260</v>
      </c>
      <c r="R252" s="124">
        <v>1182</v>
      </c>
      <c r="S252" s="124">
        <f>L252+M252+O252</f>
        <v>3078</v>
      </c>
      <c r="T252" s="171">
        <f>H252-R252</f>
        <v>18818</v>
      </c>
      <c r="U252" s="174" t="s">
        <v>678</v>
      </c>
      <c r="V252" s="175" t="s">
        <v>849</v>
      </c>
      <c r="W252" s="242">
        <v>101111045</v>
      </c>
      <c r="X252" s="176">
        <v>3</v>
      </c>
    </row>
    <row r="253" spans="1:24" s="177" customFormat="1" ht="24">
      <c r="A253" s="167">
        <v>246</v>
      </c>
      <c r="B253" s="142" t="s">
        <v>932</v>
      </c>
      <c r="C253" s="127" t="s">
        <v>434</v>
      </c>
      <c r="D253" s="125" t="s">
        <v>1129</v>
      </c>
      <c r="E253" s="169" t="s">
        <v>677</v>
      </c>
      <c r="F253" s="170">
        <v>44409</v>
      </c>
      <c r="G253" s="170">
        <v>44593</v>
      </c>
      <c r="H253" s="171">
        <v>60000</v>
      </c>
      <c r="I253" s="171">
        <v>3486.68</v>
      </c>
      <c r="J253" s="171">
        <v>25</v>
      </c>
      <c r="K253" s="135">
        <f>H253*0.0287</f>
        <v>1722</v>
      </c>
      <c r="L253" s="135">
        <f>H253*0.071</f>
        <v>4260</v>
      </c>
      <c r="M253" s="135">
        <f>H253*0.012</f>
        <v>720</v>
      </c>
      <c r="N253" s="172">
        <f>H253*0.0304</f>
        <v>1824</v>
      </c>
      <c r="O253" s="135">
        <f>H253*0.0709</f>
        <v>4254</v>
      </c>
      <c r="P253" s="173"/>
      <c r="Q253" s="124">
        <f>SUM(K253:P253)</f>
        <v>12780</v>
      </c>
      <c r="R253" s="124">
        <v>7032.68</v>
      </c>
      <c r="S253" s="124">
        <f>L253+M253+O253</f>
        <v>9234</v>
      </c>
      <c r="T253" s="171">
        <f>H253-R253</f>
        <v>52967.32</v>
      </c>
      <c r="U253" s="174" t="s">
        <v>678</v>
      </c>
      <c r="V253" s="175" t="s">
        <v>849</v>
      </c>
      <c r="W253" s="242">
        <v>6100252300</v>
      </c>
      <c r="X253" s="176">
        <v>3</v>
      </c>
    </row>
    <row r="254" spans="1:24" s="177" customFormat="1" ht="24">
      <c r="A254" s="167">
        <v>247</v>
      </c>
      <c r="B254" s="142" t="s">
        <v>807</v>
      </c>
      <c r="C254" s="127" t="s">
        <v>89</v>
      </c>
      <c r="D254" s="125" t="s">
        <v>1129</v>
      </c>
      <c r="E254" s="169" t="s">
        <v>677</v>
      </c>
      <c r="F254" s="170">
        <v>44361</v>
      </c>
      <c r="G254" s="170">
        <v>44544</v>
      </c>
      <c r="H254" s="171">
        <v>20000</v>
      </c>
      <c r="I254" s="171">
        <v>0</v>
      </c>
      <c r="J254" s="171">
        <v>25</v>
      </c>
      <c r="K254" s="135">
        <f>H254*0.0287</f>
        <v>574</v>
      </c>
      <c r="L254" s="135">
        <f>H254*0.071</f>
        <v>1419.9999999999998</v>
      </c>
      <c r="M254" s="135">
        <f>H254*0.012</f>
        <v>240</v>
      </c>
      <c r="N254" s="172">
        <f>H254*0.0304</f>
        <v>608</v>
      </c>
      <c r="O254" s="135">
        <f>H254*0.0709</f>
        <v>1418</v>
      </c>
      <c r="P254" s="173"/>
      <c r="Q254" s="124">
        <f>SUM(K254:P254)</f>
        <v>4260</v>
      </c>
      <c r="R254" s="124">
        <v>1182</v>
      </c>
      <c r="S254" s="124">
        <f>L254+M254+O254</f>
        <v>3078</v>
      </c>
      <c r="T254" s="171">
        <f>H254-R254</f>
        <v>18818</v>
      </c>
      <c r="U254" s="174" t="s">
        <v>678</v>
      </c>
      <c r="V254" s="175" t="s">
        <v>849</v>
      </c>
      <c r="W254" s="242">
        <v>5500299390</v>
      </c>
      <c r="X254" s="176">
        <v>3</v>
      </c>
    </row>
    <row r="255" spans="1:24" s="177" customFormat="1" ht="24">
      <c r="A255" s="167">
        <v>248</v>
      </c>
      <c r="B255" s="142" t="s">
        <v>902</v>
      </c>
      <c r="C255" s="127" t="s">
        <v>1056</v>
      </c>
      <c r="D255" s="125" t="s">
        <v>695</v>
      </c>
      <c r="E255" s="169" t="s">
        <v>677</v>
      </c>
      <c r="F255" s="170">
        <v>44409</v>
      </c>
      <c r="G255" s="170">
        <v>44593</v>
      </c>
      <c r="H255" s="171">
        <v>70000</v>
      </c>
      <c r="I255" s="171">
        <v>5368.48</v>
      </c>
      <c r="J255" s="171">
        <v>25</v>
      </c>
      <c r="K255" s="135">
        <f>H255*0.0287</f>
        <v>2009</v>
      </c>
      <c r="L255" s="135">
        <f>H255*0.071</f>
        <v>4970</v>
      </c>
      <c r="M255" s="135">
        <f>H255*0.012</f>
        <v>840</v>
      </c>
      <c r="N255" s="172">
        <f>H255*0.0304</f>
        <v>2128</v>
      </c>
      <c r="O255" s="135">
        <f>H255*0.0709</f>
        <v>4963</v>
      </c>
      <c r="P255" s="173"/>
      <c r="Q255" s="124">
        <f>SUM(K255:P255)</f>
        <v>14910</v>
      </c>
      <c r="R255" s="124">
        <v>9505.48</v>
      </c>
      <c r="S255" s="124">
        <f>L255+M255+O255</f>
        <v>10773</v>
      </c>
      <c r="T255" s="171">
        <f>H255-R255</f>
        <v>60494.520000000004</v>
      </c>
      <c r="U255" s="174" t="s">
        <v>678</v>
      </c>
      <c r="V255" s="175" t="s">
        <v>849</v>
      </c>
      <c r="W255" s="242">
        <v>7100471536</v>
      </c>
      <c r="X255" s="176">
        <v>4</v>
      </c>
    </row>
    <row r="256" spans="1:24" s="177" customFormat="1" ht="36">
      <c r="A256" s="167">
        <v>249</v>
      </c>
      <c r="B256" s="142" t="s">
        <v>431</v>
      </c>
      <c r="C256" s="127" t="s">
        <v>89</v>
      </c>
      <c r="D256" s="125" t="s">
        <v>690</v>
      </c>
      <c r="E256" s="169" t="s">
        <v>677</v>
      </c>
      <c r="F256" s="170">
        <v>44136</v>
      </c>
      <c r="G256" s="170">
        <v>44501</v>
      </c>
      <c r="H256" s="171">
        <v>20000</v>
      </c>
      <c r="I256" s="171">
        <v>0</v>
      </c>
      <c r="J256" s="171">
        <v>25</v>
      </c>
      <c r="K256" s="135">
        <f>H256*0.0287</f>
        <v>574</v>
      </c>
      <c r="L256" s="135">
        <f>H256*0.071</f>
        <v>1419.9999999999998</v>
      </c>
      <c r="M256" s="135">
        <f>H256*0.012</f>
        <v>240</v>
      </c>
      <c r="N256" s="172">
        <f>H256*0.0304</f>
        <v>608</v>
      </c>
      <c r="O256" s="135">
        <f>H256*0.0709</f>
        <v>1418</v>
      </c>
      <c r="P256" s="173"/>
      <c r="Q256" s="124">
        <f>SUM(K256:P256)</f>
        <v>4260</v>
      </c>
      <c r="R256" s="124">
        <v>1182</v>
      </c>
      <c r="S256" s="124">
        <f>L256+M256+O256</f>
        <v>3078</v>
      </c>
      <c r="T256" s="171">
        <f>H256-R256</f>
        <v>18818</v>
      </c>
      <c r="U256" s="174" t="s">
        <v>678</v>
      </c>
      <c r="V256" s="175" t="s">
        <v>849</v>
      </c>
      <c r="W256" s="242">
        <v>2300852288</v>
      </c>
      <c r="X256" s="176">
        <v>3</v>
      </c>
    </row>
    <row r="257" spans="1:24" s="177" customFormat="1" ht="24">
      <c r="A257" s="167">
        <v>250</v>
      </c>
      <c r="B257" s="142" t="s">
        <v>995</v>
      </c>
      <c r="C257" s="127" t="s">
        <v>89</v>
      </c>
      <c r="D257" s="125" t="s">
        <v>690</v>
      </c>
      <c r="E257" s="169" t="s">
        <v>677</v>
      </c>
      <c r="F257" s="170">
        <v>44287</v>
      </c>
      <c r="G257" s="170">
        <v>44470</v>
      </c>
      <c r="H257" s="171">
        <v>20000</v>
      </c>
      <c r="I257" s="171">
        <v>0</v>
      </c>
      <c r="J257" s="171">
        <v>25</v>
      </c>
      <c r="K257" s="135">
        <f>H257*0.0287</f>
        <v>574</v>
      </c>
      <c r="L257" s="135">
        <f>H257*0.071</f>
        <v>1419.9999999999998</v>
      </c>
      <c r="M257" s="135">
        <f>H257*0.012</f>
        <v>240</v>
      </c>
      <c r="N257" s="172">
        <f>H257*0.0304</f>
        <v>608</v>
      </c>
      <c r="O257" s="135">
        <f>H257*0.0709</f>
        <v>1418</v>
      </c>
      <c r="P257" s="173"/>
      <c r="Q257" s="124">
        <f>SUM(K257:P257)</f>
        <v>4260</v>
      </c>
      <c r="R257" s="124">
        <v>1182</v>
      </c>
      <c r="S257" s="124">
        <f>L257+M257+O257</f>
        <v>3078</v>
      </c>
      <c r="T257" s="171">
        <f>H257-R257</f>
        <v>18818</v>
      </c>
      <c r="U257" s="174" t="s">
        <v>678</v>
      </c>
      <c r="V257" s="175" t="s">
        <v>849</v>
      </c>
      <c r="W257" s="242">
        <v>4500218880</v>
      </c>
      <c r="X257" s="176">
        <v>3</v>
      </c>
    </row>
    <row r="258" spans="1:24" s="177" customFormat="1" ht="36">
      <c r="A258" s="167">
        <v>251</v>
      </c>
      <c r="B258" s="142" t="s">
        <v>608</v>
      </c>
      <c r="C258" s="127" t="s">
        <v>89</v>
      </c>
      <c r="D258" s="125" t="s">
        <v>690</v>
      </c>
      <c r="E258" s="169" t="s">
        <v>677</v>
      </c>
      <c r="F258" s="170">
        <v>44317</v>
      </c>
      <c r="G258" s="170">
        <v>44501</v>
      </c>
      <c r="H258" s="171">
        <v>20000</v>
      </c>
      <c r="I258" s="171">
        <v>0</v>
      </c>
      <c r="J258" s="171">
        <v>25</v>
      </c>
      <c r="K258" s="135">
        <f>H258*0.0287</f>
        <v>574</v>
      </c>
      <c r="L258" s="135">
        <f>H258*0.071</f>
        <v>1419.9999999999998</v>
      </c>
      <c r="M258" s="135">
        <f>H258*0.012</f>
        <v>240</v>
      </c>
      <c r="N258" s="172">
        <f>H258*0.0304</f>
        <v>608</v>
      </c>
      <c r="O258" s="135">
        <f>H258*0.0709</f>
        <v>1418</v>
      </c>
      <c r="P258" s="173"/>
      <c r="Q258" s="124">
        <f>SUM(K258:P258)</f>
        <v>4260</v>
      </c>
      <c r="R258" s="124">
        <v>1182</v>
      </c>
      <c r="S258" s="124">
        <f>L258+M258+O258</f>
        <v>3078</v>
      </c>
      <c r="T258" s="171">
        <f>H258-R258</f>
        <v>18818</v>
      </c>
      <c r="U258" s="174" t="s">
        <v>678</v>
      </c>
      <c r="V258" s="175" t="s">
        <v>849</v>
      </c>
      <c r="W258" s="242">
        <v>7300106130</v>
      </c>
      <c r="X258" s="176">
        <v>3</v>
      </c>
    </row>
    <row r="259" spans="1:24" s="177" customFormat="1" ht="36">
      <c r="A259" s="167">
        <v>252</v>
      </c>
      <c r="B259" s="178" t="s">
        <v>1107</v>
      </c>
      <c r="C259" s="174" t="s">
        <v>244</v>
      </c>
      <c r="D259" s="125" t="s">
        <v>696</v>
      </c>
      <c r="E259" s="169" t="s">
        <v>677</v>
      </c>
      <c r="F259" s="170">
        <v>44440</v>
      </c>
      <c r="G259" s="170">
        <v>44621</v>
      </c>
      <c r="H259" s="171">
        <v>55000</v>
      </c>
      <c r="I259" s="171">
        <v>2559.6799999999998</v>
      </c>
      <c r="J259" s="171">
        <v>25</v>
      </c>
      <c r="K259" s="135">
        <f>H259*0.0287</f>
        <v>1578.5</v>
      </c>
      <c r="L259" s="135">
        <f>H259*0.071</f>
        <v>3904.9999999999995</v>
      </c>
      <c r="M259" s="135">
        <f>H259*0.012</f>
        <v>660</v>
      </c>
      <c r="N259" s="172">
        <f>H259*0.0304</f>
        <v>1672</v>
      </c>
      <c r="O259" s="135">
        <f>H259*0.0709</f>
        <v>3899.5000000000005</v>
      </c>
      <c r="P259" s="173"/>
      <c r="Q259" s="124">
        <f>SUM(K259:P259)</f>
        <v>11715</v>
      </c>
      <c r="R259" s="124">
        <v>5810.18</v>
      </c>
      <c r="S259" s="124">
        <f>L259+M259+O259</f>
        <v>8464.5</v>
      </c>
      <c r="T259" s="171">
        <f>H259-R259</f>
        <v>49189.82</v>
      </c>
      <c r="U259" s="174" t="s">
        <v>678</v>
      </c>
      <c r="V259" s="175" t="s">
        <v>849</v>
      </c>
      <c r="W259" s="242">
        <v>2600982397</v>
      </c>
      <c r="X259" s="176">
        <v>3</v>
      </c>
    </row>
    <row r="260" spans="1:24" s="177" customFormat="1" ht="24">
      <c r="A260" s="167">
        <v>253</v>
      </c>
      <c r="B260" s="142" t="s">
        <v>299</v>
      </c>
      <c r="C260" s="127" t="s">
        <v>283</v>
      </c>
      <c r="D260" s="125" t="s">
        <v>695</v>
      </c>
      <c r="E260" s="169" t="s">
        <v>677</v>
      </c>
      <c r="F260" s="170">
        <v>44317</v>
      </c>
      <c r="G260" s="170">
        <v>44501</v>
      </c>
      <c r="H260" s="171">
        <v>40000</v>
      </c>
      <c r="I260" s="171">
        <v>442.65</v>
      </c>
      <c r="J260" s="171">
        <v>25</v>
      </c>
      <c r="K260" s="135">
        <f>H260*0.0287</f>
        <v>1148</v>
      </c>
      <c r="L260" s="135">
        <f>H260*0.071</f>
        <v>2839.9999999999995</v>
      </c>
      <c r="M260" s="135">
        <f>H260*0.012</f>
        <v>480</v>
      </c>
      <c r="N260" s="172">
        <f>H260*0.0304</f>
        <v>1216</v>
      </c>
      <c r="O260" s="135">
        <f>H260*0.0709</f>
        <v>2836</v>
      </c>
      <c r="P260" s="173"/>
      <c r="Q260" s="124">
        <f>SUM(K260:P260)</f>
        <v>8520</v>
      </c>
      <c r="R260" s="124">
        <v>2806.65</v>
      </c>
      <c r="S260" s="124">
        <f>L260+M260+O260</f>
        <v>6156</v>
      </c>
      <c r="T260" s="171">
        <f>H260-R260</f>
        <v>37193.35</v>
      </c>
      <c r="U260" s="174" t="s">
        <v>678</v>
      </c>
      <c r="V260" s="175" t="s">
        <v>849</v>
      </c>
      <c r="W260" s="242">
        <v>40233481494</v>
      </c>
      <c r="X260" s="176">
        <v>3</v>
      </c>
    </row>
    <row r="261" spans="1:24" s="177" customFormat="1" ht="36">
      <c r="A261" s="167">
        <v>254</v>
      </c>
      <c r="B261" s="142" t="s">
        <v>604</v>
      </c>
      <c r="C261" s="127" t="s">
        <v>446</v>
      </c>
      <c r="D261" s="125" t="s">
        <v>690</v>
      </c>
      <c r="E261" s="169" t="s">
        <v>677</v>
      </c>
      <c r="F261" s="170">
        <v>44287</v>
      </c>
      <c r="G261" s="170">
        <v>44470</v>
      </c>
      <c r="H261" s="171">
        <v>60000</v>
      </c>
      <c r="I261" s="171">
        <v>3486.68</v>
      </c>
      <c r="J261" s="171">
        <v>25</v>
      </c>
      <c r="K261" s="135">
        <f>H261*0.0287</f>
        <v>1722</v>
      </c>
      <c r="L261" s="135">
        <f>H261*0.071</f>
        <v>4260</v>
      </c>
      <c r="M261" s="135">
        <f>H261*0.012</f>
        <v>720</v>
      </c>
      <c r="N261" s="172">
        <f>H261*0.0304</f>
        <v>1824</v>
      </c>
      <c r="O261" s="135">
        <f>H261*0.0709</f>
        <v>4254</v>
      </c>
      <c r="P261" s="173"/>
      <c r="Q261" s="124">
        <f>SUM(K261:P261)</f>
        <v>12780</v>
      </c>
      <c r="R261" s="124">
        <v>7032.68</v>
      </c>
      <c r="S261" s="124">
        <f>L261+M261+O261</f>
        <v>9234</v>
      </c>
      <c r="T261" s="171">
        <f>H261-R261</f>
        <v>52967.32</v>
      </c>
      <c r="U261" s="174" t="s">
        <v>678</v>
      </c>
      <c r="V261" s="175" t="s">
        <v>849</v>
      </c>
      <c r="W261" s="242">
        <v>7100504120</v>
      </c>
      <c r="X261" s="176">
        <v>4</v>
      </c>
    </row>
    <row r="262" spans="1:24" s="177" customFormat="1" ht="24">
      <c r="A262" s="167">
        <v>255</v>
      </c>
      <c r="B262" s="142" t="s">
        <v>1085</v>
      </c>
      <c r="C262" s="127" t="s">
        <v>434</v>
      </c>
      <c r="D262" s="125" t="s">
        <v>690</v>
      </c>
      <c r="E262" s="169" t="s">
        <v>677</v>
      </c>
      <c r="F262" s="170">
        <v>44287</v>
      </c>
      <c r="G262" s="170">
        <v>44501</v>
      </c>
      <c r="H262" s="171">
        <v>60000</v>
      </c>
      <c r="I262" s="171">
        <v>3486.68</v>
      </c>
      <c r="J262" s="171">
        <v>25</v>
      </c>
      <c r="K262" s="135">
        <f>H262*0.0287</f>
        <v>1722</v>
      </c>
      <c r="L262" s="135">
        <f>H262*0.071</f>
        <v>4260</v>
      </c>
      <c r="M262" s="135">
        <f>H262*0.012</f>
        <v>720</v>
      </c>
      <c r="N262" s="172">
        <f>H262*0.0304</f>
        <v>1824</v>
      </c>
      <c r="O262" s="135">
        <f>H262*0.0709</f>
        <v>4254</v>
      </c>
      <c r="P262" s="173"/>
      <c r="Q262" s="124">
        <f>SUM(K262:P262)</f>
        <v>12780</v>
      </c>
      <c r="R262" s="124">
        <v>7032.68</v>
      </c>
      <c r="S262" s="124">
        <f>L262+M262+O262</f>
        <v>9234</v>
      </c>
      <c r="T262" s="171">
        <f>H262-R262</f>
        <v>52967.32</v>
      </c>
      <c r="U262" s="174" t="s">
        <v>678</v>
      </c>
      <c r="V262" s="175" t="s">
        <v>849</v>
      </c>
      <c r="W262" s="242">
        <v>2500437617</v>
      </c>
      <c r="X262" s="176">
        <v>3</v>
      </c>
    </row>
    <row r="263" spans="1:24" s="177" customFormat="1" ht="24">
      <c r="A263" s="167">
        <v>256</v>
      </c>
      <c r="B263" s="142" t="s">
        <v>110</v>
      </c>
      <c r="C263" s="127" t="s">
        <v>111</v>
      </c>
      <c r="D263" s="125" t="s">
        <v>706</v>
      </c>
      <c r="E263" s="169" t="s">
        <v>677</v>
      </c>
      <c r="F263" s="170">
        <v>44256</v>
      </c>
      <c r="G263" s="170">
        <v>44440</v>
      </c>
      <c r="H263" s="171">
        <v>35000</v>
      </c>
      <c r="I263" s="171">
        <v>0</v>
      </c>
      <c r="J263" s="171">
        <v>25</v>
      </c>
      <c r="K263" s="135">
        <f>H263*0.0287</f>
        <v>1004.5</v>
      </c>
      <c r="L263" s="135">
        <f>H263*0.071</f>
        <v>2485</v>
      </c>
      <c r="M263" s="135">
        <f>H263*0.012</f>
        <v>420</v>
      </c>
      <c r="N263" s="172">
        <f>H263*0.0304</f>
        <v>1064</v>
      </c>
      <c r="O263" s="135">
        <f>H263*0.0709</f>
        <v>2481.5</v>
      </c>
      <c r="P263" s="173"/>
      <c r="Q263" s="124">
        <f>SUM(K263:P263)</f>
        <v>7455</v>
      </c>
      <c r="R263" s="124">
        <v>2068.5</v>
      </c>
      <c r="S263" s="124">
        <f>L263+M263+O263</f>
        <v>5386.5</v>
      </c>
      <c r="T263" s="171">
        <f>H263-R263</f>
        <v>32931.5</v>
      </c>
      <c r="U263" s="174" t="s">
        <v>678</v>
      </c>
      <c r="V263" s="175" t="s">
        <v>849</v>
      </c>
      <c r="W263" s="242">
        <v>3102155243</v>
      </c>
      <c r="X263" s="176">
        <v>3</v>
      </c>
    </row>
    <row r="264" spans="1:24" s="177" customFormat="1" ht="24">
      <c r="A264" s="167">
        <v>257</v>
      </c>
      <c r="B264" s="142" t="s">
        <v>823</v>
      </c>
      <c r="C264" s="127" t="s">
        <v>89</v>
      </c>
      <c r="D264" s="125" t="s">
        <v>690</v>
      </c>
      <c r="E264" s="169" t="s">
        <v>677</v>
      </c>
      <c r="F264" s="170">
        <v>44287</v>
      </c>
      <c r="G264" s="170">
        <v>44470</v>
      </c>
      <c r="H264" s="171">
        <v>20000</v>
      </c>
      <c r="I264" s="171">
        <v>0</v>
      </c>
      <c r="J264" s="171">
        <v>25</v>
      </c>
      <c r="K264" s="135">
        <f>H264*0.0287</f>
        <v>574</v>
      </c>
      <c r="L264" s="135">
        <f>H264*0.071</f>
        <v>1419.9999999999998</v>
      </c>
      <c r="M264" s="135">
        <f>H264*0.012</f>
        <v>240</v>
      </c>
      <c r="N264" s="172">
        <f>H264*0.0304</f>
        <v>608</v>
      </c>
      <c r="O264" s="135">
        <f>H264*0.0709</f>
        <v>1418</v>
      </c>
      <c r="P264" s="173"/>
      <c r="Q264" s="124">
        <f>SUM(K264:P264)</f>
        <v>4260</v>
      </c>
      <c r="R264" s="124">
        <v>1182</v>
      </c>
      <c r="S264" s="124">
        <f>L264+M264+O264</f>
        <v>3078</v>
      </c>
      <c r="T264" s="171">
        <f>H264-R264</f>
        <v>18818</v>
      </c>
      <c r="U264" s="174" t="s">
        <v>678</v>
      </c>
      <c r="V264" s="175" t="s">
        <v>849</v>
      </c>
      <c r="W264" s="242">
        <v>3104988351</v>
      </c>
      <c r="X264" s="176">
        <v>3</v>
      </c>
    </row>
    <row r="265" spans="1:24" s="177" customFormat="1" ht="24">
      <c r="A265" s="167">
        <v>258</v>
      </c>
      <c r="B265" s="142" t="s">
        <v>783</v>
      </c>
      <c r="C265" s="127" t="s">
        <v>237</v>
      </c>
      <c r="D265" s="125" t="s">
        <v>846</v>
      </c>
      <c r="E265" s="169" t="s">
        <v>677</v>
      </c>
      <c r="F265" s="170">
        <v>44409</v>
      </c>
      <c r="G265" s="170">
        <v>44593</v>
      </c>
      <c r="H265" s="171">
        <v>60000</v>
      </c>
      <c r="I265" s="171">
        <v>3486.68</v>
      </c>
      <c r="J265" s="171">
        <v>25</v>
      </c>
      <c r="K265" s="135">
        <f>H265*0.0287</f>
        <v>1722</v>
      </c>
      <c r="L265" s="135">
        <f>H265*0.071</f>
        <v>4260</v>
      </c>
      <c r="M265" s="135">
        <f>H265*0.012</f>
        <v>720</v>
      </c>
      <c r="N265" s="172">
        <f>H265*0.0304</f>
        <v>1824</v>
      </c>
      <c r="O265" s="135">
        <f>H265*0.0709</f>
        <v>4254</v>
      </c>
      <c r="P265" s="173"/>
      <c r="Q265" s="124">
        <f>SUM(K265:P265)</f>
        <v>12780</v>
      </c>
      <c r="R265" s="124">
        <v>7032.68</v>
      </c>
      <c r="S265" s="124">
        <f>L265+M265+O265</f>
        <v>9234</v>
      </c>
      <c r="T265" s="171">
        <f>H265-R265</f>
        <v>52967.32</v>
      </c>
      <c r="U265" s="174" t="s">
        <v>678</v>
      </c>
      <c r="V265" s="175" t="s">
        <v>849</v>
      </c>
      <c r="W265" s="242">
        <v>104732235</v>
      </c>
      <c r="X265" s="176">
        <v>4</v>
      </c>
    </row>
    <row r="266" spans="1:24" s="177" customFormat="1" ht="36">
      <c r="A266" s="167">
        <v>259</v>
      </c>
      <c r="B266" s="142" t="s">
        <v>871</v>
      </c>
      <c r="C266" s="127" t="s">
        <v>309</v>
      </c>
      <c r="D266" s="125" t="s">
        <v>683</v>
      </c>
      <c r="E266" s="169" t="s">
        <v>677</v>
      </c>
      <c r="F266" s="170">
        <v>44434</v>
      </c>
      <c r="G266" s="170">
        <v>44618</v>
      </c>
      <c r="H266" s="171">
        <v>25000</v>
      </c>
      <c r="I266" s="171">
        <v>0</v>
      </c>
      <c r="J266" s="171">
        <v>25</v>
      </c>
      <c r="K266" s="135">
        <f>H266*0.0287</f>
        <v>717.5</v>
      </c>
      <c r="L266" s="135">
        <f>H266*0.071</f>
        <v>1774.9999999999998</v>
      </c>
      <c r="M266" s="135">
        <f>H266*0.012</f>
        <v>300</v>
      </c>
      <c r="N266" s="172">
        <f>H266*0.0304</f>
        <v>760</v>
      </c>
      <c r="O266" s="135">
        <f>H266*0.0709</f>
        <v>1772.5000000000002</v>
      </c>
      <c r="P266" s="173"/>
      <c r="Q266" s="124">
        <f>SUM(K266:P266)</f>
        <v>5325</v>
      </c>
      <c r="R266" s="124">
        <v>1477.5</v>
      </c>
      <c r="S266" s="124">
        <f>L266+M266+O266</f>
        <v>3847.5</v>
      </c>
      <c r="T266" s="171">
        <f>H266-R266</f>
        <v>23522.5</v>
      </c>
      <c r="U266" s="174" t="s">
        <v>678</v>
      </c>
      <c r="V266" s="175" t="s">
        <v>849</v>
      </c>
      <c r="W266" s="242">
        <v>115865032</v>
      </c>
      <c r="X266" s="176">
        <v>3</v>
      </c>
    </row>
    <row r="267" spans="1:24" s="177" customFormat="1" ht="24">
      <c r="A267" s="167">
        <v>260</v>
      </c>
      <c r="B267" s="142" t="s">
        <v>570</v>
      </c>
      <c r="C267" s="127" t="s">
        <v>89</v>
      </c>
      <c r="D267" s="125" t="s">
        <v>690</v>
      </c>
      <c r="E267" s="169" t="s">
        <v>677</v>
      </c>
      <c r="F267" s="170">
        <v>44287</v>
      </c>
      <c r="G267" s="170">
        <v>44470</v>
      </c>
      <c r="H267" s="171">
        <v>20000</v>
      </c>
      <c r="I267" s="171">
        <v>0</v>
      </c>
      <c r="J267" s="171">
        <v>25</v>
      </c>
      <c r="K267" s="135">
        <f>H267*0.0287</f>
        <v>574</v>
      </c>
      <c r="L267" s="135">
        <f>H267*0.071</f>
        <v>1419.9999999999998</v>
      </c>
      <c r="M267" s="135">
        <f>H267*0.012</f>
        <v>240</v>
      </c>
      <c r="N267" s="172">
        <f>H267*0.0304</f>
        <v>608</v>
      </c>
      <c r="O267" s="135">
        <f>H267*0.0709</f>
        <v>1418</v>
      </c>
      <c r="P267" s="173"/>
      <c r="Q267" s="124">
        <f>SUM(K267:P267)</f>
        <v>4260</v>
      </c>
      <c r="R267" s="124">
        <v>1182</v>
      </c>
      <c r="S267" s="124">
        <f>L267+M267+O267</f>
        <v>3078</v>
      </c>
      <c r="T267" s="171">
        <f>H267-R267</f>
        <v>18818</v>
      </c>
      <c r="U267" s="174" t="s">
        <v>678</v>
      </c>
      <c r="V267" s="175" t="s">
        <v>849</v>
      </c>
      <c r="W267" s="242">
        <v>4800627806</v>
      </c>
      <c r="X267" s="176">
        <v>3</v>
      </c>
    </row>
    <row r="268" spans="1:24" s="177" customFormat="1" ht="24">
      <c r="A268" s="167">
        <v>261</v>
      </c>
      <c r="B268" s="142" t="s">
        <v>790</v>
      </c>
      <c r="C268" s="127" t="s">
        <v>840</v>
      </c>
      <c r="D268" s="125" t="s">
        <v>687</v>
      </c>
      <c r="E268" s="169" t="s">
        <v>677</v>
      </c>
      <c r="F268" s="170">
        <v>44348</v>
      </c>
      <c r="G268" s="170">
        <v>44531</v>
      </c>
      <c r="H268" s="171">
        <v>100000</v>
      </c>
      <c r="I268" s="171">
        <v>12105.37</v>
      </c>
      <c r="J268" s="171">
        <v>25</v>
      </c>
      <c r="K268" s="135">
        <f>H268*0.0287</f>
        <v>2870</v>
      </c>
      <c r="L268" s="135">
        <f>H268*0.071</f>
        <v>7099.9999999999991</v>
      </c>
      <c r="M268" s="135">
        <f>H268*0.012</f>
        <v>1200</v>
      </c>
      <c r="N268" s="172">
        <f>H268*0.0304</f>
        <v>3040</v>
      </c>
      <c r="O268" s="135">
        <f>H268*0.0709</f>
        <v>7090.0000000000009</v>
      </c>
      <c r="P268" s="173"/>
      <c r="Q268" s="124">
        <f>SUM(K268:P268)</f>
        <v>21300</v>
      </c>
      <c r="R268" s="124">
        <v>18015.37</v>
      </c>
      <c r="S268" s="124">
        <f>L268+M268+O268</f>
        <v>15390</v>
      </c>
      <c r="T268" s="171">
        <f>H268-R268</f>
        <v>81984.63</v>
      </c>
      <c r="U268" s="174" t="s">
        <v>678</v>
      </c>
      <c r="V268" s="175" t="s">
        <v>849</v>
      </c>
      <c r="W268" s="242">
        <v>7100351043</v>
      </c>
      <c r="X268" s="176">
        <v>5</v>
      </c>
    </row>
    <row r="269" spans="1:24" s="177" customFormat="1" ht="24">
      <c r="A269" s="167">
        <v>262</v>
      </c>
      <c r="B269" s="142" t="s">
        <v>867</v>
      </c>
      <c r="C269" s="127" t="s">
        <v>237</v>
      </c>
      <c r="D269" s="125" t="s">
        <v>846</v>
      </c>
      <c r="E269" s="169" t="s">
        <v>677</v>
      </c>
      <c r="F269" s="170">
        <v>44348</v>
      </c>
      <c r="G269" s="170">
        <v>44531</v>
      </c>
      <c r="H269" s="171">
        <v>40000</v>
      </c>
      <c r="I269" s="171">
        <v>442.65</v>
      </c>
      <c r="J269" s="171">
        <v>25</v>
      </c>
      <c r="K269" s="135">
        <f>H269*0.0287</f>
        <v>1148</v>
      </c>
      <c r="L269" s="135">
        <f>H269*0.071</f>
        <v>2839.9999999999995</v>
      </c>
      <c r="M269" s="135">
        <f>H269*0.012</f>
        <v>480</v>
      </c>
      <c r="N269" s="172">
        <f>H269*0.0304</f>
        <v>1216</v>
      </c>
      <c r="O269" s="135">
        <f>H269*0.0709</f>
        <v>2836</v>
      </c>
      <c r="P269" s="173"/>
      <c r="Q269" s="124">
        <f>SUM(K269:P269)</f>
        <v>8520</v>
      </c>
      <c r="R269" s="124">
        <v>2806.65</v>
      </c>
      <c r="S269" s="124">
        <f>L269+M269+O269</f>
        <v>6156</v>
      </c>
      <c r="T269" s="171">
        <f>H269-R269</f>
        <v>37193.35</v>
      </c>
      <c r="U269" s="174" t="s">
        <v>678</v>
      </c>
      <c r="V269" s="175" t="s">
        <v>849</v>
      </c>
      <c r="W269" s="242">
        <v>104452206</v>
      </c>
      <c r="X269" s="176">
        <v>4</v>
      </c>
    </row>
    <row r="270" spans="1:24" s="177" customFormat="1" ht="36">
      <c r="A270" s="167">
        <v>263</v>
      </c>
      <c r="B270" s="178" t="s">
        <v>1113</v>
      </c>
      <c r="C270" s="174" t="s">
        <v>89</v>
      </c>
      <c r="D270" s="125" t="s">
        <v>1129</v>
      </c>
      <c r="E270" s="169" t="s">
        <v>677</v>
      </c>
      <c r="F270" s="170">
        <v>44440</v>
      </c>
      <c r="G270" s="170">
        <v>44621</v>
      </c>
      <c r="H270" s="171">
        <v>20000</v>
      </c>
      <c r="I270" s="171">
        <v>0</v>
      </c>
      <c r="J270" s="171">
        <v>25</v>
      </c>
      <c r="K270" s="135">
        <f>H270*0.0287</f>
        <v>574</v>
      </c>
      <c r="L270" s="135">
        <f>H270*0.071</f>
        <v>1419.9999999999998</v>
      </c>
      <c r="M270" s="135">
        <f>H270*0.012</f>
        <v>240</v>
      </c>
      <c r="N270" s="172">
        <f>H270*0.0304</f>
        <v>608</v>
      </c>
      <c r="O270" s="135">
        <f>H270*0.0709</f>
        <v>1418</v>
      </c>
      <c r="P270" s="173"/>
      <c r="Q270" s="124">
        <f>SUM(K270:P270)</f>
        <v>4260</v>
      </c>
      <c r="R270" s="124">
        <v>1182</v>
      </c>
      <c r="S270" s="124">
        <f>L270+M270+O270</f>
        <v>3078</v>
      </c>
      <c r="T270" s="171">
        <f>H270-R270</f>
        <v>18818</v>
      </c>
      <c r="U270" s="174" t="s">
        <v>678</v>
      </c>
      <c r="V270" s="175" t="s">
        <v>849</v>
      </c>
      <c r="W270" s="242">
        <v>8100089260</v>
      </c>
      <c r="X270" s="176">
        <v>3</v>
      </c>
    </row>
    <row r="271" spans="1:24" s="177" customFormat="1" ht="36">
      <c r="A271" s="167">
        <v>264</v>
      </c>
      <c r="B271" s="142" t="s">
        <v>1014</v>
      </c>
      <c r="C271" s="127" t="s">
        <v>89</v>
      </c>
      <c r="D271" s="125" t="s">
        <v>690</v>
      </c>
      <c r="E271" s="169" t="s">
        <v>677</v>
      </c>
      <c r="F271" s="170">
        <v>44365</v>
      </c>
      <c r="G271" s="170">
        <v>44548</v>
      </c>
      <c r="H271" s="171">
        <v>20000</v>
      </c>
      <c r="I271" s="171">
        <v>0</v>
      </c>
      <c r="J271" s="171">
        <v>25</v>
      </c>
      <c r="K271" s="135">
        <f>H271*0.0287</f>
        <v>574</v>
      </c>
      <c r="L271" s="135">
        <f>H271*0.071</f>
        <v>1419.9999999999998</v>
      </c>
      <c r="M271" s="135">
        <f>H271*0.012</f>
        <v>240</v>
      </c>
      <c r="N271" s="172">
        <f>H271*0.0304</f>
        <v>608</v>
      </c>
      <c r="O271" s="135">
        <f>H271*0.0709</f>
        <v>1418</v>
      </c>
      <c r="P271" s="173"/>
      <c r="Q271" s="124">
        <f>SUM(K271:P271)</f>
        <v>4260</v>
      </c>
      <c r="R271" s="124">
        <v>1182</v>
      </c>
      <c r="S271" s="124">
        <f>L271+M271+O271</f>
        <v>3078</v>
      </c>
      <c r="T271" s="171">
        <f>H271-R271</f>
        <v>18818</v>
      </c>
      <c r="U271" s="174" t="s">
        <v>678</v>
      </c>
      <c r="V271" s="175" t="s">
        <v>849</v>
      </c>
      <c r="W271" s="242">
        <v>9300435923</v>
      </c>
      <c r="X271" s="176">
        <v>3</v>
      </c>
    </row>
    <row r="272" spans="1:24" s="177" customFormat="1" ht="24">
      <c r="A272" s="167">
        <v>265</v>
      </c>
      <c r="B272" s="142" t="s">
        <v>640</v>
      </c>
      <c r="C272" s="127" t="s">
        <v>446</v>
      </c>
      <c r="D272" s="125" t="s">
        <v>1129</v>
      </c>
      <c r="E272" s="169" t="s">
        <v>677</v>
      </c>
      <c r="F272" s="170">
        <v>44287</v>
      </c>
      <c r="G272" s="170">
        <v>44470</v>
      </c>
      <c r="H272" s="171">
        <v>40000</v>
      </c>
      <c r="I272" s="171">
        <v>442.65</v>
      </c>
      <c r="J272" s="171">
        <v>25</v>
      </c>
      <c r="K272" s="135">
        <f>H272*0.0287</f>
        <v>1148</v>
      </c>
      <c r="L272" s="135">
        <f>H272*0.071</f>
        <v>2839.9999999999995</v>
      </c>
      <c r="M272" s="135">
        <f>H272*0.012</f>
        <v>480</v>
      </c>
      <c r="N272" s="172">
        <f>H272*0.0304</f>
        <v>1216</v>
      </c>
      <c r="O272" s="135">
        <f>H272*0.0709</f>
        <v>2836</v>
      </c>
      <c r="P272" s="173"/>
      <c r="Q272" s="124">
        <f>SUM(K272:P272)</f>
        <v>8520</v>
      </c>
      <c r="R272" s="124">
        <v>2806.65</v>
      </c>
      <c r="S272" s="124">
        <f>L272+M272+O272</f>
        <v>6156</v>
      </c>
      <c r="T272" s="171">
        <f>H272-R272</f>
        <v>37193.35</v>
      </c>
      <c r="U272" s="174" t="s">
        <v>678</v>
      </c>
      <c r="V272" s="175" t="s">
        <v>849</v>
      </c>
      <c r="W272" s="242">
        <v>40221823673</v>
      </c>
      <c r="X272" s="176">
        <v>4</v>
      </c>
    </row>
    <row r="273" spans="1:24" s="177" customFormat="1" ht="36">
      <c r="A273" s="167">
        <v>266</v>
      </c>
      <c r="B273" s="142" t="s">
        <v>1023</v>
      </c>
      <c r="C273" s="127" t="s">
        <v>62</v>
      </c>
      <c r="D273" s="125" t="s">
        <v>690</v>
      </c>
      <c r="E273" s="169" t="s">
        <v>677</v>
      </c>
      <c r="F273" s="170">
        <v>44409</v>
      </c>
      <c r="G273" s="170">
        <v>44593</v>
      </c>
      <c r="H273" s="171">
        <v>22000</v>
      </c>
      <c r="I273" s="171">
        <v>0</v>
      </c>
      <c r="J273" s="171">
        <v>25</v>
      </c>
      <c r="K273" s="135">
        <f>H273*0.0287</f>
        <v>631.4</v>
      </c>
      <c r="L273" s="135">
        <f>H273*0.071</f>
        <v>1561.9999999999998</v>
      </c>
      <c r="M273" s="135">
        <f>H273*0.012</f>
        <v>264</v>
      </c>
      <c r="N273" s="172">
        <f>H273*0.0304</f>
        <v>668.8</v>
      </c>
      <c r="O273" s="135">
        <f>H273*0.0709</f>
        <v>1559.8000000000002</v>
      </c>
      <c r="P273" s="173"/>
      <c r="Q273" s="124">
        <f>SUM(K273:P273)</f>
        <v>4686</v>
      </c>
      <c r="R273" s="124">
        <v>1300.2</v>
      </c>
      <c r="S273" s="124">
        <f>L273+M273+O273</f>
        <v>3385.8</v>
      </c>
      <c r="T273" s="171">
        <f>H273-R273</f>
        <v>20699.8</v>
      </c>
      <c r="U273" s="174" t="s">
        <v>678</v>
      </c>
      <c r="V273" s="175" t="s">
        <v>849</v>
      </c>
      <c r="W273" s="242">
        <v>100920388</v>
      </c>
      <c r="X273" s="176">
        <v>3</v>
      </c>
    </row>
    <row r="274" spans="1:24" s="177" customFormat="1" ht="24">
      <c r="A274" s="167">
        <v>267</v>
      </c>
      <c r="B274" s="142" t="s">
        <v>868</v>
      </c>
      <c r="C274" s="127" t="s">
        <v>835</v>
      </c>
      <c r="D274" s="125" t="s">
        <v>846</v>
      </c>
      <c r="E274" s="169" t="s">
        <v>677</v>
      </c>
      <c r="F274" s="170">
        <v>44409</v>
      </c>
      <c r="G274" s="170">
        <v>44593</v>
      </c>
      <c r="H274" s="171">
        <v>50000</v>
      </c>
      <c r="I274" s="171">
        <v>1854</v>
      </c>
      <c r="J274" s="171">
        <v>25</v>
      </c>
      <c r="K274" s="135">
        <f>H274*0.0287</f>
        <v>1435</v>
      </c>
      <c r="L274" s="135">
        <f>H274*0.071</f>
        <v>3549.9999999999995</v>
      </c>
      <c r="M274" s="135">
        <f>H274*0.012</f>
        <v>600</v>
      </c>
      <c r="N274" s="172">
        <f>H274*0.0304</f>
        <v>1520</v>
      </c>
      <c r="O274" s="135">
        <f>H274*0.0709</f>
        <v>3545.0000000000005</v>
      </c>
      <c r="P274" s="173"/>
      <c r="Q274" s="124">
        <f>SUM(K274:P274)</f>
        <v>10650</v>
      </c>
      <c r="R274" s="124">
        <v>4809</v>
      </c>
      <c r="S274" s="124">
        <f>L274+M274+O274</f>
        <v>7695</v>
      </c>
      <c r="T274" s="171">
        <f>H274-R274</f>
        <v>45191</v>
      </c>
      <c r="U274" s="174" t="s">
        <v>678</v>
      </c>
      <c r="V274" s="175" t="s">
        <v>849</v>
      </c>
      <c r="W274" s="242">
        <v>101085983</v>
      </c>
      <c r="X274" s="176">
        <v>3</v>
      </c>
    </row>
    <row r="275" spans="1:24" s="177" customFormat="1" ht="36">
      <c r="A275" s="167">
        <v>268</v>
      </c>
      <c r="B275" s="142" t="s">
        <v>780</v>
      </c>
      <c r="C275" s="127" t="s">
        <v>835</v>
      </c>
      <c r="D275" s="125" t="s">
        <v>846</v>
      </c>
      <c r="E275" s="169" t="s">
        <v>677</v>
      </c>
      <c r="F275" s="170">
        <v>44409</v>
      </c>
      <c r="G275" s="170">
        <v>44593</v>
      </c>
      <c r="H275" s="171">
        <v>60000</v>
      </c>
      <c r="I275" s="171">
        <v>3486.68</v>
      </c>
      <c r="J275" s="171">
        <v>25</v>
      </c>
      <c r="K275" s="135">
        <f>H275*0.0287</f>
        <v>1722</v>
      </c>
      <c r="L275" s="135">
        <f>H275*0.071</f>
        <v>4260</v>
      </c>
      <c r="M275" s="135">
        <f>H275*0.012</f>
        <v>720</v>
      </c>
      <c r="N275" s="172">
        <f>H275*0.0304</f>
        <v>1824</v>
      </c>
      <c r="O275" s="135">
        <f>H275*0.0709</f>
        <v>4254</v>
      </c>
      <c r="P275" s="173"/>
      <c r="Q275" s="124">
        <f>SUM(K275:P275)</f>
        <v>12780</v>
      </c>
      <c r="R275" s="124">
        <v>7032.68</v>
      </c>
      <c r="S275" s="124">
        <f>L275+M275+O275</f>
        <v>9234</v>
      </c>
      <c r="T275" s="171">
        <f>H275-R275</f>
        <v>52967.32</v>
      </c>
      <c r="U275" s="174" t="s">
        <v>678</v>
      </c>
      <c r="V275" s="175" t="s">
        <v>849</v>
      </c>
      <c r="W275" s="242">
        <v>7100045397</v>
      </c>
      <c r="X275" s="176">
        <v>3</v>
      </c>
    </row>
    <row r="276" spans="1:24" s="177" customFormat="1" ht="24">
      <c r="A276" s="167">
        <v>269</v>
      </c>
      <c r="B276" s="142" t="s">
        <v>15</v>
      </c>
      <c r="C276" s="127" t="s">
        <v>16</v>
      </c>
      <c r="D276" s="125" t="s">
        <v>720</v>
      </c>
      <c r="E276" s="169" t="s">
        <v>677</v>
      </c>
      <c r="F276" s="170">
        <v>44287</v>
      </c>
      <c r="G276" s="170">
        <v>44470</v>
      </c>
      <c r="H276" s="171">
        <v>60000</v>
      </c>
      <c r="I276" s="171">
        <v>3486.68</v>
      </c>
      <c r="J276" s="171">
        <v>25</v>
      </c>
      <c r="K276" s="135">
        <f>H276*0.0287</f>
        <v>1722</v>
      </c>
      <c r="L276" s="135">
        <f>H276*0.071</f>
        <v>4260</v>
      </c>
      <c r="M276" s="135">
        <f>H276*0.012</f>
        <v>720</v>
      </c>
      <c r="N276" s="172">
        <f>H276*0.0304</f>
        <v>1824</v>
      </c>
      <c r="O276" s="135">
        <f>H276*0.0709</f>
        <v>4254</v>
      </c>
      <c r="P276" s="173"/>
      <c r="Q276" s="124">
        <f>SUM(K276:P276)</f>
        <v>12780</v>
      </c>
      <c r="R276" s="124">
        <v>7032.68</v>
      </c>
      <c r="S276" s="124">
        <f>L276+M276+O276</f>
        <v>9234</v>
      </c>
      <c r="T276" s="171">
        <f>H276-R276</f>
        <v>52967.32</v>
      </c>
      <c r="U276" s="174" t="s">
        <v>678</v>
      </c>
      <c r="V276" s="175" t="s">
        <v>849</v>
      </c>
      <c r="W276" s="242">
        <v>100244946</v>
      </c>
      <c r="X276" s="176">
        <v>4</v>
      </c>
    </row>
    <row r="277" spans="1:24" s="177" customFormat="1" ht="24">
      <c r="A277" s="167">
        <v>270</v>
      </c>
      <c r="B277" s="142" t="s">
        <v>916</v>
      </c>
      <c r="C277" s="127" t="s">
        <v>96</v>
      </c>
      <c r="D277" s="125" t="s">
        <v>1130</v>
      </c>
      <c r="E277" s="169" t="s">
        <v>677</v>
      </c>
      <c r="F277" s="170">
        <v>44378</v>
      </c>
      <c r="G277" s="170">
        <v>44562</v>
      </c>
      <c r="H277" s="171">
        <v>18000</v>
      </c>
      <c r="I277" s="171">
        <v>0</v>
      </c>
      <c r="J277" s="171">
        <v>25</v>
      </c>
      <c r="K277" s="135">
        <f>H277*0.0287</f>
        <v>516.6</v>
      </c>
      <c r="L277" s="135">
        <f>H277*0.071</f>
        <v>1277.9999999999998</v>
      </c>
      <c r="M277" s="135">
        <f>H277*0.012</f>
        <v>216</v>
      </c>
      <c r="N277" s="172">
        <f>H277*0.0304</f>
        <v>547.20000000000005</v>
      </c>
      <c r="O277" s="135">
        <f>H277*0.0709</f>
        <v>1276.2</v>
      </c>
      <c r="P277" s="173"/>
      <c r="Q277" s="124">
        <f>SUM(K277:P277)</f>
        <v>3834</v>
      </c>
      <c r="R277" s="124">
        <v>1063.8</v>
      </c>
      <c r="S277" s="124">
        <f>L277+M277+O277</f>
        <v>2770.2</v>
      </c>
      <c r="T277" s="171">
        <f>H277-R277</f>
        <v>16936.2</v>
      </c>
      <c r="U277" s="174" t="s">
        <v>678</v>
      </c>
      <c r="V277" s="175" t="s">
        <v>849</v>
      </c>
      <c r="W277" s="242">
        <v>4900416068</v>
      </c>
      <c r="X277" s="176">
        <v>4</v>
      </c>
    </row>
    <row r="278" spans="1:24" s="177" customFormat="1" ht="36">
      <c r="A278" s="167">
        <v>271</v>
      </c>
      <c r="B278" s="142" t="s">
        <v>987</v>
      </c>
      <c r="C278" s="127" t="s">
        <v>22</v>
      </c>
      <c r="D278" s="125" t="s">
        <v>690</v>
      </c>
      <c r="E278" s="169" t="s">
        <v>677</v>
      </c>
      <c r="F278" s="170">
        <v>44348</v>
      </c>
      <c r="G278" s="170">
        <v>44531</v>
      </c>
      <c r="H278" s="171">
        <v>160000</v>
      </c>
      <c r="I278" s="171">
        <v>26249.27</v>
      </c>
      <c r="J278" s="171">
        <v>25</v>
      </c>
      <c r="K278" s="135">
        <f>H278*0.0287</f>
        <v>4592</v>
      </c>
      <c r="L278" s="135">
        <f>H278*0.071</f>
        <v>11359.999999999998</v>
      </c>
      <c r="M278" s="135">
        <f>H278*0.012</f>
        <v>1920</v>
      </c>
      <c r="N278" s="172">
        <f>H278*0.0304</f>
        <v>4864</v>
      </c>
      <c r="O278" s="135">
        <f>H278*0.0709</f>
        <v>11344</v>
      </c>
      <c r="P278" s="173"/>
      <c r="Q278" s="124">
        <f>SUM(K278:P278)</f>
        <v>34080</v>
      </c>
      <c r="R278" s="124">
        <v>35583.67</v>
      </c>
      <c r="S278" s="124">
        <f>L278+M278+O278</f>
        <v>24624</v>
      </c>
      <c r="T278" s="171">
        <f>H278-R278</f>
        <v>124416.33</v>
      </c>
      <c r="U278" s="174" t="s">
        <v>678</v>
      </c>
      <c r="V278" s="175" t="s">
        <v>849</v>
      </c>
      <c r="W278" s="242">
        <v>102792983</v>
      </c>
      <c r="X278" s="176">
        <v>5</v>
      </c>
    </row>
    <row r="279" spans="1:24" s="177" customFormat="1" ht="24">
      <c r="A279" s="167">
        <v>272</v>
      </c>
      <c r="B279" s="142" t="s">
        <v>24</v>
      </c>
      <c r="C279" s="127" t="s">
        <v>25</v>
      </c>
      <c r="D279" s="125" t="s">
        <v>713</v>
      </c>
      <c r="E279" s="169" t="s">
        <v>677</v>
      </c>
      <c r="F279" s="170">
        <v>44317</v>
      </c>
      <c r="G279" s="170">
        <v>44501</v>
      </c>
      <c r="H279" s="171">
        <v>90000</v>
      </c>
      <c r="I279" s="171">
        <v>9753.1200000000008</v>
      </c>
      <c r="J279" s="171">
        <v>25</v>
      </c>
      <c r="K279" s="135">
        <f>H279*0.0287</f>
        <v>2583</v>
      </c>
      <c r="L279" s="135">
        <f>H279*0.071</f>
        <v>6389.9999999999991</v>
      </c>
      <c r="M279" s="135">
        <f>H279*0.012</f>
        <v>1080</v>
      </c>
      <c r="N279" s="172">
        <f>H279*0.0304</f>
        <v>2736</v>
      </c>
      <c r="O279" s="135">
        <f>H279*0.0709</f>
        <v>6381</v>
      </c>
      <c r="P279" s="173"/>
      <c r="Q279" s="124">
        <f>SUM(K279:P279)</f>
        <v>19170</v>
      </c>
      <c r="R279" s="124">
        <v>15072.12</v>
      </c>
      <c r="S279" s="124">
        <f>L279+M279+O279</f>
        <v>13851</v>
      </c>
      <c r="T279" s="171">
        <f>H279-R279</f>
        <v>74927.88</v>
      </c>
      <c r="U279" s="174" t="s">
        <v>678</v>
      </c>
      <c r="V279" s="175" t="s">
        <v>849</v>
      </c>
      <c r="W279" s="242">
        <v>101150423</v>
      </c>
      <c r="X279" s="176">
        <v>5</v>
      </c>
    </row>
    <row r="280" spans="1:24" s="177" customFormat="1" ht="24">
      <c r="A280" s="167">
        <v>273</v>
      </c>
      <c r="B280" s="142" t="s">
        <v>404</v>
      </c>
      <c r="C280" s="127" t="s">
        <v>309</v>
      </c>
      <c r="D280" s="125" t="s">
        <v>1131</v>
      </c>
      <c r="E280" s="169" t="s">
        <v>677</v>
      </c>
      <c r="F280" s="170">
        <v>44378</v>
      </c>
      <c r="G280" s="170">
        <v>44743</v>
      </c>
      <c r="H280" s="171">
        <v>30000</v>
      </c>
      <c r="I280" s="171">
        <v>0</v>
      </c>
      <c r="J280" s="171">
        <v>25</v>
      </c>
      <c r="K280" s="135">
        <f>H280*0.0287</f>
        <v>861</v>
      </c>
      <c r="L280" s="135">
        <f>H280*0.071</f>
        <v>2130</v>
      </c>
      <c r="M280" s="135">
        <f>H280*0.012</f>
        <v>360</v>
      </c>
      <c r="N280" s="172">
        <f>H280*0.0304</f>
        <v>912</v>
      </c>
      <c r="O280" s="135">
        <f>H280*0.0709</f>
        <v>2127</v>
      </c>
      <c r="P280" s="173"/>
      <c r="Q280" s="124">
        <f>SUM(K280:P280)</f>
        <v>6390</v>
      </c>
      <c r="R280" s="124">
        <v>1773</v>
      </c>
      <c r="S280" s="124">
        <f>L280+M280+O280</f>
        <v>4617</v>
      </c>
      <c r="T280" s="171">
        <f>H280-R280</f>
        <v>28227</v>
      </c>
      <c r="U280" s="174" t="s">
        <v>678</v>
      </c>
      <c r="V280" s="175" t="s">
        <v>849</v>
      </c>
      <c r="W280" s="242">
        <v>106985591</v>
      </c>
      <c r="X280" s="176">
        <v>3</v>
      </c>
    </row>
    <row r="281" spans="1:24" s="177" customFormat="1" ht="36">
      <c r="A281" s="167">
        <v>274</v>
      </c>
      <c r="B281" s="142" t="s">
        <v>523</v>
      </c>
      <c r="C281" s="127" t="s">
        <v>89</v>
      </c>
      <c r="D281" s="125" t="s">
        <v>690</v>
      </c>
      <c r="E281" s="169" t="s">
        <v>677</v>
      </c>
      <c r="F281" s="170">
        <v>44136</v>
      </c>
      <c r="G281" s="170">
        <v>44501</v>
      </c>
      <c r="H281" s="171">
        <v>20000</v>
      </c>
      <c r="I281" s="171">
        <v>0</v>
      </c>
      <c r="J281" s="171">
        <v>25</v>
      </c>
      <c r="K281" s="135">
        <f>H281*0.0287</f>
        <v>574</v>
      </c>
      <c r="L281" s="135">
        <f>H281*0.071</f>
        <v>1419.9999999999998</v>
      </c>
      <c r="M281" s="135">
        <f>H281*0.012</f>
        <v>240</v>
      </c>
      <c r="N281" s="172">
        <f>H281*0.0304</f>
        <v>608</v>
      </c>
      <c r="O281" s="135">
        <f>H281*0.0709</f>
        <v>1418</v>
      </c>
      <c r="P281" s="173"/>
      <c r="Q281" s="124">
        <f>SUM(K281:P281)</f>
        <v>4260</v>
      </c>
      <c r="R281" s="124">
        <v>1182</v>
      </c>
      <c r="S281" s="124">
        <f>L281+M281+O281</f>
        <v>3078</v>
      </c>
      <c r="T281" s="171">
        <f>H281-R281</f>
        <v>18818</v>
      </c>
      <c r="U281" s="174" t="s">
        <v>678</v>
      </c>
      <c r="V281" s="175" t="s">
        <v>849</v>
      </c>
      <c r="W281" s="242">
        <v>2301546236</v>
      </c>
      <c r="X281" s="176">
        <v>3</v>
      </c>
    </row>
    <row r="282" spans="1:24" s="177" customFormat="1" ht="36">
      <c r="A282" s="167">
        <v>275</v>
      </c>
      <c r="B282" s="142" t="s">
        <v>802</v>
      </c>
      <c r="C282" s="127" t="s">
        <v>148</v>
      </c>
      <c r="D282" s="125" t="s">
        <v>1129</v>
      </c>
      <c r="E282" s="169" t="s">
        <v>677</v>
      </c>
      <c r="F282" s="170">
        <v>44287</v>
      </c>
      <c r="G282" s="170">
        <v>44470</v>
      </c>
      <c r="H282" s="171">
        <v>40000</v>
      </c>
      <c r="I282" s="171">
        <v>442.65</v>
      </c>
      <c r="J282" s="171">
        <v>25</v>
      </c>
      <c r="K282" s="135">
        <f>H282*0.0287</f>
        <v>1148</v>
      </c>
      <c r="L282" s="135">
        <f>H282*0.071</f>
        <v>2839.9999999999995</v>
      </c>
      <c r="M282" s="135">
        <f>H282*0.012</f>
        <v>480</v>
      </c>
      <c r="N282" s="172">
        <f>H282*0.0304</f>
        <v>1216</v>
      </c>
      <c r="O282" s="135">
        <f>H282*0.0709</f>
        <v>2836</v>
      </c>
      <c r="P282" s="173"/>
      <c r="Q282" s="124">
        <f>SUM(K282:P282)</f>
        <v>8520</v>
      </c>
      <c r="R282" s="124">
        <v>2806.65</v>
      </c>
      <c r="S282" s="124">
        <f>L282+M282+O282</f>
        <v>6156</v>
      </c>
      <c r="T282" s="171">
        <f>H282-R282</f>
        <v>37193.35</v>
      </c>
      <c r="U282" s="174" t="s">
        <v>681</v>
      </c>
      <c r="V282" s="175" t="s">
        <v>849</v>
      </c>
      <c r="W282" s="242">
        <v>5601334583</v>
      </c>
      <c r="X282" s="176">
        <v>4</v>
      </c>
    </row>
    <row r="283" spans="1:24" s="177" customFormat="1" ht="36">
      <c r="A283" s="167">
        <v>276</v>
      </c>
      <c r="B283" s="142" t="s">
        <v>378</v>
      </c>
      <c r="C283" s="127" t="s">
        <v>148</v>
      </c>
      <c r="D283" s="125" t="s">
        <v>700</v>
      </c>
      <c r="E283" s="169" t="s">
        <v>677</v>
      </c>
      <c r="F283" s="170">
        <v>44287</v>
      </c>
      <c r="G283" s="170">
        <v>44470</v>
      </c>
      <c r="H283" s="171">
        <v>50000</v>
      </c>
      <c r="I283" s="171">
        <v>1854</v>
      </c>
      <c r="J283" s="171">
        <v>25</v>
      </c>
      <c r="K283" s="135">
        <f>H283*0.0287</f>
        <v>1435</v>
      </c>
      <c r="L283" s="135">
        <f>H283*0.071</f>
        <v>3549.9999999999995</v>
      </c>
      <c r="M283" s="135">
        <f>H283*0.012</f>
        <v>600</v>
      </c>
      <c r="N283" s="172">
        <f>H283*0.0304</f>
        <v>1520</v>
      </c>
      <c r="O283" s="135">
        <f>H283*0.0709</f>
        <v>3545.0000000000005</v>
      </c>
      <c r="P283" s="173"/>
      <c r="Q283" s="124">
        <f>SUM(K283:P283)</f>
        <v>10650</v>
      </c>
      <c r="R283" s="124">
        <v>6196.29</v>
      </c>
      <c r="S283" s="124">
        <f>L283+M283+O283</f>
        <v>7695</v>
      </c>
      <c r="T283" s="171">
        <f>H283-R283</f>
        <v>43803.71</v>
      </c>
      <c r="U283" s="174" t="s">
        <v>678</v>
      </c>
      <c r="V283" s="175" t="s">
        <v>849</v>
      </c>
      <c r="W283" s="242">
        <v>107609505</v>
      </c>
      <c r="X283" s="176">
        <v>4</v>
      </c>
    </row>
    <row r="284" spans="1:24" s="177" customFormat="1" ht="24">
      <c r="A284" s="167">
        <v>277</v>
      </c>
      <c r="B284" s="142" t="s">
        <v>580</v>
      </c>
      <c r="C284" s="127" t="s">
        <v>446</v>
      </c>
      <c r="D284" s="125" t="s">
        <v>690</v>
      </c>
      <c r="E284" s="169" t="s">
        <v>677</v>
      </c>
      <c r="F284" s="170">
        <v>44287</v>
      </c>
      <c r="G284" s="170">
        <v>44470</v>
      </c>
      <c r="H284" s="171">
        <v>60000</v>
      </c>
      <c r="I284" s="171">
        <v>3486.68</v>
      </c>
      <c r="J284" s="171">
        <v>25</v>
      </c>
      <c r="K284" s="135">
        <f>H284*0.0287</f>
        <v>1722</v>
      </c>
      <c r="L284" s="135">
        <f>H284*0.071</f>
        <v>4260</v>
      </c>
      <c r="M284" s="135">
        <f>H284*0.012</f>
        <v>720</v>
      </c>
      <c r="N284" s="172">
        <f>H284*0.0304</f>
        <v>1824</v>
      </c>
      <c r="O284" s="135">
        <f>H284*0.0709</f>
        <v>4254</v>
      </c>
      <c r="P284" s="173"/>
      <c r="Q284" s="124">
        <f>SUM(K284:P284)</f>
        <v>12780</v>
      </c>
      <c r="R284" s="124">
        <v>7032.68</v>
      </c>
      <c r="S284" s="124">
        <f>L284+M284+O284</f>
        <v>9234</v>
      </c>
      <c r="T284" s="171">
        <f>H284-R284</f>
        <v>52967.32</v>
      </c>
      <c r="U284" s="174" t="s">
        <v>678</v>
      </c>
      <c r="V284" s="175" t="s">
        <v>849</v>
      </c>
      <c r="W284" s="242">
        <v>5100062834</v>
      </c>
      <c r="X284" s="176">
        <v>4</v>
      </c>
    </row>
    <row r="285" spans="1:24" s="177" customFormat="1" ht="24">
      <c r="A285" s="167">
        <v>278</v>
      </c>
      <c r="B285" s="142" t="s">
        <v>927</v>
      </c>
      <c r="C285" s="127" t="s">
        <v>89</v>
      </c>
      <c r="D285" s="125" t="s">
        <v>1129</v>
      </c>
      <c r="E285" s="169" t="s">
        <v>677</v>
      </c>
      <c r="F285" s="170">
        <v>44440</v>
      </c>
      <c r="G285" s="170">
        <v>44621</v>
      </c>
      <c r="H285" s="171">
        <v>20000</v>
      </c>
      <c r="I285" s="171">
        <v>0</v>
      </c>
      <c r="J285" s="171">
        <v>25</v>
      </c>
      <c r="K285" s="135">
        <f>H285*0.0287</f>
        <v>574</v>
      </c>
      <c r="L285" s="135">
        <f>H285*0.071</f>
        <v>1419.9999999999998</v>
      </c>
      <c r="M285" s="135">
        <f>H285*0.012</f>
        <v>240</v>
      </c>
      <c r="N285" s="172">
        <f>H285*0.0304</f>
        <v>608</v>
      </c>
      <c r="O285" s="135">
        <f>H285*0.0709</f>
        <v>1418</v>
      </c>
      <c r="P285" s="173"/>
      <c r="Q285" s="124">
        <f>SUM(K285:P285)</f>
        <v>4260</v>
      </c>
      <c r="R285" s="124">
        <v>1182</v>
      </c>
      <c r="S285" s="124">
        <f>L285+M285+O285</f>
        <v>3078</v>
      </c>
      <c r="T285" s="171">
        <f>H285-R285</f>
        <v>18818</v>
      </c>
      <c r="U285" s="174" t="s">
        <v>678</v>
      </c>
      <c r="V285" s="175" t="s">
        <v>849</v>
      </c>
      <c r="W285" s="242">
        <v>5400430806</v>
      </c>
      <c r="X285" s="176">
        <v>3</v>
      </c>
    </row>
    <row r="286" spans="1:24" s="177" customFormat="1" ht="24">
      <c r="A286" s="167">
        <v>279</v>
      </c>
      <c r="B286" s="142" t="s">
        <v>534</v>
      </c>
      <c r="C286" s="127" t="s">
        <v>89</v>
      </c>
      <c r="D286" s="125" t="s">
        <v>690</v>
      </c>
      <c r="E286" s="169" t="s">
        <v>677</v>
      </c>
      <c r="F286" s="170">
        <v>44319</v>
      </c>
      <c r="G286" s="170">
        <v>44503</v>
      </c>
      <c r="H286" s="171">
        <v>20000</v>
      </c>
      <c r="I286" s="171">
        <v>0</v>
      </c>
      <c r="J286" s="171">
        <v>25</v>
      </c>
      <c r="K286" s="135">
        <f>H286*0.0287</f>
        <v>574</v>
      </c>
      <c r="L286" s="135">
        <f>H286*0.071</f>
        <v>1419.9999999999998</v>
      </c>
      <c r="M286" s="135">
        <f>H286*0.012</f>
        <v>240</v>
      </c>
      <c r="N286" s="172">
        <f>H286*0.0304</f>
        <v>608</v>
      </c>
      <c r="O286" s="135">
        <f>H286*0.0709</f>
        <v>1418</v>
      </c>
      <c r="P286" s="173"/>
      <c r="Q286" s="124">
        <f>SUM(K286:P286)</f>
        <v>4260</v>
      </c>
      <c r="R286" s="124">
        <v>1182</v>
      </c>
      <c r="S286" s="124">
        <f>L286+M286+O286</f>
        <v>3078</v>
      </c>
      <c r="T286" s="171">
        <f>H286-R286</f>
        <v>18818</v>
      </c>
      <c r="U286" s="174" t="s">
        <v>678</v>
      </c>
      <c r="V286" s="175" t="s">
        <v>849</v>
      </c>
      <c r="W286" s="242">
        <v>3100193865</v>
      </c>
      <c r="X286" s="176">
        <v>3</v>
      </c>
    </row>
    <row r="287" spans="1:24" s="177" customFormat="1" ht="24">
      <c r="A287" s="167">
        <v>280</v>
      </c>
      <c r="B287" s="142" t="s">
        <v>978</v>
      </c>
      <c r="C287" s="127" t="s">
        <v>89</v>
      </c>
      <c r="D287" s="125" t="s">
        <v>690</v>
      </c>
      <c r="E287" s="169" t="s">
        <v>677</v>
      </c>
      <c r="F287" s="170">
        <v>44365</v>
      </c>
      <c r="G287" s="170">
        <v>44548</v>
      </c>
      <c r="H287" s="171">
        <v>20000</v>
      </c>
      <c r="I287" s="171">
        <v>0</v>
      </c>
      <c r="J287" s="171">
        <v>25</v>
      </c>
      <c r="K287" s="135">
        <f>H287*0.0287</f>
        <v>574</v>
      </c>
      <c r="L287" s="135">
        <f>H287*0.071</f>
        <v>1419.9999999999998</v>
      </c>
      <c r="M287" s="135">
        <f>H287*0.012</f>
        <v>240</v>
      </c>
      <c r="N287" s="172">
        <f>H287*0.0304</f>
        <v>608</v>
      </c>
      <c r="O287" s="135">
        <f>H287*0.0709</f>
        <v>1418</v>
      </c>
      <c r="P287" s="173"/>
      <c r="Q287" s="124">
        <f>SUM(K287:P287)</f>
        <v>4260</v>
      </c>
      <c r="R287" s="124">
        <v>1182</v>
      </c>
      <c r="S287" s="124">
        <f>L287+M287+O287</f>
        <v>3078</v>
      </c>
      <c r="T287" s="171">
        <f>H287-R287</f>
        <v>18818</v>
      </c>
      <c r="U287" s="174" t="s">
        <v>678</v>
      </c>
      <c r="V287" s="175" t="s">
        <v>849</v>
      </c>
      <c r="W287" s="242">
        <v>9300181329</v>
      </c>
      <c r="X287" s="176">
        <v>3</v>
      </c>
    </row>
    <row r="288" spans="1:24" s="177" customFormat="1" ht="24">
      <c r="A288" s="167">
        <v>281</v>
      </c>
      <c r="B288" s="142" t="s">
        <v>828</v>
      </c>
      <c r="C288" s="127" t="s">
        <v>89</v>
      </c>
      <c r="D288" s="125" t="s">
        <v>690</v>
      </c>
      <c r="E288" s="169" t="s">
        <v>677</v>
      </c>
      <c r="F288" s="170">
        <v>44395</v>
      </c>
      <c r="G288" s="170">
        <v>44579</v>
      </c>
      <c r="H288" s="171">
        <v>20000</v>
      </c>
      <c r="I288" s="171">
        <v>0</v>
      </c>
      <c r="J288" s="171">
        <v>25</v>
      </c>
      <c r="K288" s="135">
        <f>H288*0.0287</f>
        <v>574</v>
      </c>
      <c r="L288" s="135">
        <f>H288*0.071</f>
        <v>1419.9999999999998</v>
      </c>
      <c r="M288" s="135">
        <f>H288*0.012</f>
        <v>240</v>
      </c>
      <c r="N288" s="172">
        <f>H288*0.0304</f>
        <v>608</v>
      </c>
      <c r="O288" s="135">
        <f>H288*0.0709</f>
        <v>1418</v>
      </c>
      <c r="P288" s="173"/>
      <c r="Q288" s="124">
        <f>SUM(K288:P288)</f>
        <v>4260</v>
      </c>
      <c r="R288" s="124">
        <v>1182</v>
      </c>
      <c r="S288" s="124">
        <f>L288+M288+O288</f>
        <v>3078</v>
      </c>
      <c r="T288" s="171">
        <f>H288-R288</f>
        <v>18818</v>
      </c>
      <c r="U288" s="174" t="s">
        <v>678</v>
      </c>
      <c r="V288" s="175" t="s">
        <v>849</v>
      </c>
      <c r="W288" s="242">
        <v>103144325</v>
      </c>
      <c r="X288" s="176">
        <v>3</v>
      </c>
    </row>
    <row r="289" spans="1:24" s="177" customFormat="1" ht="36">
      <c r="A289" s="167">
        <v>282</v>
      </c>
      <c r="B289" s="142" t="s">
        <v>998</v>
      </c>
      <c r="C289" s="127" t="s">
        <v>434</v>
      </c>
      <c r="D289" s="125" t="s">
        <v>690</v>
      </c>
      <c r="E289" s="169" t="s">
        <v>677</v>
      </c>
      <c r="F289" s="170">
        <v>44348</v>
      </c>
      <c r="G289" s="170">
        <v>44531</v>
      </c>
      <c r="H289" s="171">
        <v>60000</v>
      </c>
      <c r="I289" s="171">
        <v>3486.68</v>
      </c>
      <c r="J289" s="171">
        <v>25</v>
      </c>
      <c r="K289" s="135">
        <f>H289*0.0287</f>
        <v>1722</v>
      </c>
      <c r="L289" s="135">
        <f>H289*0.071</f>
        <v>4260</v>
      </c>
      <c r="M289" s="135">
        <f>H289*0.012</f>
        <v>720</v>
      </c>
      <c r="N289" s="172">
        <f>H289*0.0304</f>
        <v>1824</v>
      </c>
      <c r="O289" s="135">
        <f>H289*0.0709</f>
        <v>4254</v>
      </c>
      <c r="P289" s="173"/>
      <c r="Q289" s="124">
        <f>SUM(K289:P289)</f>
        <v>12780</v>
      </c>
      <c r="R289" s="124">
        <v>7032.68</v>
      </c>
      <c r="S289" s="124">
        <f>L289+M289+O289</f>
        <v>9234</v>
      </c>
      <c r="T289" s="171">
        <f>H289-R289</f>
        <v>52967.32</v>
      </c>
      <c r="U289" s="174" t="s">
        <v>678</v>
      </c>
      <c r="V289" s="175" t="s">
        <v>849</v>
      </c>
      <c r="W289" s="242">
        <v>1600023343</v>
      </c>
      <c r="X289" s="176">
        <v>3</v>
      </c>
    </row>
    <row r="290" spans="1:24" s="177" customFormat="1" ht="24">
      <c r="A290" s="167">
        <v>283</v>
      </c>
      <c r="B290" s="142" t="s">
        <v>788</v>
      </c>
      <c r="C290" s="127" t="s">
        <v>839</v>
      </c>
      <c r="D290" s="125" t="s">
        <v>706</v>
      </c>
      <c r="E290" s="169" t="s">
        <v>677</v>
      </c>
      <c r="F290" s="170">
        <v>43983</v>
      </c>
      <c r="G290" s="170">
        <v>44531</v>
      </c>
      <c r="H290" s="171">
        <v>60000</v>
      </c>
      <c r="I290" s="171">
        <v>3486.68</v>
      </c>
      <c r="J290" s="171">
        <v>25</v>
      </c>
      <c r="K290" s="135">
        <f>H290*0.0287</f>
        <v>1722</v>
      </c>
      <c r="L290" s="135">
        <f>H290*0.071</f>
        <v>4260</v>
      </c>
      <c r="M290" s="135">
        <f>H290*0.012</f>
        <v>720</v>
      </c>
      <c r="N290" s="172">
        <f>H290*0.0304</f>
        <v>1824</v>
      </c>
      <c r="O290" s="135">
        <f>H290*0.0709</f>
        <v>4254</v>
      </c>
      <c r="P290" s="173"/>
      <c r="Q290" s="124">
        <f>SUM(K290:P290)</f>
        <v>12780</v>
      </c>
      <c r="R290" s="124">
        <v>7032.68</v>
      </c>
      <c r="S290" s="124">
        <f>L290+M290+O290</f>
        <v>9234</v>
      </c>
      <c r="T290" s="171">
        <f>H290-R290</f>
        <v>52967.32</v>
      </c>
      <c r="U290" s="174" t="s">
        <v>678</v>
      </c>
      <c r="V290" s="175" t="s">
        <v>849</v>
      </c>
      <c r="W290" s="242">
        <v>5600722358</v>
      </c>
      <c r="X290" s="176">
        <v>4</v>
      </c>
    </row>
    <row r="291" spans="1:24" s="177" customFormat="1" ht="24">
      <c r="A291" s="167">
        <v>284</v>
      </c>
      <c r="B291" s="178" t="s">
        <v>1102</v>
      </c>
      <c r="C291" s="174" t="s">
        <v>434</v>
      </c>
      <c r="D291" s="125" t="s">
        <v>1129</v>
      </c>
      <c r="E291" s="169" t="s">
        <v>677</v>
      </c>
      <c r="F291" s="170">
        <v>44440</v>
      </c>
      <c r="G291" s="170">
        <v>44621</v>
      </c>
      <c r="H291" s="171">
        <v>60000</v>
      </c>
      <c r="I291" s="171">
        <v>3486.68</v>
      </c>
      <c r="J291" s="171">
        <v>25</v>
      </c>
      <c r="K291" s="135">
        <f>H291*0.0287</f>
        <v>1722</v>
      </c>
      <c r="L291" s="135">
        <f>H291*0.071</f>
        <v>4260</v>
      </c>
      <c r="M291" s="135">
        <f>H291*0.012</f>
        <v>720</v>
      </c>
      <c r="N291" s="172">
        <f>H291*0.0304</f>
        <v>1824</v>
      </c>
      <c r="O291" s="135">
        <f>H291*0.0709</f>
        <v>4254</v>
      </c>
      <c r="P291" s="173"/>
      <c r="Q291" s="124">
        <f>SUM(K291:P291)</f>
        <v>12780</v>
      </c>
      <c r="R291" s="124">
        <v>7032.68</v>
      </c>
      <c r="S291" s="124">
        <f>L291+M291+O291</f>
        <v>9234</v>
      </c>
      <c r="T291" s="171">
        <f>H291-R291</f>
        <v>52967.32</v>
      </c>
      <c r="U291" s="174" t="s">
        <v>678</v>
      </c>
      <c r="V291" s="175" t="s">
        <v>849</v>
      </c>
      <c r="W291" s="242">
        <v>112614458</v>
      </c>
      <c r="X291" s="176">
        <v>4</v>
      </c>
    </row>
    <row r="292" spans="1:24" s="177" customFormat="1" ht="24">
      <c r="A292" s="167">
        <v>285</v>
      </c>
      <c r="B292" s="142" t="s">
        <v>576</v>
      </c>
      <c r="C292" s="127" t="s">
        <v>89</v>
      </c>
      <c r="D292" s="125" t="s">
        <v>690</v>
      </c>
      <c r="E292" s="169" t="s">
        <v>677</v>
      </c>
      <c r="F292" s="170">
        <v>44287</v>
      </c>
      <c r="G292" s="170">
        <v>44470</v>
      </c>
      <c r="H292" s="171">
        <v>20000</v>
      </c>
      <c r="I292" s="171">
        <v>0</v>
      </c>
      <c r="J292" s="171">
        <v>25</v>
      </c>
      <c r="K292" s="135">
        <f>H292*0.0287</f>
        <v>574</v>
      </c>
      <c r="L292" s="135">
        <f>H292*0.071</f>
        <v>1419.9999999999998</v>
      </c>
      <c r="M292" s="135">
        <f>H292*0.012</f>
        <v>240</v>
      </c>
      <c r="N292" s="172">
        <f>H292*0.0304</f>
        <v>608</v>
      </c>
      <c r="O292" s="135">
        <f>H292*0.0709</f>
        <v>1418</v>
      </c>
      <c r="P292" s="173"/>
      <c r="Q292" s="124">
        <f>SUM(K292:P292)</f>
        <v>4260</v>
      </c>
      <c r="R292" s="124">
        <v>1182</v>
      </c>
      <c r="S292" s="124">
        <f>L292+M292+O292</f>
        <v>3078</v>
      </c>
      <c r="T292" s="171">
        <f>H292-R292</f>
        <v>18818</v>
      </c>
      <c r="U292" s="174" t="s">
        <v>678</v>
      </c>
      <c r="V292" s="175" t="s">
        <v>849</v>
      </c>
      <c r="W292" s="242">
        <v>4900549447</v>
      </c>
      <c r="X292" s="176">
        <v>3</v>
      </c>
    </row>
    <row r="293" spans="1:24" s="177" customFormat="1" ht="24">
      <c r="A293" s="167">
        <v>286</v>
      </c>
      <c r="B293" s="142" t="s">
        <v>380</v>
      </c>
      <c r="C293" s="127" t="s">
        <v>183</v>
      </c>
      <c r="D293" s="125" t="s">
        <v>700</v>
      </c>
      <c r="E293" s="169" t="s">
        <v>677</v>
      </c>
      <c r="F293" s="170">
        <v>44287</v>
      </c>
      <c r="G293" s="170">
        <v>44470</v>
      </c>
      <c r="H293" s="171">
        <v>65000</v>
      </c>
      <c r="I293" s="171">
        <v>4427.58</v>
      </c>
      <c r="J293" s="171">
        <v>25</v>
      </c>
      <c r="K293" s="135">
        <f>H293*0.0287</f>
        <v>1865.5</v>
      </c>
      <c r="L293" s="135">
        <f>H293*0.071</f>
        <v>4615</v>
      </c>
      <c r="M293" s="135">
        <f>H293*0.012</f>
        <v>780</v>
      </c>
      <c r="N293" s="172">
        <f>H293*0.0304</f>
        <v>1976</v>
      </c>
      <c r="O293" s="135">
        <f>H293*0.0709</f>
        <v>4608.5</v>
      </c>
      <c r="P293" s="173"/>
      <c r="Q293" s="124">
        <f>SUM(K293:P293)</f>
        <v>13845</v>
      </c>
      <c r="R293" s="124">
        <v>8269.08</v>
      </c>
      <c r="S293" s="124">
        <f>L293+M293+O293</f>
        <v>10003.5</v>
      </c>
      <c r="T293" s="171">
        <f>H293-R293</f>
        <v>56730.92</v>
      </c>
      <c r="U293" s="174" t="s">
        <v>678</v>
      </c>
      <c r="V293" s="175" t="s">
        <v>849</v>
      </c>
      <c r="W293" s="242">
        <v>108223447</v>
      </c>
      <c r="X293" s="176">
        <v>4</v>
      </c>
    </row>
    <row r="294" spans="1:24" s="177" customFormat="1" ht="36">
      <c r="A294" s="167">
        <v>287</v>
      </c>
      <c r="B294" s="142" t="s">
        <v>824</v>
      </c>
      <c r="C294" s="127" t="s">
        <v>446</v>
      </c>
      <c r="D294" s="125" t="s">
        <v>690</v>
      </c>
      <c r="E294" s="169" t="s">
        <v>677</v>
      </c>
      <c r="F294" s="170">
        <v>44287</v>
      </c>
      <c r="G294" s="170">
        <v>44470</v>
      </c>
      <c r="H294" s="171">
        <v>60000</v>
      </c>
      <c r="I294" s="171">
        <v>3486.68</v>
      </c>
      <c r="J294" s="171">
        <v>25</v>
      </c>
      <c r="K294" s="135">
        <f>H294*0.0287</f>
        <v>1722</v>
      </c>
      <c r="L294" s="135">
        <f>H294*0.071</f>
        <v>4260</v>
      </c>
      <c r="M294" s="135">
        <f>H294*0.012</f>
        <v>720</v>
      </c>
      <c r="N294" s="172">
        <f>H294*0.0304</f>
        <v>1824</v>
      </c>
      <c r="O294" s="135">
        <f>H294*0.0709</f>
        <v>4254</v>
      </c>
      <c r="P294" s="173"/>
      <c r="Q294" s="124">
        <f>SUM(K294:P294)</f>
        <v>12780</v>
      </c>
      <c r="R294" s="124">
        <v>7032.68</v>
      </c>
      <c r="S294" s="124">
        <f>L294+M294+O294</f>
        <v>9234</v>
      </c>
      <c r="T294" s="171">
        <f>H294-R294</f>
        <v>52967.32</v>
      </c>
      <c r="U294" s="174" t="s">
        <v>678</v>
      </c>
      <c r="V294" s="175" t="s">
        <v>849</v>
      </c>
      <c r="W294" s="242">
        <v>4701290720</v>
      </c>
      <c r="X294" s="176">
        <v>4</v>
      </c>
    </row>
    <row r="295" spans="1:24" s="177" customFormat="1" ht="24">
      <c r="A295" s="167">
        <v>288</v>
      </c>
      <c r="B295" s="142" t="s">
        <v>940</v>
      </c>
      <c r="C295" s="127" t="s">
        <v>89</v>
      </c>
      <c r="D295" s="125" t="s">
        <v>1129</v>
      </c>
      <c r="E295" s="169" t="s">
        <v>677</v>
      </c>
      <c r="F295" s="170">
        <v>44317</v>
      </c>
      <c r="G295" s="170">
        <v>44501</v>
      </c>
      <c r="H295" s="171">
        <v>20000</v>
      </c>
      <c r="I295" s="171">
        <v>0</v>
      </c>
      <c r="J295" s="171">
        <v>25</v>
      </c>
      <c r="K295" s="135">
        <f>H295*0.0287</f>
        <v>574</v>
      </c>
      <c r="L295" s="135">
        <f>H295*0.071</f>
        <v>1419.9999999999998</v>
      </c>
      <c r="M295" s="135">
        <f>H295*0.012</f>
        <v>240</v>
      </c>
      <c r="N295" s="172">
        <f>H295*0.0304</f>
        <v>608</v>
      </c>
      <c r="O295" s="135">
        <f>H295*0.0709</f>
        <v>1418</v>
      </c>
      <c r="P295" s="173"/>
      <c r="Q295" s="124">
        <f>SUM(K295:P295)</f>
        <v>4260</v>
      </c>
      <c r="R295" s="124">
        <v>1182</v>
      </c>
      <c r="S295" s="124">
        <f>L295+M295+O295</f>
        <v>3078</v>
      </c>
      <c r="T295" s="171">
        <f>H295-R295</f>
        <v>18818</v>
      </c>
      <c r="U295" s="174" t="s">
        <v>678</v>
      </c>
      <c r="V295" s="175" t="s">
        <v>849</v>
      </c>
      <c r="W295" s="242">
        <v>116446352</v>
      </c>
      <c r="X295" s="176">
        <v>3</v>
      </c>
    </row>
    <row r="296" spans="1:24" s="177" customFormat="1" ht="24">
      <c r="A296" s="167">
        <v>289</v>
      </c>
      <c r="B296" s="142" t="s">
        <v>762</v>
      </c>
      <c r="C296" s="127" t="s">
        <v>764</v>
      </c>
      <c r="D296" s="125" t="s">
        <v>682</v>
      </c>
      <c r="E296" s="169" t="s">
        <v>677</v>
      </c>
      <c r="F296" s="170">
        <v>44256</v>
      </c>
      <c r="G296" s="170">
        <v>44621</v>
      </c>
      <c r="H296" s="171">
        <v>32000</v>
      </c>
      <c r="I296" s="171">
        <v>0</v>
      </c>
      <c r="J296" s="171">
        <v>25</v>
      </c>
      <c r="K296" s="135">
        <f>H296*0.0287</f>
        <v>918.4</v>
      </c>
      <c r="L296" s="135">
        <f>H296*0.071</f>
        <v>2272</v>
      </c>
      <c r="M296" s="135">
        <f>H296*0.012</f>
        <v>384</v>
      </c>
      <c r="N296" s="172">
        <f>H296*0.0304</f>
        <v>972.8</v>
      </c>
      <c r="O296" s="135">
        <f>H296*0.0709</f>
        <v>2268.8000000000002</v>
      </c>
      <c r="P296" s="173"/>
      <c r="Q296" s="124">
        <f>SUM(K296:P296)</f>
        <v>6816</v>
      </c>
      <c r="R296" s="124">
        <v>1891.2</v>
      </c>
      <c r="S296" s="124">
        <f>L296+M296+O296</f>
        <v>4924.8</v>
      </c>
      <c r="T296" s="171">
        <f>H296-R296</f>
        <v>30108.799999999999</v>
      </c>
      <c r="U296" s="174" t="s">
        <v>678</v>
      </c>
      <c r="V296" s="175" t="s">
        <v>849</v>
      </c>
      <c r="W296" s="242">
        <v>115355067</v>
      </c>
      <c r="X296" s="176">
        <v>5</v>
      </c>
    </row>
    <row r="297" spans="1:24" s="177" customFormat="1" ht="24">
      <c r="A297" s="167">
        <v>290</v>
      </c>
      <c r="B297" s="142" t="s">
        <v>304</v>
      </c>
      <c r="C297" s="127" t="s">
        <v>274</v>
      </c>
      <c r="D297" s="125" t="s">
        <v>700</v>
      </c>
      <c r="E297" s="169" t="s">
        <v>677</v>
      </c>
      <c r="F297" s="170">
        <v>44287</v>
      </c>
      <c r="G297" s="170">
        <v>44470</v>
      </c>
      <c r="H297" s="171">
        <v>45000</v>
      </c>
      <c r="I297" s="171">
        <v>969.81</v>
      </c>
      <c r="J297" s="171">
        <v>25</v>
      </c>
      <c r="K297" s="135">
        <f>H297*0.0287</f>
        <v>1291.5</v>
      </c>
      <c r="L297" s="135">
        <f>H297*0.071</f>
        <v>3194.9999999999995</v>
      </c>
      <c r="M297" s="135">
        <f>H297*0.012</f>
        <v>540</v>
      </c>
      <c r="N297" s="172">
        <f>H297*0.0304</f>
        <v>1368</v>
      </c>
      <c r="O297" s="135">
        <f>H297*0.0709</f>
        <v>3190.5</v>
      </c>
      <c r="P297" s="173"/>
      <c r="Q297" s="124">
        <f>SUM(K297:P297)</f>
        <v>9585</v>
      </c>
      <c r="R297" s="124">
        <v>6649.43</v>
      </c>
      <c r="S297" s="124">
        <f>L297+M297+O297</f>
        <v>6925.5</v>
      </c>
      <c r="T297" s="171">
        <f>H297-R297</f>
        <v>38350.57</v>
      </c>
      <c r="U297" s="174" t="s">
        <v>678</v>
      </c>
      <c r="V297" s="175" t="s">
        <v>849</v>
      </c>
      <c r="W297" s="242">
        <v>105586564</v>
      </c>
      <c r="X297" s="176">
        <v>3</v>
      </c>
    </row>
    <row r="298" spans="1:24" s="177" customFormat="1" ht="24">
      <c r="A298" s="167">
        <v>291</v>
      </c>
      <c r="B298" s="142" t="s">
        <v>632</v>
      </c>
      <c r="C298" s="127" t="s">
        <v>89</v>
      </c>
      <c r="D298" s="125" t="s">
        <v>690</v>
      </c>
      <c r="E298" s="169" t="s">
        <v>677</v>
      </c>
      <c r="F298" s="170">
        <v>44317</v>
      </c>
      <c r="G298" s="170">
        <v>44501</v>
      </c>
      <c r="H298" s="171">
        <v>20000</v>
      </c>
      <c r="I298" s="171">
        <v>0</v>
      </c>
      <c r="J298" s="171">
        <v>25</v>
      </c>
      <c r="K298" s="135">
        <f>H298*0.0287</f>
        <v>574</v>
      </c>
      <c r="L298" s="135">
        <f>H298*0.071</f>
        <v>1419.9999999999998</v>
      </c>
      <c r="M298" s="135">
        <f>H298*0.012</f>
        <v>240</v>
      </c>
      <c r="N298" s="172">
        <f>H298*0.0304</f>
        <v>608</v>
      </c>
      <c r="O298" s="135">
        <f>H298*0.0709</f>
        <v>1418</v>
      </c>
      <c r="P298" s="173"/>
      <c r="Q298" s="124">
        <f>SUM(K298:P298)</f>
        <v>4260</v>
      </c>
      <c r="R298" s="124">
        <v>1182</v>
      </c>
      <c r="S298" s="124">
        <f>L298+M298+O298</f>
        <v>3078</v>
      </c>
      <c r="T298" s="171">
        <f>H298-R298</f>
        <v>18818</v>
      </c>
      <c r="U298" s="174" t="s">
        <v>678</v>
      </c>
      <c r="V298" s="175" t="s">
        <v>849</v>
      </c>
      <c r="W298" s="242">
        <v>22800005708</v>
      </c>
      <c r="X298" s="176">
        <v>3</v>
      </c>
    </row>
    <row r="299" spans="1:24" s="177" customFormat="1" ht="24">
      <c r="A299" s="167">
        <v>292</v>
      </c>
      <c r="B299" s="142" t="s">
        <v>390</v>
      </c>
      <c r="C299" s="127" t="s">
        <v>148</v>
      </c>
      <c r="D299" s="125" t="s">
        <v>700</v>
      </c>
      <c r="E299" s="169" t="s">
        <v>677</v>
      </c>
      <c r="F299" s="170">
        <v>44287</v>
      </c>
      <c r="G299" s="170">
        <v>44470</v>
      </c>
      <c r="H299" s="171">
        <v>50000</v>
      </c>
      <c r="I299" s="171">
        <v>1854</v>
      </c>
      <c r="J299" s="171">
        <v>25</v>
      </c>
      <c r="K299" s="135">
        <f>H299*0.0287</f>
        <v>1435</v>
      </c>
      <c r="L299" s="135">
        <f>H299*0.071</f>
        <v>3549.9999999999995</v>
      </c>
      <c r="M299" s="135">
        <f>H299*0.012</f>
        <v>600</v>
      </c>
      <c r="N299" s="172">
        <f>H299*0.0304</f>
        <v>1520</v>
      </c>
      <c r="O299" s="135">
        <f>H299*0.0709</f>
        <v>3545.0000000000005</v>
      </c>
      <c r="P299" s="173"/>
      <c r="Q299" s="124">
        <f>SUM(K299:P299)</f>
        <v>10650</v>
      </c>
      <c r="R299" s="124">
        <v>6296.87</v>
      </c>
      <c r="S299" s="124">
        <f>L299+M299+O299</f>
        <v>7695</v>
      </c>
      <c r="T299" s="171">
        <f>H299-R299</f>
        <v>43703.13</v>
      </c>
      <c r="U299" s="174" t="s">
        <v>678</v>
      </c>
      <c r="V299" s="175" t="s">
        <v>849</v>
      </c>
      <c r="W299" s="242">
        <v>22300729369</v>
      </c>
      <c r="X299" s="176">
        <v>4</v>
      </c>
    </row>
    <row r="300" spans="1:24" s="177" customFormat="1" ht="24">
      <c r="A300" s="167">
        <v>293</v>
      </c>
      <c r="B300" s="142" t="s">
        <v>877</v>
      </c>
      <c r="C300" s="127" t="s">
        <v>309</v>
      </c>
      <c r="D300" s="125" t="s">
        <v>683</v>
      </c>
      <c r="E300" s="169" t="s">
        <v>677</v>
      </c>
      <c r="F300" s="170">
        <v>44440</v>
      </c>
      <c r="G300" s="170">
        <v>44621</v>
      </c>
      <c r="H300" s="171">
        <v>25000</v>
      </c>
      <c r="I300" s="171">
        <v>0</v>
      </c>
      <c r="J300" s="171">
        <v>25</v>
      </c>
      <c r="K300" s="135">
        <f>H300*0.0287</f>
        <v>717.5</v>
      </c>
      <c r="L300" s="135">
        <f>H300*0.071</f>
        <v>1774.9999999999998</v>
      </c>
      <c r="M300" s="135">
        <f>H300*0.012</f>
        <v>300</v>
      </c>
      <c r="N300" s="172">
        <f>H300*0.0304</f>
        <v>760</v>
      </c>
      <c r="O300" s="135">
        <f>H300*0.0709</f>
        <v>1772.5000000000002</v>
      </c>
      <c r="P300" s="173"/>
      <c r="Q300" s="124">
        <f>SUM(K300:P300)</f>
        <v>5325</v>
      </c>
      <c r="R300" s="124">
        <v>1477.5</v>
      </c>
      <c r="S300" s="124">
        <f>L300+M300+O300</f>
        <v>3847.5</v>
      </c>
      <c r="T300" s="171">
        <f>H300-R300</f>
        <v>23522.5</v>
      </c>
      <c r="U300" s="174" t="s">
        <v>678</v>
      </c>
      <c r="V300" s="175" t="s">
        <v>850</v>
      </c>
      <c r="W300" s="242">
        <v>40220345546</v>
      </c>
      <c r="X300" s="176">
        <v>3</v>
      </c>
    </row>
    <row r="301" spans="1:24" s="177" customFormat="1" ht="24">
      <c r="A301" s="167">
        <v>294</v>
      </c>
      <c r="B301" s="142" t="s">
        <v>899</v>
      </c>
      <c r="C301" s="127" t="s">
        <v>277</v>
      </c>
      <c r="D301" s="125" t="s">
        <v>707</v>
      </c>
      <c r="E301" s="169" t="s">
        <v>677</v>
      </c>
      <c r="F301" s="170">
        <v>44440</v>
      </c>
      <c r="G301" s="170">
        <v>44621</v>
      </c>
      <c r="H301" s="171">
        <v>40000</v>
      </c>
      <c r="I301" s="171">
        <v>442.65</v>
      </c>
      <c r="J301" s="171">
        <v>25</v>
      </c>
      <c r="K301" s="135">
        <f>H301*0.0287</f>
        <v>1148</v>
      </c>
      <c r="L301" s="135">
        <f>H301*0.071</f>
        <v>2839.9999999999995</v>
      </c>
      <c r="M301" s="135">
        <f>H301*0.012</f>
        <v>480</v>
      </c>
      <c r="N301" s="172">
        <f>H301*0.0304</f>
        <v>1216</v>
      </c>
      <c r="O301" s="135">
        <f>H301*0.0709</f>
        <v>2836</v>
      </c>
      <c r="P301" s="173"/>
      <c r="Q301" s="124">
        <f>SUM(K301:P301)</f>
        <v>8520</v>
      </c>
      <c r="R301" s="124">
        <v>2806.65</v>
      </c>
      <c r="S301" s="124">
        <f>L301+M301+O301</f>
        <v>6156</v>
      </c>
      <c r="T301" s="171">
        <f>H301-R301</f>
        <v>37193.35</v>
      </c>
      <c r="U301" s="174" t="s">
        <v>678</v>
      </c>
      <c r="V301" s="175" t="s">
        <v>850</v>
      </c>
      <c r="W301" s="242">
        <v>7100508303</v>
      </c>
      <c r="X301" s="176">
        <v>3</v>
      </c>
    </row>
    <row r="302" spans="1:24" s="177" customFormat="1" ht="36">
      <c r="A302" s="167">
        <v>295</v>
      </c>
      <c r="B302" s="142" t="s">
        <v>898</v>
      </c>
      <c r="C302" s="127" t="s">
        <v>25</v>
      </c>
      <c r="D302" s="125" t="s">
        <v>1039</v>
      </c>
      <c r="E302" s="169" t="s">
        <v>677</v>
      </c>
      <c r="F302" s="170">
        <v>44317</v>
      </c>
      <c r="G302" s="170">
        <v>44501</v>
      </c>
      <c r="H302" s="171">
        <v>100000</v>
      </c>
      <c r="I302" s="171">
        <v>12105.37</v>
      </c>
      <c r="J302" s="171">
        <v>25</v>
      </c>
      <c r="K302" s="135">
        <f>H302*0.0287</f>
        <v>2870</v>
      </c>
      <c r="L302" s="135">
        <f>H302*0.071</f>
        <v>7099.9999999999991</v>
      </c>
      <c r="M302" s="135">
        <f>H302*0.012</f>
        <v>1200</v>
      </c>
      <c r="N302" s="172">
        <f>H302*0.0304</f>
        <v>3040</v>
      </c>
      <c r="O302" s="135">
        <f>H302*0.0709</f>
        <v>7090.0000000000009</v>
      </c>
      <c r="P302" s="173"/>
      <c r="Q302" s="124">
        <f>SUM(K302:P302)</f>
        <v>21300</v>
      </c>
      <c r="R302" s="124">
        <v>18015.37</v>
      </c>
      <c r="S302" s="124">
        <f>L302+M302+O302</f>
        <v>15390</v>
      </c>
      <c r="T302" s="171">
        <f>H302-R302</f>
        <v>81984.63</v>
      </c>
      <c r="U302" s="174" t="s">
        <v>678</v>
      </c>
      <c r="V302" s="175" t="s">
        <v>850</v>
      </c>
      <c r="W302" s="242">
        <v>102492956</v>
      </c>
      <c r="X302" s="176">
        <v>5</v>
      </c>
    </row>
    <row r="303" spans="1:24" s="177" customFormat="1" ht="24">
      <c r="A303" s="167">
        <v>296</v>
      </c>
      <c r="B303" s="142" t="s">
        <v>503</v>
      </c>
      <c r="C303" s="127" t="s">
        <v>89</v>
      </c>
      <c r="D303" s="125" t="s">
        <v>690</v>
      </c>
      <c r="E303" s="169" t="s">
        <v>677</v>
      </c>
      <c r="F303" s="170">
        <v>44317</v>
      </c>
      <c r="G303" s="170">
        <v>44501</v>
      </c>
      <c r="H303" s="171">
        <v>20000</v>
      </c>
      <c r="I303" s="171">
        <v>0</v>
      </c>
      <c r="J303" s="171">
        <v>25</v>
      </c>
      <c r="K303" s="135">
        <f>H303*0.0287</f>
        <v>574</v>
      </c>
      <c r="L303" s="135">
        <f>H303*0.071</f>
        <v>1419.9999999999998</v>
      </c>
      <c r="M303" s="135">
        <f>H303*0.012</f>
        <v>240</v>
      </c>
      <c r="N303" s="172">
        <f>H303*0.0304</f>
        <v>608</v>
      </c>
      <c r="O303" s="135">
        <f>H303*0.0709</f>
        <v>1418</v>
      </c>
      <c r="P303" s="173"/>
      <c r="Q303" s="124">
        <f>SUM(K303:P303)</f>
        <v>4260</v>
      </c>
      <c r="R303" s="124">
        <v>1182</v>
      </c>
      <c r="S303" s="124">
        <f>L303+M303+O303</f>
        <v>3078</v>
      </c>
      <c r="T303" s="171">
        <f>H303-R303</f>
        <v>18818</v>
      </c>
      <c r="U303" s="174" t="s">
        <v>678</v>
      </c>
      <c r="V303" s="175" t="s">
        <v>850</v>
      </c>
      <c r="W303" s="242">
        <v>118649813</v>
      </c>
      <c r="X303" s="176">
        <v>3</v>
      </c>
    </row>
    <row r="304" spans="1:24" s="177" customFormat="1" ht="36">
      <c r="A304" s="167">
        <v>297</v>
      </c>
      <c r="B304" s="142" t="s">
        <v>82</v>
      </c>
      <c r="C304" s="127" t="s">
        <v>83</v>
      </c>
      <c r="D304" s="125" t="s">
        <v>709</v>
      </c>
      <c r="E304" s="169" t="s">
        <v>677</v>
      </c>
      <c r="F304" s="170">
        <v>44287</v>
      </c>
      <c r="G304" s="170">
        <v>44470</v>
      </c>
      <c r="H304" s="171">
        <v>120000</v>
      </c>
      <c r="I304" s="171">
        <v>16809.87</v>
      </c>
      <c r="J304" s="171">
        <v>25</v>
      </c>
      <c r="K304" s="135">
        <f>H304*0.0287</f>
        <v>3444</v>
      </c>
      <c r="L304" s="135">
        <f>H304*0.071</f>
        <v>8520</v>
      </c>
      <c r="M304" s="135">
        <f>H304*0.012</f>
        <v>1440</v>
      </c>
      <c r="N304" s="172">
        <f>H304*0.0304</f>
        <v>3648</v>
      </c>
      <c r="O304" s="135">
        <f>H304*0.0709</f>
        <v>8508</v>
      </c>
      <c r="P304" s="173"/>
      <c r="Q304" s="124">
        <f>SUM(K304:P304)</f>
        <v>25560</v>
      </c>
      <c r="R304" s="124">
        <v>23901.87</v>
      </c>
      <c r="S304" s="124">
        <f>L304+M304+O304</f>
        <v>18468</v>
      </c>
      <c r="T304" s="171">
        <f>H304-R304</f>
        <v>96098.13</v>
      </c>
      <c r="U304" s="174" t="s">
        <v>678</v>
      </c>
      <c r="V304" s="175" t="s">
        <v>850</v>
      </c>
      <c r="W304" s="242">
        <v>118314616</v>
      </c>
      <c r="X304" s="176">
        <v>5</v>
      </c>
    </row>
    <row r="305" spans="1:24" s="177" customFormat="1" ht="36">
      <c r="A305" s="167">
        <v>298</v>
      </c>
      <c r="B305" s="142" t="s">
        <v>301</v>
      </c>
      <c r="C305" s="127" t="s">
        <v>302</v>
      </c>
      <c r="D305" s="125" t="s">
        <v>718</v>
      </c>
      <c r="E305" s="169" t="s">
        <v>677</v>
      </c>
      <c r="F305" s="170">
        <v>44348</v>
      </c>
      <c r="G305" s="170">
        <v>44531</v>
      </c>
      <c r="H305" s="171">
        <v>33000</v>
      </c>
      <c r="I305" s="171">
        <v>0</v>
      </c>
      <c r="J305" s="171">
        <v>25</v>
      </c>
      <c r="K305" s="135">
        <f>H305*0.0287</f>
        <v>947.1</v>
      </c>
      <c r="L305" s="135">
        <f>H305*0.071</f>
        <v>2343</v>
      </c>
      <c r="M305" s="135">
        <f>H305*0.012</f>
        <v>396</v>
      </c>
      <c r="N305" s="172">
        <f>H305*0.0304</f>
        <v>1003.2</v>
      </c>
      <c r="O305" s="135">
        <f>H305*0.0709</f>
        <v>2339.7000000000003</v>
      </c>
      <c r="P305" s="173"/>
      <c r="Q305" s="124">
        <f>SUM(K305:P305)</f>
        <v>7029</v>
      </c>
      <c r="R305" s="124">
        <v>8372.7099999999991</v>
      </c>
      <c r="S305" s="124">
        <f>L305+M305+O305</f>
        <v>5078.7000000000007</v>
      </c>
      <c r="T305" s="171">
        <f>H305-R305</f>
        <v>24627.29</v>
      </c>
      <c r="U305" s="174" t="s">
        <v>678</v>
      </c>
      <c r="V305" s="175" t="s">
        <v>850</v>
      </c>
      <c r="W305" s="242">
        <v>40240011565</v>
      </c>
      <c r="X305" s="176">
        <v>3</v>
      </c>
    </row>
    <row r="306" spans="1:24" s="177" customFormat="1" ht="36">
      <c r="A306" s="167">
        <v>299</v>
      </c>
      <c r="B306" s="142" t="s">
        <v>392</v>
      </c>
      <c r="C306" s="127" t="s">
        <v>148</v>
      </c>
      <c r="D306" s="125" t="s">
        <v>700</v>
      </c>
      <c r="E306" s="169" t="s">
        <v>677</v>
      </c>
      <c r="F306" s="170">
        <v>44136</v>
      </c>
      <c r="G306" s="170">
        <v>44501</v>
      </c>
      <c r="H306" s="171">
        <v>50000</v>
      </c>
      <c r="I306" s="171">
        <v>1854</v>
      </c>
      <c r="J306" s="171">
        <v>25</v>
      </c>
      <c r="K306" s="135">
        <f>H306*0.0287</f>
        <v>1435</v>
      </c>
      <c r="L306" s="135">
        <f>H306*0.071</f>
        <v>3549.9999999999995</v>
      </c>
      <c r="M306" s="135">
        <f>H306*0.012</f>
        <v>600</v>
      </c>
      <c r="N306" s="172">
        <f>H306*0.0304</f>
        <v>1520</v>
      </c>
      <c r="O306" s="135">
        <f>H306*0.0709</f>
        <v>3545.0000000000005</v>
      </c>
      <c r="P306" s="173"/>
      <c r="Q306" s="124">
        <f>SUM(K306:P306)</f>
        <v>10650</v>
      </c>
      <c r="R306" s="124">
        <v>6896</v>
      </c>
      <c r="S306" s="124">
        <f>L306+M306+O306</f>
        <v>7695</v>
      </c>
      <c r="T306" s="171">
        <f>H306-R306</f>
        <v>43104</v>
      </c>
      <c r="U306" s="174" t="s">
        <v>678</v>
      </c>
      <c r="V306" s="175" t="s">
        <v>850</v>
      </c>
      <c r="W306" s="242">
        <v>22301400903</v>
      </c>
      <c r="X306" s="176">
        <v>4</v>
      </c>
    </row>
    <row r="307" spans="1:24" s="177" customFormat="1" ht="36">
      <c r="A307" s="167">
        <v>300</v>
      </c>
      <c r="B307" s="142" t="s">
        <v>61</v>
      </c>
      <c r="C307" s="127" t="s">
        <v>62</v>
      </c>
      <c r="D307" s="125" t="s">
        <v>682</v>
      </c>
      <c r="E307" s="169" t="s">
        <v>677</v>
      </c>
      <c r="F307" s="170">
        <v>44136</v>
      </c>
      <c r="G307" s="170">
        <v>44501</v>
      </c>
      <c r="H307" s="171">
        <v>26250</v>
      </c>
      <c r="I307" s="171">
        <v>0</v>
      </c>
      <c r="J307" s="171">
        <v>25</v>
      </c>
      <c r="K307" s="135">
        <f>H307*0.0287</f>
        <v>753.375</v>
      </c>
      <c r="L307" s="135">
        <f>H307*0.071</f>
        <v>1863.7499999999998</v>
      </c>
      <c r="M307" s="135">
        <f>H307*0.012</f>
        <v>315</v>
      </c>
      <c r="N307" s="172">
        <f>H307*0.0304</f>
        <v>798</v>
      </c>
      <c r="O307" s="135">
        <f>H307*0.0709</f>
        <v>1861.1250000000002</v>
      </c>
      <c r="P307" s="173"/>
      <c r="Q307" s="124">
        <f>SUM(K307:P307)</f>
        <v>5591.25</v>
      </c>
      <c r="R307" s="124">
        <v>3039.25</v>
      </c>
      <c r="S307" s="124">
        <f>L307+M307+O307</f>
        <v>4039.875</v>
      </c>
      <c r="T307" s="171">
        <f>H307-R307</f>
        <v>23210.75</v>
      </c>
      <c r="U307" s="174" t="s">
        <v>678</v>
      </c>
      <c r="V307" s="175" t="s">
        <v>849</v>
      </c>
      <c r="W307" s="242">
        <v>111986808</v>
      </c>
      <c r="X307" s="176">
        <v>3</v>
      </c>
    </row>
    <row r="308" spans="1:24" s="177" customFormat="1" ht="48">
      <c r="A308" s="167">
        <v>301</v>
      </c>
      <c r="B308" s="142" t="s">
        <v>546</v>
      </c>
      <c r="C308" s="127" t="s">
        <v>89</v>
      </c>
      <c r="D308" s="125" t="s">
        <v>690</v>
      </c>
      <c r="E308" s="169" t="s">
        <v>677</v>
      </c>
      <c r="F308" s="170">
        <v>44287</v>
      </c>
      <c r="G308" s="170">
        <v>44470</v>
      </c>
      <c r="H308" s="171">
        <v>20000</v>
      </c>
      <c r="I308" s="171">
        <v>0</v>
      </c>
      <c r="J308" s="171">
        <v>25</v>
      </c>
      <c r="K308" s="135">
        <f>H308*0.0287</f>
        <v>574</v>
      </c>
      <c r="L308" s="135">
        <f>H308*0.071</f>
        <v>1419.9999999999998</v>
      </c>
      <c r="M308" s="135">
        <f>H308*0.012</f>
        <v>240</v>
      </c>
      <c r="N308" s="172">
        <f>H308*0.0304</f>
        <v>608</v>
      </c>
      <c r="O308" s="135">
        <f>H308*0.0709</f>
        <v>1418</v>
      </c>
      <c r="P308" s="173"/>
      <c r="Q308" s="124">
        <f>SUM(K308:P308)</f>
        <v>4260</v>
      </c>
      <c r="R308" s="124">
        <v>1182</v>
      </c>
      <c r="S308" s="124">
        <f>L308+M308+O308</f>
        <v>3078</v>
      </c>
      <c r="T308" s="171">
        <f>H308-R308</f>
        <v>18818</v>
      </c>
      <c r="U308" s="174" t="s">
        <v>678</v>
      </c>
      <c r="V308" s="175" t="s">
        <v>849</v>
      </c>
      <c r="W308" s="242">
        <v>3105203818</v>
      </c>
      <c r="X308" s="176">
        <v>3</v>
      </c>
    </row>
    <row r="309" spans="1:24" s="177" customFormat="1" ht="36">
      <c r="A309" s="167">
        <v>302</v>
      </c>
      <c r="B309" s="142" t="s">
        <v>450</v>
      </c>
      <c r="C309" s="127" t="s">
        <v>451</v>
      </c>
      <c r="D309" s="125" t="s">
        <v>689</v>
      </c>
      <c r="E309" s="169" t="s">
        <v>677</v>
      </c>
      <c r="F309" s="170">
        <v>44105</v>
      </c>
      <c r="G309" s="170">
        <v>44470</v>
      </c>
      <c r="H309" s="171">
        <v>80000</v>
      </c>
      <c r="I309" s="171">
        <v>7400.87</v>
      </c>
      <c r="J309" s="171">
        <v>25</v>
      </c>
      <c r="K309" s="135">
        <f>H309*0.0287</f>
        <v>2296</v>
      </c>
      <c r="L309" s="135">
        <f>H309*0.071</f>
        <v>5679.9999999999991</v>
      </c>
      <c r="M309" s="135">
        <f>H309*0.012</f>
        <v>960</v>
      </c>
      <c r="N309" s="172">
        <f>H309*0.0304</f>
        <v>2432</v>
      </c>
      <c r="O309" s="135">
        <f>H309*0.0709</f>
        <v>5672</v>
      </c>
      <c r="P309" s="173"/>
      <c r="Q309" s="124">
        <f>SUM(K309:P309)</f>
        <v>17040</v>
      </c>
      <c r="R309" s="124">
        <v>12128.87</v>
      </c>
      <c r="S309" s="124">
        <f>L309+M309+O309</f>
        <v>12312</v>
      </c>
      <c r="T309" s="171">
        <f>H309-R309</f>
        <v>67871.13</v>
      </c>
      <c r="U309" s="174" t="s">
        <v>678</v>
      </c>
      <c r="V309" s="175" t="s">
        <v>850</v>
      </c>
      <c r="W309" s="242">
        <v>5401499982</v>
      </c>
      <c r="X309" s="176">
        <v>4</v>
      </c>
    </row>
    <row r="310" spans="1:24" s="177" customFormat="1" ht="36">
      <c r="A310" s="167">
        <v>303</v>
      </c>
      <c r="B310" s="142" t="s">
        <v>922</v>
      </c>
      <c r="C310" s="127" t="s">
        <v>22</v>
      </c>
      <c r="D310" s="125" t="s">
        <v>686</v>
      </c>
      <c r="E310" s="169" t="s">
        <v>677</v>
      </c>
      <c r="F310" s="170">
        <v>44287</v>
      </c>
      <c r="G310" s="170">
        <v>44470</v>
      </c>
      <c r="H310" s="171">
        <v>140000</v>
      </c>
      <c r="I310" s="171">
        <v>21514.37</v>
      </c>
      <c r="J310" s="171">
        <v>25</v>
      </c>
      <c r="K310" s="135">
        <f>H310*0.0287</f>
        <v>4018</v>
      </c>
      <c r="L310" s="135">
        <f>H310*0.071</f>
        <v>9940</v>
      </c>
      <c r="M310" s="135">
        <f>H310*0.012</f>
        <v>1680</v>
      </c>
      <c r="N310" s="172">
        <f>H310*0.0304</f>
        <v>4256</v>
      </c>
      <c r="O310" s="135">
        <f>H310*0.0709</f>
        <v>9926</v>
      </c>
      <c r="P310" s="173"/>
      <c r="Q310" s="124">
        <f>SUM(K310:P310)</f>
        <v>29820</v>
      </c>
      <c r="R310" s="124">
        <v>29788.37</v>
      </c>
      <c r="S310" s="124">
        <f>L310+M310+O310</f>
        <v>21546</v>
      </c>
      <c r="T310" s="171">
        <f>H310-R310</f>
        <v>110211.63</v>
      </c>
      <c r="U310" s="174" t="s">
        <v>678</v>
      </c>
      <c r="V310" s="175" t="s">
        <v>850</v>
      </c>
      <c r="W310" s="242">
        <v>40220793802</v>
      </c>
      <c r="X310" s="176">
        <v>5</v>
      </c>
    </row>
    <row r="311" spans="1:24" s="177" customFormat="1" ht="36">
      <c r="A311" s="167">
        <v>304</v>
      </c>
      <c r="B311" s="142" t="s">
        <v>773</v>
      </c>
      <c r="C311" s="127" t="s">
        <v>833</v>
      </c>
      <c r="D311" s="125" t="s">
        <v>707</v>
      </c>
      <c r="E311" s="169" t="s">
        <v>677</v>
      </c>
      <c r="F311" s="170">
        <v>44434</v>
      </c>
      <c r="G311" s="170" t="s">
        <v>1094</v>
      </c>
      <c r="H311" s="171">
        <v>25000</v>
      </c>
      <c r="I311" s="171">
        <v>0</v>
      </c>
      <c r="J311" s="171">
        <v>25</v>
      </c>
      <c r="K311" s="135">
        <f>H311*0.0287</f>
        <v>717.5</v>
      </c>
      <c r="L311" s="135">
        <f>H311*0.071</f>
        <v>1774.9999999999998</v>
      </c>
      <c r="M311" s="135">
        <f>H311*0.012</f>
        <v>300</v>
      </c>
      <c r="N311" s="172">
        <f>H311*0.0304</f>
        <v>760</v>
      </c>
      <c r="O311" s="135">
        <f>H311*0.0709</f>
        <v>1772.5000000000002</v>
      </c>
      <c r="P311" s="173"/>
      <c r="Q311" s="124">
        <f>SUM(K311:P311)</f>
        <v>5325</v>
      </c>
      <c r="R311" s="124">
        <v>1477.5</v>
      </c>
      <c r="S311" s="124">
        <f>L311+M311+O311</f>
        <v>3847.5</v>
      </c>
      <c r="T311" s="171">
        <f>H311-R311</f>
        <v>23522.5</v>
      </c>
      <c r="U311" s="174" t="s">
        <v>681</v>
      </c>
      <c r="V311" s="175" t="s">
        <v>850</v>
      </c>
      <c r="W311" s="242">
        <v>40208970901</v>
      </c>
      <c r="X311" s="176">
        <v>3</v>
      </c>
    </row>
    <row r="312" spans="1:24" s="177" customFormat="1" ht="24">
      <c r="A312" s="167">
        <v>305</v>
      </c>
      <c r="B312" s="142" t="s">
        <v>222</v>
      </c>
      <c r="C312" s="127" t="s">
        <v>223</v>
      </c>
      <c r="D312" s="125" t="s">
        <v>736</v>
      </c>
      <c r="E312" s="169" t="s">
        <v>677</v>
      </c>
      <c r="F312" s="170">
        <v>44317</v>
      </c>
      <c r="G312" s="170">
        <v>44501</v>
      </c>
      <c r="H312" s="171">
        <v>130000</v>
      </c>
      <c r="I312" s="171">
        <v>19162.12</v>
      </c>
      <c r="J312" s="171">
        <v>25</v>
      </c>
      <c r="K312" s="135">
        <f>H312*0.0287</f>
        <v>3731</v>
      </c>
      <c r="L312" s="135">
        <f>H312*0.071</f>
        <v>9230</v>
      </c>
      <c r="M312" s="135">
        <f>H312*0.012</f>
        <v>1560</v>
      </c>
      <c r="N312" s="172">
        <f>H312*0.0304</f>
        <v>3952</v>
      </c>
      <c r="O312" s="135">
        <f>H312*0.0709</f>
        <v>9217</v>
      </c>
      <c r="P312" s="173"/>
      <c r="Q312" s="124">
        <f>SUM(K312:P312)</f>
        <v>27690</v>
      </c>
      <c r="R312" s="124">
        <v>26845.119999999999</v>
      </c>
      <c r="S312" s="124">
        <f>L312+M312+O312</f>
        <v>20007</v>
      </c>
      <c r="T312" s="171">
        <f>H312-R312</f>
        <v>103154.88</v>
      </c>
      <c r="U312" s="174" t="s">
        <v>678</v>
      </c>
      <c r="V312" s="175" t="s">
        <v>849</v>
      </c>
      <c r="W312" s="242">
        <v>200127900</v>
      </c>
      <c r="X312" s="176">
        <v>5</v>
      </c>
    </row>
    <row r="313" spans="1:24" s="177" customFormat="1" ht="24">
      <c r="A313" s="167">
        <v>306</v>
      </c>
      <c r="B313" s="142" t="s">
        <v>914</v>
      </c>
      <c r="C313" s="127" t="s">
        <v>70</v>
      </c>
      <c r="D313" s="125" t="s">
        <v>1130</v>
      </c>
      <c r="E313" s="169" t="s">
        <v>677</v>
      </c>
      <c r="F313" s="170">
        <v>44317</v>
      </c>
      <c r="G313" s="170">
        <v>44501</v>
      </c>
      <c r="H313" s="171">
        <v>12500</v>
      </c>
      <c r="I313" s="171">
        <v>0</v>
      </c>
      <c r="J313" s="171">
        <v>25</v>
      </c>
      <c r="K313" s="135">
        <f>H313*0.0287</f>
        <v>358.75</v>
      </c>
      <c r="L313" s="135">
        <f>H313*0.071</f>
        <v>887.49999999999989</v>
      </c>
      <c r="M313" s="135">
        <f>H313*0.012</f>
        <v>150</v>
      </c>
      <c r="N313" s="172">
        <f>H313*0.0304</f>
        <v>380</v>
      </c>
      <c r="O313" s="135">
        <f>H313*0.0709</f>
        <v>886.25000000000011</v>
      </c>
      <c r="P313" s="173"/>
      <c r="Q313" s="124">
        <f>SUM(K313:P313)</f>
        <v>2662.5</v>
      </c>
      <c r="R313" s="124">
        <v>738.75</v>
      </c>
      <c r="S313" s="124">
        <f>L313+M313+O313</f>
        <v>1923.75</v>
      </c>
      <c r="T313" s="171">
        <f>H313-R313</f>
        <v>11761.25</v>
      </c>
      <c r="U313" s="174" t="s">
        <v>678</v>
      </c>
      <c r="V313" s="175" t="s">
        <v>850</v>
      </c>
      <c r="W313" s="242">
        <v>40220112490</v>
      </c>
      <c r="X313" s="176">
        <v>2</v>
      </c>
    </row>
    <row r="314" spans="1:24" s="177" customFormat="1" ht="24">
      <c r="A314" s="167">
        <v>307</v>
      </c>
      <c r="B314" s="142" t="s">
        <v>402</v>
      </c>
      <c r="C314" s="127" t="s">
        <v>22</v>
      </c>
      <c r="D314" s="125" t="s">
        <v>1128</v>
      </c>
      <c r="E314" s="169" t="s">
        <v>677</v>
      </c>
      <c r="F314" s="170">
        <v>44287</v>
      </c>
      <c r="G314" s="170">
        <v>44470</v>
      </c>
      <c r="H314" s="171">
        <v>160000</v>
      </c>
      <c r="I314" s="171">
        <v>26249.27</v>
      </c>
      <c r="J314" s="171">
        <v>25</v>
      </c>
      <c r="K314" s="135">
        <f>H314*0.0287</f>
        <v>4592</v>
      </c>
      <c r="L314" s="135">
        <f>H314*0.071</f>
        <v>11359.999999999998</v>
      </c>
      <c r="M314" s="135">
        <f>H314*0.012</f>
        <v>1920</v>
      </c>
      <c r="N314" s="172">
        <f>H314*0.0304</f>
        <v>4864</v>
      </c>
      <c r="O314" s="135">
        <f>H314*0.0709</f>
        <v>11344</v>
      </c>
      <c r="P314" s="173"/>
      <c r="Q314" s="124">
        <f>SUM(K314:P314)</f>
        <v>34080</v>
      </c>
      <c r="R314" s="124">
        <v>35583.67</v>
      </c>
      <c r="S314" s="124">
        <f>L314+M314+O314</f>
        <v>24624</v>
      </c>
      <c r="T314" s="171">
        <f>H314-R314</f>
        <v>124416.33</v>
      </c>
      <c r="U314" s="174" t="s">
        <v>678</v>
      </c>
      <c r="V314" s="175" t="s">
        <v>849</v>
      </c>
      <c r="W314" s="242">
        <v>104277579</v>
      </c>
      <c r="X314" s="176">
        <v>5</v>
      </c>
    </row>
    <row r="315" spans="1:24" s="177" customFormat="1" ht="24">
      <c r="A315" s="167">
        <v>308</v>
      </c>
      <c r="B315" s="142" t="s">
        <v>493</v>
      </c>
      <c r="C315" s="127" t="s">
        <v>89</v>
      </c>
      <c r="D315" s="125" t="s">
        <v>1129</v>
      </c>
      <c r="E315" s="169" t="s">
        <v>677</v>
      </c>
      <c r="F315" s="170">
        <v>44317</v>
      </c>
      <c r="G315" s="170">
        <v>44501</v>
      </c>
      <c r="H315" s="171">
        <v>20000</v>
      </c>
      <c r="I315" s="171">
        <v>0</v>
      </c>
      <c r="J315" s="171">
        <v>25</v>
      </c>
      <c r="K315" s="135">
        <f>H315*0.0287</f>
        <v>574</v>
      </c>
      <c r="L315" s="135">
        <f>H315*0.071</f>
        <v>1419.9999999999998</v>
      </c>
      <c r="M315" s="135">
        <f>H315*0.012</f>
        <v>240</v>
      </c>
      <c r="N315" s="172">
        <f>H315*0.0304</f>
        <v>608</v>
      </c>
      <c r="O315" s="135">
        <f>H315*0.0709</f>
        <v>1418</v>
      </c>
      <c r="P315" s="173"/>
      <c r="Q315" s="124">
        <f>SUM(K315:P315)</f>
        <v>4260</v>
      </c>
      <c r="R315" s="124">
        <v>1182</v>
      </c>
      <c r="S315" s="124">
        <f>L315+M315+O315</f>
        <v>3078</v>
      </c>
      <c r="T315" s="171">
        <f>H315-R315</f>
        <v>18818</v>
      </c>
      <c r="U315" s="174" t="s">
        <v>678</v>
      </c>
      <c r="V315" s="175" t="s">
        <v>849</v>
      </c>
      <c r="W315" s="242">
        <v>111866349</v>
      </c>
      <c r="X315" s="176">
        <v>3</v>
      </c>
    </row>
    <row r="316" spans="1:24" s="177" customFormat="1" ht="48">
      <c r="A316" s="167">
        <v>309</v>
      </c>
      <c r="B316" s="142" t="s">
        <v>792</v>
      </c>
      <c r="C316" s="127" t="s">
        <v>841</v>
      </c>
      <c r="D316" s="125" t="s">
        <v>695</v>
      </c>
      <c r="E316" s="169" t="s">
        <v>677</v>
      </c>
      <c r="F316" s="170">
        <v>44409</v>
      </c>
      <c r="G316" s="170">
        <v>44593</v>
      </c>
      <c r="H316" s="171">
        <v>80000</v>
      </c>
      <c r="I316" s="171">
        <v>7400.87</v>
      </c>
      <c r="J316" s="171">
        <v>25</v>
      </c>
      <c r="K316" s="135">
        <f>H316*0.0287</f>
        <v>2296</v>
      </c>
      <c r="L316" s="135">
        <f>H316*0.071</f>
        <v>5679.9999999999991</v>
      </c>
      <c r="M316" s="135">
        <f>H316*0.012</f>
        <v>960</v>
      </c>
      <c r="N316" s="172">
        <f>H316*0.0304</f>
        <v>2432</v>
      </c>
      <c r="O316" s="135">
        <f>H316*0.0709</f>
        <v>5672</v>
      </c>
      <c r="P316" s="173"/>
      <c r="Q316" s="124">
        <f>SUM(K316:P316)</f>
        <v>17040</v>
      </c>
      <c r="R316" s="124">
        <v>12128.87</v>
      </c>
      <c r="S316" s="124">
        <f>L316+M316+O316</f>
        <v>12312</v>
      </c>
      <c r="T316" s="171">
        <f>H316-R316</f>
        <v>67871.13</v>
      </c>
      <c r="U316" s="174" t="s">
        <v>678</v>
      </c>
      <c r="V316" s="175" t="s">
        <v>849</v>
      </c>
      <c r="W316" s="242">
        <v>40200514749</v>
      </c>
      <c r="X316" s="176">
        <v>4</v>
      </c>
    </row>
    <row r="317" spans="1:24" s="177" customFormat="1" ht="36">
      <c r="A317" s="167">
        <v>310</v>
      </c>
      <c r="B317" s="142" t="s">
        <v>964</v>
      </c>
      <c r="C317" s="127" t="s">
        <v>1058</v>
      </c>
      <c r="D317" s="125" t="s">
        <v>1131</v>
      </c>
      <c r="E317" s="169" t="s">
        <v>677</v>
      </c>
      <c r="F317" s="170">
        <v>44409</v>
      </c>
      <c r="G317" s="170">
        <v>44593</v>
      </c>
      <c r="H317" s="171">
        <v>25000</v>
      </c>
      <c r="I317" s="171">
        <v>0</v>
      </c>
      <c r="J317" s="171">
        <v>25</v>
      </c>
      <c r="K317" s="135">
        <f>H317*0.0287</f>
        <v>717.5</v>
      </c>
      <c r="L317" s="135">
        <f>H317*0.071</f>
        <v>1774.9999999999998</v>
      </c>
      <c r="M317" s="135">
        <f>H317*0.012</f>
        <v>300</v>
      </c>
      <c r="N317" s="172">
        <f>H317*0.0304</f>
        <v>760</v>
      </c>
      <c r="O317" s="135">
        <f>H317*0.0709</f>
        <v>1772.5000000000002</v>
      </c>
      <c r="P317" s="173"/>
      <c r="Q317" s="124">
        <f>SUM(K317:P317)</f>
        <v>5325</v>
      </c>
      <c r="R317" s="124">
        <v>1477.5</v>
      </c>
      <c r="S317" s="124">
        <f>L317+M317+O317</f>
        <v>3847.5</v>
      </c>
      <c r="T317" s="171">
        <f>H317-R317</f>
        <v>23522.5</v>
      </c>
      <c r="U317" s="174" t="s">
        <v>678</v>
      </c>
      <c r="V317" s="175" t="s">
        <v>849</v>
      </c>
      <c r="W317" s="242">
        <v>117270025</v>
      </c>
      <c r="X317" s="176">
        <v>4</v>
      </c>
    </row>
    <row r="318" spans="1:24" s="177" customFormat="1" ht="24">
      <c r="A318" s="167">
        <v>311</v>
      </c>
      <c r="B318" s="142" t="s">
        <v>864</v>
      </c>
      <c r="C318" s="127" t="s">
        <v>834</v>
      </c>
      <c r="D318" s="125" t="s">
        <v>1045</v>
      </c>
      <c r="E318" s="169" t="s">
        <v>677</v>
      </c>
      <c r="F318" s="170">
        <v>44287</v>
      </c>
      <c r="G318" s="170">
        <v>44470</v>
      </c>
      <c r="H318" s="171">
        <v>60000</v>
      </c>
      <c r="I318" s="171">
        <v>3486.68</v>
      </c>
      <c r="J318" s="171">
        <v>25</v>
      </c>
      <c r="K318" s="135">
        <f>H318*0.0287</f>
        <v>1722</v>
      </c>
      <c r="L318" s="135">
        <f>H318*0.071</f>
        <v>4260</v>
      </c>
      <c r="M318" s="135">
        <f>H318*0.012</f>
        <v>720</v>
      </c>
      <c r="N318" s="172">
        <f>H318*0.0304</f>
        <v>1824</v>
      </c>
      <c r="O318" s="135">
        <f>H318*0.0709</f>
        <v>4254</v>
      </c>
      <c r="P318" s="173"/>
      <c r="Q318" s="124">
        <f>SUM(K318:P318)</f>
        <v>12780</v>
      </c>
      <c r="R318" s="124">
        <v>7032.68</v>
      </c>
      <c r="S318" s="124">
        <f>L318+M318+O318</f>
        <v>9234</v>
      </c>
      <c r="T318" s="171">
        <f>H318-R318</f>
        <v>52967.32</v>
      </c>
      <c r="U318" s="174" t="s">
        <v>678</v>
      </c>
      <c r="V318" s="175" t="s">
        <v>849</v>
      </c>
      <c r="W318" s="242">
        <v>40222994044</v>
      </c>
      <c r="X318" s="176">
        <v>4</v>
      </c>
    </row>
    <row r="319" spans="1:24" s="177" customFormat="1" ht="36">
      <c r="A319" s="167">
        <v>312</v>
      </c>
      <c r="B319" s="142" t="s">
        <v>858</v>
      </c>
      <c r="C319" s="127" t="s">
        <v>86</v>
      </c>
      <c r="D319" s="125" t="s">
        <v>707</v>
      </c>
      <c r="E319" s="169" t="s">
        <v>677</v>
      </c>
      <c r="F319" s="170">
        <v>44317</v>
      </c>
      <c r="G319" s="170">
        <v>44501</v>
      </c>
      <c r="H319" s="171">
        <v>50000</v>
      </c>
      <c r="I319" s="171">
        <v>1854</v>
      </c>
      <c r="J319" s="171">
        <v>25</v>
      </c>
      <c r="K319" s="135">
        <f>H319*0.0287</f>
        <v>1435</v>
      </c>
      <c r="L319" s="135">
        <f>H319*0.071</f>
        <v>3549.9999999999995</v>
      </c>
      <c r="M319" s="135">
        <f>H319*0.012</f>
        <v>600</v>
      </c>
      <c r="N319" s="172">
        <f>H319*0.0304</f>
        <v>1520</v>
      </c>
      <c r="O319" s="135">
        <f>H319*0.0709</f>
        <v>3545.0000000000005</v>
      </c>
      <c r="P319" s="173"/>
      <c r="Q319" s="124">
        <f>SUM(K319:P319)</f>
        <v>10650</v>
      </c>
      <c r="R319" s="124">
        <v>4809</v>
      </c>
      <c r="S319" s="124">
        <f>L319+M319+O319</f>
        <v>7695</v>
      </c>
      <c r="T319" s="171">
        <f>H319-R319</f>
        <v>45191</v>
      </c>
      <c r="U319" s="174" t="s">
        <v>678</v>
      </c>
      <c r="V319" s="175" t="s">
        <v>849</v>
      </c>
      <c r="W319" s="242">
        <v>9000164179</v>
      </c>
      <c r="X319" s="176">
        <v>3</v>
      </c>
    </row>
    <row r="320" spans="1:24" s="177" customFormat="1" ht="36">
      <c r="A320" s="167">
        <v>313</v>
      </c>
      <c r="B320" s="142" t="s">
        <v>1075</v>
      </c>
      <c r="C320" s="127" t="s">
        <v>434</v>
      </c>
      <c r="D320" s="125" t="s">
        <v>1129</v>
      </c>
      <c r="E320" s="169" t="s">
        <v>677</v>
      </c>
      <c r="F320" s="170">
        <v>44440</v>
      </c>
      <c r="G320" s="170">
        <v>44621</v>
      </c>
      <c r="H320" s="171">
        <v>60000</v>
      </c>
      <c r="I320" s="171">
        <v>3486.68</v>
      </c>
      <c r="J320" s="171">
        <v>25</v>
      </c>
      <c r="K320" s="135">
        <f>H320*0.0287</f>
        <v>1722</v>
      </c>
      <c r="L320" s="135">
        <f>H320*0.071</f>
        <v>4260</v>
      </c>
      <c r="M320" s="135">
        <f>H320*0.012</f>
        <v>720</v>
      </c>
      <c r="N320" s="172">
        <f>H320*0.0304</f>
        <v>1824</v>
      </c>
      <c r="O320" s="135">
        <f>H320*0.0709</f>
        <v>4254</v>
      </c>
      <c r="P320" s="173"/>
      <c r="Q320" s="124">
        <f>SUM(K320:P320)</f>
        <v>12780</v>
      </c>
      <c r="R320" s="124">
        <v>7032.68</v>
      </c>
      <c r="S320" s="124">
        <f>L320+M320+O320</f>
        <v>9234</v>
      </c>
      <c r="T320" s="171">
        <f>H320-R320</f>
        <v>52967.32</v>
      </c>
      <c r="U320" s="174" t="s">
        <v>678</v>
      </c>
      <c r="V320" s="175" t="s">
        <v>849</v>
      </c>
      <c r="W320" s="242">
        <v>3700712767</v>
      </c>
      <c r="X320" s="176">
        <v>3</v>
      </c>
    </row>
    <row r="321" spans="1:24" s="177" customFormat="1" ht="36">
      <c r="A321" s="167">
        <v>314</v>
      </c>
      <c r="B321" s="142" t="s">
        <v>861</v>
      </c>
      <c r="C321" s="127" t="s">
        <v>73</v>
      </c>
      <c r="D321" s="125" t="s">
        <v>691</v>
      </c>
      <c r="E321" s="169" t="s">
        <v>677</v>
      </c>
      <c r="F321" s="170">
        <v>44440</v>
      </c>
      <c r="G321" s="170">
        <v>44621</v>
      </c>
      <c r="H321" s="171">
        <v>33000</v>
      </c>
      <c r="I321" s="171">
        <v>0</v>
      </c>
      <c r="J321" s="171">
        <v>25</v>
      </c>
      <c r="K321" s="135">
        <f>H321*0.0287</f>
        <v>947.1</v>
      </c>
      <c r="L321" s="135">
        <f>H321*0.071</f>
        <v>2343</v>
      </c>
      <c r="M321" s="135">
        <f>H321*0.012</f>
        <v>396</v>
      </c>
      <c r="N321" s="172">
        <f>H321*0.0304</f>
        <v>1003.2</v>
      </c>
      <c r="O321" s="135">
        <f>H321*0.0709</f>
        <v>2339.7000000000003</v>
      </c>
      <c r="P321" s="173"/>
      <c r="Q321" s="124">
        <f>SUM(K321:P321)</f>
        <v>7029</v>
      </c>
      <c r="R321" s="124">
        <v>1950.3</v>
      </c>
      <c r="S321" s="124">
        <f>L321+M321+O321</f>
        <v>5078.7000000000007</v>
      </c>
      <c r="T321" s="171">
        <f>H321-R321</f>
        <v>31049.7</v>
      </c>
      <c r="U321" s="174" t="s">
        <v>678</v>
      </c>
      <c r="V321" s="175" t="s">
        <v>850</v>
      </c>
      <c r="W321" s="242">
        <v>6000238219</v>
      </c>
      <c r="X321" s="176">
        <v>3</v>
      </c>
    </row>
    <row r="322" spans="1:24" s="177" customFormat="1" ht="36">
      <c r="A322" s="167">
        <v>315</v>
      </c>
      <c r="B322" s="142" t="s">
        <v>259</v>
      </c>
      <c r="C322" s="127" t="s">
        <v>96</v>
      </c>
      <c r="D322" s="125" t="s">
        <v>1130</v>
      </c>
      <c r="E322" s="169" t="s">
        <v>677</v>
      </c>
      <c r="F322" s="170">
        <v>44317</v>
      </c>
      <c r="G322" s="170">
        <v>44501</v>
      </c>
      <c r="H322" s="171">
        <v>18000</v>
      </c>
      <c r="I322" s="171">
        <v>0</v>
      </c>
      <c r="J322" s="171">
        <v>25</v>
      </c>
      <c r="K322" s="135">
        <f>H322*0.0287</f>
        <v>516.6</v>
      </c>
      <c r="L322" s="135">
        <f>H322*0.071</f>
        <v>1277.9999999999998</v>
      </c>
      <c r="M322" s="135">
        <f>H322*0.012</f>
        <v>216</v>
      </c>
      <c r="N322" s="172">
        <f>H322*0.0304</f>
        <v>547.20000000000005</v>
      </c>
      <c r="O322" s="135">
        <f>H322*0.0709</f>
        <v>1276.2</v>
      </c>
      <c r="P322" s="173"/>
      <c r="Q322" s="124">
        <f>SUM(K322:P322)</f>
        <v>3834</v>
      </c>
      <c r="R322" s="124">
        <v>1063.8</v>
      </c>
      <c r="S322" s="124">
        <f>L322+M322+O322</f>
        <v>2770.2</v>
      </c>
      <c r="T322" s="171">
        <f>H322-R322</f>
        <v>16936.2</v>
      </c>
      <c r="U322" s="174" t="s">
        <v>678</v>
      </c>
      <c r="V322" s="175" t="s">
        <v>850</v>
      </c>
      <c r="W322" s="242">
        <v>8400133750</v>
      </c>
      <c r="X322" s="176">
        <v>4</v>
      </c>
    </row>
    <row r="323" spans="1:24" s="177" customFormat="1" ht="48">
      <c r="A323" s="167">
        <v>316</v>
      </c>
      <c r="B323" s="142" t="s">
        <v>1091</v>
      </c>
      <c r="C323" s="127" t="s">
        <v>244</v>
      </c>
      <c r="D323" s="125" t="s">
        <v>696</v>
      </c>
      <c r="E323" s="169" t="s">
        <v>677</v>
      </c>
      <c r="F323" s="170">
        <v>44317</v>
      </c>
      <c r="G323" s="170">
        <v>44501</v>
      </c>
      <c r="H323" s="171">
        <v>55000</v>
      </c>
      <c r="I323" s="171">
        <v>2559.6799999999998</v>
      </c>
      <c r="J323" s="171">
        <v>25</v>
      </c>
      <c r="K323" s="135">
        <f>H323*0.0287</f>
        <v>1578.5</v>
      </c>
      <c r="L323" s="135">
        <f>H323*0.071</f>
        <v>3904.9999999999995</v>
      </c>
      <c r="M323" s="135">
        <f>H323*0.012</f>
        <v>660</v>
      </c>
      <c r="N323" s="172">
        <f>H323*0.0304</f>
        <v>1672</v>
      </c>
      <c r="O323" s="135">
        <f>H323*0.0709</f>
        <v>3899.5000000000005</v>
      </c>
      <c r="P323" s="173"/>
      <c r="Q323" s="124">
        <f>SUM(K323:P323)</f>
        <v>11715</v>
      </c>
      <c r="R323" s="124">
        <v>5810.18</v>
      </c>
      <c r="S323" s="124">
        <f>L323+M323+O323</f>
        <v>8464.5</v>
      </c>
      <c r="T323" s="171">
        <f>H323-R323</f>
        <v>49189.82</v>
      </c>
      <c r="U323" s="174" t="s">
        <v>678</v>
      </c>
      <c r="V323" s="175" t="s">
        <v>850</v>
      </c>
      <c r="W323" s="242">
        <v>2601228857</v>
      </c>
      <c r="X323" s="176">
        <v>4</v>
      </c>
    </row>
    <row r="324" spans="1:24" s="177" customFormat="1" ht="24">
      <c r="A324" s="167">
        <v>317</v>
      </c>
      <c r="B324" s="142" t="s">
        <v>991</v>
      </c>
      <c r="C324" s="127" t="s">
        <v>89</v>
      </c>
      <c r="D324" s="125" t="s">
        <v>690</v>
      </c>
      <c r="E324" s="169" t="s">
        <v>677</v>
      </c>
      <c r="F324" s="170">
        <v>44318</v>
      </c>
      <c r="G324" s="170">
        <v>44502</v>
      </c>
      <c r="H324" s="171">
        <v>20000</v>
      </c>
      <c r="I324" s="171">
        <v>0</v>
      </c>
      <c r="J324" s="171">
        <v>25</v>
      </c>
      <c r="K324" s="135">
        <f>H324*0.0287</f>
        <v>574</v>
      </c>
      <c r="L324" s="135">
        <f>H324*0.071</f>
        <v>1419.9999999999998</v>
      </c>
      <c r="M324" s="135">
        <f>H324*0.012</f>
        <v>240</v>
      </c>
      <c r="N324" s="172">
        <f>H324*0.0304</f>
        <v>608</v>
      </c>
      <c r="O324" s="135">
        <f>H324*0.0709</f>
        <v>1418</v>
      </c>
      <c r="P324" s="173"/>
      <c r="Q324" s="124">
        <f>SUM(K324:P324)</f>
        <v>4260</v>
      </c>
      <c r="R324" s="124">
        <v>1182</v>
      </c>
      <c r="S324" s="124">
        <f>L324+M324+O324</f>
        <v>3078</v>
      </c>
      <c r="T324" s="171">
        <f>H324-R324</f>
        <v>18818</v>
      </c>
      <c r="U324" s="174" t="s">
        <v>678</v>
      </c>
      <c r="V324" s="175" t="s">
        <v>849</v>
      </c>
      <c r="W324" s="242">
        <v>3105331510</v>
      </c>
      <c r="X324" s="176">
        <v>3</v>
      </c>
    </row>
    <row r="325" spans="1:24" s="177" customFormat="1" ht="24">
      <c r="A325" s="167">
        <v>318</v>
      </c>
      <c r="B325" s="142" t="s">
        <v>628</v>
      </c>
      <c r="C325" s="127" t="s">
        <v>89</v>
      </c>
      <c r="D325" s="125" t="s">
        <v>1129</v>
      </c>
      <c r="E325" s="169" t="s">
        <v>677</v>
      </c>
      <c r="F325" s="170">
        <v>44317</v>
      </c>
      <c r="G325" s="170">
        <v>44501</v>
      </c>
      <c r="H325" s="171">
        <v>20000</v>
      </c>
      <c r="I325" s="171">
        <v>0</v>
      </c>
      <c r="J325" s="171">
        <v>25</v>
      </c>
      <c r="K325" s="135">
        <f>H325*0.0287</f>
        <v>574</v>
      </c>
      <c r="L325" s="135">
        <f>H325*0.071</f>
        <v>1419.9999999999998</v>
      </c>
      <c r="M325" s="135">
        <f>H325*0.012</f>
        <v>240</v>
      </c>
      <c r="N325" s="172">
        <f>H325*0.0304</f>
        <v>608</v>
      </c>
      <c r="O325" s="135">
        <f>H325*0.0709</f>
        <v>1418</v>
      </c>
      <c r="P325" s="173"/>
      <c r="Q325" s="124">
        <f>SUM(K325:P325)</f>
        <v>4260</v>
      </c>
      <c r="R325" s="124">
        <v>1182</v>
      </c>
      <c r="S325" s="124">
        <f>L325+M325+O325</f>
        <v>3078</v>
      </c>
      <c r="T325" s="171">
        <f>H325-R325</f>
        <v>18818</v>
      </c>
      <c r="U325" s="174" t="s">
        <v>678</v>
      </c>
      <c r="V325" s="175" t="s">
        <v>849</v>
      </c>
      <c r="W325" s="242">
        <v>22400195404</v>
      </c>
      <c r="X325" s="176">
        <v>3</v>
      </c>
    </row>
    <row r="326" spans="1:24" s="177" customFormat="1" ht="36">
      <c r="A326" s="167">
        <v>319</v>
      </c>
      <c r="B326" s="142" t="s">
        <v>21</v>
      </c>
      <c r="C326" s="127" t="s">
        <v>22</v>
      </c>
      <c r="D326" s="125" t="s">
        <v>699</v>
      </c>
      <c r="E326" s="169" t="s">
        <v>677</v>
      </c>
      <c r="F326" s="170">
        <v>44287</v>
      </c>
      <c r="G326" s="170">
        <v>44470</v>
      </c>
      <c r="H326" s="171">
        <v>160000</v>
      </c>
      <c r="I326" s="171">
        <v>26249.27</v>
      </c>
      <c r="J326" s="171">
        <v>25</v>
      </c>
      <c r="K326" s="135">
        <f>H326*0.0287</f>
        <v>4592</v>
      </c>
      <c r="L326" s="135">
        <f>H326*0.071</f>
        <v>11359.999999999998</v>
      </c>
      <c r="M326" s="135">
        <f>H326*0.012</f>
        <v>1920</v>
      </c>
      <c r="N326" s="172">
        <f>H326*0.0304</f>
        <v>4864</v>
      </c>
      <c r="O326" s="135">
        <f>H326*0.0709</f>
        <v>11344</v>
      </c>
      <c r="P326" s="173"/>
      <c r="Q326" s="124">
        <f>SUM(K326:P326)</f>
        <v>34080</v>
      </c>
      <c r="R326" s="124">
        <v>35583.67</v>
      </c>
      <c r="S326" s="124">
        <f>L326+M326+O326</f>
        <v>24624</v>
      </c>
      <c r="T326" s="171">
        <f>H326-R326</f>
        <v>124416.33</v>
      </c>
      <c r="U326" s="174" t="s">
        <v>678</v>
      </c>
      <c r="V326" s="175" t="s">
        <v>849</v>
      </c>
      <c r="W326" s="242">
        <v>100900307</v>
      </c>
      <c r="X326" s="176">
        <v>5</v>
      </c>
    </row>
    <row r="327" spans="1:24" s="177" customFormat="1" ht="24">
      <c r="A327" s="167">
        <v>320</v>
      </c>
      <c r="B327" s="142" t="s">
        <v>137</v>
      </c>
      <c r="C327" s="127" t="s">
        <v>25</v>
      </c>
      <c r="D327" s="125" t="s">
        <v>719</v>
      </c>
      <c r="E327" s="169" t="s">
        <v>677</v>
      </c>
      <c r="F327" s="170">
        <v>44287</v>
      </c>
      <c r="G327" s="170">
        <v>44470</v>
      </c>
      <c r="H327" s="171">
        <v>130000</v>
      </c>
      <c r="I327" s="171">
        <v>18864.59</v>
      </c>
      <c r="J327" s="171">
        <v>25</v>
      </c>
      <c r="K327" s="135">
        <f>H327*0.0287</f>
        <v>3731</v>
      </c>
      <c r="L327" s="135">
        <f>H327*0.071</f>
        <v>9230</v>
      </c>
      <c r="M327" s="135">
        <f>H327*0.012</f>
        <v>1560</v>
      </c>
      <c r="N327" s="172">
        <f>H327*0.0304</f>
        <v>3952</v>
      </c>
      <c r="O327" s="135">
        <f>H327*0.0709</f>
        <v>9217</v>
      </c>
      <c r="P327" s="173"/>
      <c r="Q327" s="124">
        <f>SUM(K327:P327)</f>
        <v>27690</v>
      </c>
      <c r="R327" s="124">
        <v>27737.71</v>
      </c>
      <c r="S327" s="124">
        <f>L327+M327+O327</f>
        <v>20007</v>
      </c>
      <c r="T327" s="171">
        <f>H327-R327</f>
        <v>102262.29000000001</v>
      </c>
      <c r="U327" s="174" t="s">
        <v>678</v>
      </c>
      <c r="V327" s="175" t="s">
        <v>849</v>
      </c>
      <c r="W327" s="242">
        <v>7100320279</v>
      </c>
      <c r="X327" s="176">
        <v>5</v>
      </c>
    </row>
    <row r="328" spans="1:24" s="177" customFormat="1" ht="36">
      <c r="A328" s="167">
        <v>321</v>
      </c>
      <c r="B328" s="142" t="s">
        <v>811</v>
      </c>
      <c r="C328" s="127" t="s">
        <v>843</v>
      </c>
      <c r="D328" s="125" t="s">
        <v>1128</v>
      </c>
      <c r="E328" s="169" t="s">
        <v>677</v>
      </c>
      <c r="F328" s="170">
        <v>44409</v>
      </c>
      <c r="G328" s="170">
        <v>44593</v>
      </c>
      <c r="H328" s="171">
        <v>25000</v>
      </c>
      <c r="I328" s="171">
        <v>0</v>
      </c>
      <c r="J328" s="171">
        <v>25</v>
      </c>
      <c r="K328" s="135">
        <f>H328*0.0287</f>
        <v>717.5</v>
      </c>
      <c r="L328" s="135">
        <f>H328*0.071</f>
        <v>1774.9999999999998</v>
      </c>
      <c r="M328" s="135">
        <f>H328*0.012</f>
        <v>300</v>
      </c>
      <c r="N328" s="172">
        <f>H328*0.0304</f>
        <v>760</v>
      </c>
      <c r="O328" s="135">
        <f>H328*0.0709</f>
        <v>1772.5000000000002</v>
      </c>
      <c r="P328" s="173"/>
      <c r="Q328" s="124">
        <f>SUM(K328:P328)</f>
        <v>5325</v>
      </c>
      <c r="R328" s="124">
        <v>1477.5</v>
      </c>
      <c r="S328" s="124">
        <f>L328+M328+O328</f>
        <v>3847.5</v>
      </c>
      <c r="T328" s="171">
        <f>H328-R328</f>
        <v>23522.5</v>
      </c>
      <c r="U328" s="174" t="s">
        <v>678</v>
      </c>
      <c r="V328" s="175" t="s">
        <v>849</v>
      </c>
      <c r="W328" s="242">
        <v>112789474</v>
      </c>
      <c r="X328" s="176">
        <v>4</v>
      </c>
    </row>
    <row r="329" spans="1:24" s="177" customFormat="1" ht="36">
      <c r="A329" s="167">
        <v>322</v>
      </c>
      <c r="B329" s="142" t="s">
        <v>781</v>
      </c>
      <c r="C329" s="127" t="s">
        <v>836</v>
      </c>
      <c r="D329" s="125" t="s">
        <v>846</v>
      </c>
      <c r="E329" s="169" t="s">
        <v>677</v>
      </c>
      <c r="F329" s="170">
        <v>44409</v>
      </c>
      <c r="G329" s="170">
        <v>44593</v>
      </c>
      <c r="H329" s="171">
        <v>35000</v>
      </c>
      <c r="I329" s="171">
        <v>0</v>
      </c>
      <c r="J329" s="171">
        <v>25</v>
      </c>
      <c r="K329" s="135">
        <f>H329*0.0287</f>
        <v>1004.5</v>
      </c>
      <c r="L329" s="135">
        <f>H329*0.071</f>
        <v>2485</v>
      </c>
      <c r="M329" s="135">
        <f>H329*0.012</f>
        <v>420</v>
      </c>
      <c r="N329" s="172">
        <f>H329*0.0304</f>
        <v>1064</v>
      </c>
      <c r="O329" s="135">
        <f>H329*0.0709</f>
        <v>2481.5</v>
      </c>
      <c r="P329" s="173"/>
      <c r="Q329" s="124">
        <f>SUM(K329:P329)</f>
        <v>7455</v>
      </c>
      <c r="R329" s="124">
        <v>4568.5</v>
      </c>
      <c r="S329" s="124">
        <f>L329+M329+O329</f>
        <v>5386.5</v>
      </c>
      <c r="T329" s="171">
        <f>H329-R329</f>
        <v>30431.5</v>
      </c>
      <c r="U329" s="174" t="s">
        <v>678</v>
      </c>
      <c r="V329" s="175" t="s">
        <v>849</v>
      </c>
      <c r="W329" s="242">
        <v>102683109</v>
      </c>
      <c r="X329" s="176">
        <v>3</v>
      </c>
    </row>
    <row r="330" spans="1:24" s="177" customFormat="1" ht="24">
      <c r="A330" s="167">
        <v>323</v>
      </c>
      <c r="B330" s="142" t="s">
        <v>368</v>
      </c>
      <c r="C330" s="127" t="s">
        <v>73</v>
      </c>
      <c r="D330" s="125" t="s">
        <v>700</v>
      </c>
      <c r="E330" s="169" t="s">
        <v>677</v>
      </c>
      <c r="F330" s="170">
        <v>44287</v>
      </c>
      <c r="G330" s="170">
        <v>44470</v>
      </c>
      <c r="H330" s="171">
        <v>30000</v>
      </c>
      <c r="I330" s="171">
        <v>0</v>
      </c>
      <c r="J330" s="171">
        <v>25</v>
      </c>
      <c r="K330" s="135">
        <f>H330*0.0287</f>
        <v>861</v>
      </c>
      <c r="L330" s="135">
        <f>H330*0.071</f>
        <v>2130</v>
      </c>
      <c r="M330" s="135">
        <f>H330*0.012</f>
        <v>360</v>
      </c>
      <c r="N330" s="172">
        <f>H330*0.0304</f>
        <v>912</v>
      </c>
      <c r="O330" s="135">
        <f>H330*0.0709</f>
        <v>2127</v>
      </c>
      <c r="P330" s="173"/>
      <c r="Q330" s="124">
        <f>SUM(K330:P330)</f>
        <v>6390</v>
      </c>
      <c r="R330" s="124">
        <v>3160</v>
      </c>
      <c r="S330" s="124">
        <f>L330+M330+O330</f>
        <v>4617</v>
      </c>
      <c r="T330" s="171">
        <f>H330-R330</f>
        <v>26840</v>
      </c>
      <c r="U330" s="174" t="s">
        <v>678</v>
      </c>
      <c r="V330" s="175" t="s">
        <v>849</v>
      </c>
      <c r="W330" s="242">
        <v>40209691423</v>
      </c>
      <c r="X330" s="176">
        <v>3</v>
      </c>
    </row>
    <row r="331" spans="1:24" s="177" customFormat="1" ht="36">
      <c r="A331" s="167">
        <v>324</v>
      </c>
      <c r="B331" s="142" t="s">
        <v>501</v>
      </c>
      <c r="C331" s="127" t="s">
        <v>446</v>
      </c>
      <c r="D331" s="125" t="s">
        <v>690</v>
      </c>
      <c r="E331" s="169" t="s">
        <v>677</v>
      </c>
      <c r="F331" s="170">
        <v>44317</v>
      </c>
      <c r="G331" s="170">
        <v>44501</v>
      </c>
      <c r="H331" s="171">
        <v>60000</v>
      </c>
      <c r="I331" s="171">
        <v>3486.68</v>
      </c>
      <c r="J331" s="171">
        <v>25</v>
      </c>
      <c r="K331" s="135">
        <f>H331*0.0287</f>
        <v>1722</v>
      </c>
      <c r="L331" s="135">
        <f>H331*0.071</f>
        <v>4260</v>
      </c>
      <c r="M331" s="135">
        <f>H331*0.012</f>
        <v>720</v>
      </c>
      <c r="N331" s="172">
        <f>H331*0.0304</f>
        <v>1824</v>
      </c>
      <c r="O331" s="135">
        <f>H331*0.0709</f>
        <v>4254</v>
      </c>
      <c r="P331" s="173"/>
      <c r="Q331" s="124">
        <f>SUM(K331:P331)</f>
        <v>12780</v>
      </c>
      <c r="R331" s="124">
        <v>7032.68</v>
      </c>
      <c r="S331" s="124">
        <f>L331+M331+O331</f>
        <v>9234</v>
      </c>
      <c r="T331" s="171">
        <f>H331-R331</f>
        <v>52967.32</v>
      </c>
      <c r="U331" s="174" t="s">
        <v>678</v>
      </c>
      <c r="V331" s="175" t="s">
        <v>849</v>
      </c>
      <c r="W331" s="242">
        <v>117759464</v>
      </c>
      <c r="X331" s="176">
        <v>4</v>
      </c>
    </row>
    <row r="332" spans="1:24" s="177" customFormat="1" ht="36">
      <c r="A332" s="167">
        <v>325</v>
      </c>
      <c r="B332" s="142" t="s">
        <v>821</v>
      </c>
      <c r="C332" s="127" t="s">
        <v>89</v>
      </c>
      <c r="D332" s="125" t="s">
        <v>690</v>
      </c>
      <c r="E332" s="169" t="s">
        <v>677</v>
      </c>
      <c r="F332" s="170">
        <v>44425</v>
      </c>
      <c r="G332" s="170">
        <v>44244</v>
      </c>
      <c r="H332" s="171">
        <v>12000</v>
      </c>
      <c r="I332" s="171">
        <v>0</v>
      </c>
      <c r="J332" s="171">
        <v>25</v>
      </c>
      <c r="K332" s="135">
        <f>H332*0.0287</f>
        <v>344.4</v>
      </c>
      <c r="L332" s="135">
        <f>H332*0.071</f>
        <v>851.99999999999989</v>
      </c>
      <c r="M332" s="135">
        <f>H332*0.012</f>
        <v>144</v>
      </c>
      <c r="N332" s="172">
        <f>H332*0.0304</f>
        <v>364.8</v>
      </c>
      <c r="O332" s="135">
        <f>H332*0.0709</f>
        <v>850.80000000000007</v>
      </c>
      <c r="P332" s="173"/>
      <c r="Q332" s="124">
        <f>SUM(K332:P332)</f>
        <v>2556</v>
      </c>
      <c r="R332" s="124">
        <v>709.2</v>
      </c>
      <c r="S332" s="124">
        <f>L332+M332+O332</f>
        <v>1846.8</v>
      </c>
      <c r="T332" s="171">
        <f>H332-R332</f>
        <v>11290.8</v>
      </c>
      <c r="U332" s="174" t="s">
        <v>678</v>
      </c>
      <c r="V332" s="175" t="s">
        <v>849</v>
      </c>
      <c r="W332" s="242">
        <v>4400207256</v>
      </c>
      <c r="X332" s="176">
        <v>3</v>
      </c>
    </row>
    <row r="333" spans="1:24" s="177" customFormat="1" ht="36">
      <c r="A333" s="167">
        <v>326</v>
      </c>
      <c r="B333" s="142" t="s">
        <v>18</v>
      </c>
      <c r="C333" s="127" t="s">
        <v>19</v>
      </c>
      <c r="D333" s="125" t="s">
        <v>704</v>
      </c>
      <c r="E333" s="169" t="s">
        <v>677</v>
      </c>
      <c r="F333" s="170">
        <v>44440</v>
      </c>
      <c r="G333" s="170">
        <v>44621</v>
      </c>
      <c r="H333" s="171">
        <v>130000</v>
      </c>
      <c r="I333" s="171">
        <v>19162.12</v>
      </c>
      <c r="J333" s="171">
        <v>25</v>
      </c>
      <c r="K333" s="135">
        <f>H333*0.0287</f>
        <v>3731</v>
      </c>
      <c r="L333" s="135">
        <f>H333*0.071</f>
        <v>9230</v>
      </c>
      <c r="M333" s="135">
        <f>H333*0.012</f>
        <v>1560</v>
      </c>
      <c r="N333" s="172">
        <f>H333*0.0304</f>
        <v>3952</v>
      </c>
      <c r="O333" s="135">
        <f>H333*0.0709</f>
        <v>9217</v>
      </c>
      <c r="P333" s="173"/>
      <c r="Q333" s="124">
        <f>SUM(K333:P333)</f>
        <v>27690</v>
      </c>
      <c r="R333" s="124">
        <v>26845.119999999999</v>
      </c>
      <c r="S333" s="124">
        <f>L333+M333+O333</f>
        <v>20007</v>
      </c>
      <c r="T333" s="171">
        <f>H333-R333</f>
        <v>103154.88</v>
      </c>
      <c r="U333" s="174" t="s">
        <v>678</v>
      </c>
      <c r="V333" s="175" t="s">
        <v>849</v>
      </c>
      <c r="W333" s="242">
        <v>100599299</v>
      </c>
      <c r="X333" s="176">
        <v>5</v>
      </c>
    </row>
    <row r="334" spans="1:24" s="177" customFormat="1" ht="36">
      <c r="A334" s="167">
        <v>327</v>
      </c>
      <c r="B334" s="142" t="s">
        <v>475</v>
      </c>
      <c r="C334" s="127" t="s">
        <v>89</v>
      </c>
      <c r="D334" s="125" t="s">
        <v>1129</v>
      </c>
      <c r="E334" s="169" t="s">
        <v>677</v>
      </c>
      <c r="F334" s="170">
        <v>44317</v>
      </c>
      <c r="G334" s="170">
        <v>44501</v>
      </c>
      <c r="H334" s="171">
        <v>20000</v>
      </c>
      <c r="I334" s="171">
        <v>0</v>
      </c>
      <c r="J334" s="171">
        <v>25</v>
      </c>
      <c r="K334" s="135">
        <f>H334*0.0287</f>
        <v>574</v>
      </c>
      <c r="L334" s="135">
        <f>H334*0.071</f>
        <v>1419.9999999999998</v>
      </c>
      <c r="M334" s="135">
        <f>H334*0.012</f>
        <v>240</v>
      </c>
      <c r="N334" s="172">
        <f>H334*0.0304</f>
        <v>608</v>
      </c>
      <c r="O334" s="135">
        <f>H334*0.0709</f>
        <v>1418</v>
      </c>
      <c r="P334" s="173"/>
      <c r="Q334" s="124">
        <f>SUM(K334:P334)</f>
        <v>4260</v>
      </c>
      <c r="R334" s="124">
        <v>1182</v>
      </c>
      <c r="S334" s="124">
        <f>L334+M334+O334</f>
        <v>3078</v>
      </c>
      <c r="T334" s="171">
        <f>H334-R334</f>
        <v>18818</v>
      </c>
      <c r="U334" s="174" t="s">
        <v>678</v>
      </c>
      <c r="V334" s="175" t="s">
        <v>849</v>
      </c>
      <c r="W334" s="242">
        <v>100067503</v>
      </c>
      <c r="X334" s="176">
        <v>3</v>
      </c>
    </row>
    <row r="335" spans="1:24" s="177" customFormat="1" ht="36">
      <c r="A335" s="167">
        <v>328</v>
      </c>
      <c r="B335" s="142" t="s">
        <v>1034</v>
      </c>
      <c r="C335" s="127" t="s">
        <v>1061</v>
      </c>
      <c r="D335" s="125" t="s">
        <v>1132</v>
      </c>
      <c r="E335" s="169" t="s">
        <v>677</v>
      </c>
      <c r="F335" s="170">
        <v>44253</v>
      </c>
      <c r="G335" s="170">
        <v>44434</v>
      </c>
      <c r="H335" s="171">
        <v>50000</v>
      </c>
      <c r="I335" s="171">
        <v>1854</v>
      </c>
      <c r="J335" s="171">
        <v>25</v>
      </c>
      <c r="K335" s="135">
        <f>H335*0.0287</f>
        <v>1435</v>
      </c>
      <c r="L335" s="135">
        <f>H335*0.071</f>
        <v>3549.9999999999995</v>
      </c>
      <c r="M335" s="135">
        <f>H335*0.012</f>
        <v>600</v>
      </c>
      <c r="N335" s="172">
        <f>H335*0.0304</f>
        <v>1520</v>
      </c>
      <c r="O335" s="135">
        <f>H335*0.0709</f>
        <v>3545.0000000000005</v>
      </c>
      <c r="P335" s="173"/>
      <c r="Q335" s="124">
        <f>SUM(K335:P335)</f>
        <v>10650</v>
      </c>
      <c r="R335" s="124">
        <v>4809</v>
      </c>
      <c r="S335" s="124">
        <f>L335+M335+O335</f>
        <v>7695</v>
      </c>
      <c r="T335" s="171">
        <f>H335-R335</f>
        <v>45191</v>
      </c>
      <c r="U335" s="174" t="s">
        <v>678</v>
      </c>
      <c r="V335" s="175" t="s">
        <v>849</v>
      </c>
      <c r="W335" s="242">
        <v>7100383772</v>
      </c>
      <c r="X335" s="176">
        <v>3</v>
      </c>
    </row>
    <row r="336" spans="1:24" s="177" customFormat="1" ht="36">
      <c r="A336" s="167">
        <v>329</v>
      </c>
      <c r="B336" s="142" t="s">
        <v>194</v>
      </c>
      <c r="C336" s="127" t="s">
        <v>96</v>
      </c>
      <c r="D336" s="125" t="s">
        <v>1130</v>
      </c>
      <c r="E336" s="169" t="s">
        <v>677</v>
      </c>
      <c r="F336" s="170">
        <v>44287</v>
      </c>
      <c r="G336" s="170">
        <v>44470</v>
      </c>
      <c r="H336" s="171">
        <v>20000</v>
      </c>
      <c r="I336" s="171">
        <v>0</v>
      </c>
      <c r="J336" s="171">
        <v>25</v>
      </c>
      <c r="K336" s="135">
        <f>H336*0.0287</f>
        <v>574</v>
      </c>
      <c r="L336" s="135">
        <f>H336*0.071</f>
        <v>1419.9999999999998</v>
      </c>
      <c r="M336" s="135">
        <f>H336*0.012</f>
        <v>240</v>
      </c>
      <c r="N336" s="172">
        <f>H336*0.0304</f>
        <v>608</v>
      </c>
      <c r="O336" s="135">
        <f>H336*0.0709</f>
        <v>1418</v>
      </c>
      <c r="P336" s="173"/>
      <c r="Q336" s="124">
        <f>SUM(K336:P336)</f>
        <v>4260</v>
      </c>
      <c r="R336" s="124">
        <v>1182</v>
      </c>
      <c r="S336" s="124">
        <f>L336+M336+O336</f>
        <v>3078</v>
      </c>
      <c r="T336" s="171">
        <f>H336-R336</f>
        <v>18818</v>
      </c>
      <c r="U336" s="174" t="s">
        <v>678</v>
      </c>
      <c r="V336" s="175" t="s">
        <v>849</v>
      </c>
      <c r="W336" s="242">
        <v>40222842672</v>
      </c>
      <c r="X336" s="176">
        <v>4</v>
      </c>
    </row>
    <row r="337" spans="1:24" s="177" customFormat="1" ht="36">
      <c r="A337" s="167">
        <v>330</v>
      </c>
      <c r="B337" s="142" t="s">
        <v>1070</v>
      </c>
      <c r="C337" s="127" t="s">
        <v>834</v>
      </c>
      <c r="D337" s="125" t="s">
        <v>686</v>
      </c>
      <c r="E337" s="169" t="s">
        <v>677</v>
      </c>
      <c r="F337" s="170">
        <v>44287</v>
      </c>
      <c r="G337" s="170">
        <v>44501</v>
      </c>
      <c r="H337" s="171">
        <v>60000</v>
      </c>
      <c r="I337" s="171">
        <v>3486.68</v>
      </c>
      <c r="J337" s="171">
        <v>25</v>
      </c>
      <c r="K337" s="135">
        <f>H337*0.0287</f>
        <v>1722</v>
      </c>
      <c r="L337" s="135">
        <f>H337*0.071</f>
        <v>4260</v>
      </c>
      <c r="M337" s="135">
        <f>H337*0.012</f>
        <v>720</v>
      </c>
      <c r="N337" s="172">
        <f>H337*0.0304</f>
        <v>1824</v>
      </c>
      <c r="O337" s="135">
        <f>H337*0.0709</f>
        <v>4254</v>
      </c>
      <c r="P337" s="173"/>
      <c r="Q337" s="124">
        <f>SUM(K337:P337)</f>
        <v>12780</v>
      </c>
      <c r="R337" s="124">
        <v>7032.68</v>
      </c>
      <c r="S337" s="124">
        <f>L337+M337+O337</f>
        <v>9234</v>
      </c>
      <c r="T337" s="171">
        <f>H337-R337</f>
        <v>52967.32</v>
      </c>
      <c r="U337" s="174" t="s">
        <v>678</v>
      </c>
      <c r="V337" s="175" t="s">
        <v>849</v>
      </c>
      <c r="W337" s="242">
        <v>1200923298</v>
      </c>
      <c r="X337" s="176">
        <v>4</v>
      </c>
    </row>
    <row r="338" spans="1:24" s="177" customFormat="1" ht="36">
      <c r="A338" s="167">
        <v>331</v>
      </c>
      <c r="B338" s="142" t="s">
        <v>1028</v>
      </c>
      <c r="C338" s="127" t="s">
        <v>244</v>
      </c>
      <c r="D338" s="125" t="s">
        <v>696</v>
      </c>
      <c r="E338" s="169" t="s">
        <v>677</v>
      </c>
      <c r="F338" s="170">
        <v>44287</v>
      </c>
      <c r="G338" s="170">
        <v>44470</v>
      </c>
      <c r="H338" s="171">
        <v>55000</v>
      </c>
      <c r="I338" s="171">
        <v>2559.6799999999998</v>
      </c>
      <c r="J338" s="171">
        <v>25</v>
      </c>
      <c r="K338" s="135">
        <f>H338*0.0287</f>
        <v>1578.5</v>
      </c>
      <c r="L338" s="135">
        <f>H338*0.071</f>
        <v>3904.9999999999995</v>
      </c>
      <c r="M338" s="135">
        <f>H338*0.012</f>
        <v>660</v>
      </c>
      <c r="N338" s="172">
        <f>H338*0.0304</f>
        <v>1672</v>
      </c>
      <c r="O338" s="135">
        <f>H338*0.0709</f>
        <v>3899.5000000000005</v>
      </c>
      <c r="P338" s="173"/>
      <c r="Q338" s="124">
        <f>SUM(K338:P338)</f>
        <v>11715</v>
      </c>
      <c r="R338" s="124">
        <v>5810.18</v>
      </c>
      <c r="S338" s="124">
        <f>L338+M338+O338</f>
        <v>8464.5</v>
      </c>
      <c r="T338" s="171">
        <f>H338-R338</f>
        <v>49189.82</v>
      </c>
      <c r="U338" s="174" t="s">
        <v>678</v>
      </c>
      <c r="V338" s="175" t="s">
        <v>850</v>
      </c>
      <c r="W338" s="242">
        <v>40226712657</v>
      </c>
      <c r="X338" s="176">
        <v>4</v>
      </c>
    </row>
    <row r="339" spans="1:24" s="177" customFormat="1" ht="24">
      <c r="A339" s="167">
        <v>332</v>
      </c>
      <c r="B339" s="142" t="s">
        <v>913</v>
      </c>
      <c r="C339" s="127" t="s">
        <v>203</v>
      </c>
      <c r="D339" s="125" t="s">
        <v>1130</v>
      </c>
      <c r="E339" s="169" t="s">
        <v>677</v>
      </c>
      <c r="F339" s="170">
        <v>44348</v>
      </c>
      <c r="G339" s="170">
        <v>44531</v>
      </c>
      <c r="H339" s="171">
        <v>15000</v>
      </c>
      <c r="I339" s="171">
        <v>0</v>
      </c>
      <c r="J339" s="171">
        <v>25</v>
      </c>
      <c r="K339" s="135">
        <f>H339*0.0287</f>
        <v>430.5</v>
      </c>
      <c r="L339" s="135">
        <f>H339*0.071</f>
        <v>1065</v>
      </c>
      <c r="M339" s="135">
        <f>H339*0.012</f>
        <v>180</v>
      </c>
      <c r="N339" s="172">
        <f>H339*0.0304</f>
        <v>456</v>
      </c>
      <c r="O339" s="135">
        <f>H339*0.0709</f>
        <v>1063.5</v>
      </c>
      <c r="P339" s="173"/>
      <c r="Q339" s="124">
        <f>SUM(K339:P339)</f>
        <v>3195</v>
      </c>
      <c r="R339" s="124">
        <v>886.5</v>
      </c>
      <c r="S339" s="124">
        <f>L339+M339+O339</f>
        <v>2308.5</v>
      </c>
      <c r="T339" s="171">
        <f>H339-R339</f>
        <v>14113.5</v>
      </c>
      <c r="U339" s="174" t="s">
        <v>678</v>
      </c>
      <c r="V339" s="175" t="s">
        <v>850</v>
      </c>
      <c r="W339" s="242">
        <v>40214160737</v>
      </c>
      <c r="X339" s="176">
        <v>4</v>
      </c>
    </row>
    <row r="340" spans="1:24" s="177" customFormat="1" ht="48">
      <c r="A340" s="167">
        <v>333</v>
      </c>
      <c r="B340" s="142" t="s">
        <v>413</v>
      </c>
      <c r="C340" s="127" t="s">
        <v>70</v>
      </c>
      <c r="D340" s="125" t="s">
        <v>693</v>
      </c>
      <c r="E340" s="169" t="s">
        <v>677</v>
      </c>
      <c r="F340" s="170">
        <v>44287</v>
      </c>
      <c r="G340" s="170">
        <v>44652</v>
      </c>
      <c r="H340" s="171">
        <v>31000</v>
      </c>
      <c r="I340" s="171">
        <v>0</v>
      </c>
      <c r="J340" s="171">
        <v>25</v>
      </c>
      <c r="K340" s="135">
        <f>H340*0.0287</f>
        <v>889.7</v>
      </c>
      <c r="L340" s="135">
        <f>H340*0.071</f>
        <v>2201</v>
      </c>
      <c r="M340" s="135">
        <f>H340*0.012</f>
        <v>372</v>
      </c>
      <c r="N340" s="172">
        <f>H340*0.0304</f>
        <v>942.4</v>
      </c>
      <c r="O340" s="135">
        <f>H340*0.0709</f>
        <v>2197.9</v>
      </c>
      <c r="P340" s="173"/>
      <c r="Q340" s="124">
        <f>SUM(K340:P340)</f>
        <v>6603</v>
      </c>
      <c r="R340" s="124">
        <v>2332.1</v>
      </c>
      <c r="S340" s="124">
        <f>L340+M340+O340</f>
        <v>4770.8999999999996</v>
      </c>
      <c r="T340" s="171">
        <f>H340-R340</f>
        <v>28667.9</v>
      </c>
      <c r="U340" s="174" t="s">
        <v>678</v>
      </c>
      <c r="V340" s="175" t="s">
        <v>850</v>
      </c>
      <c r="W340" s="242">
        <v>113539266</v>
      </c>
      <c r="X340" s="176">
        <v>2</v>
      </c>
    </row>
    <row r="341" spans="1:24" s="177" customFormat="1" ht="24">
      <c r="A341" s="167">
        <v>334</v>
      </c>
      <c r="B341" s="142" t="s">
        <v>282</v>
      </c>
      <c r="C341" s="127" t="s">
        <v>283</v>
      </c>
      <c r="D341" s="125" t="s">
        <v>695</v>
      </c>
      <c r="E341" s="169" t="s">
        <v>677</v>
      </c>
      <c r="F341" s="170">
        <v>44287</v>
      </c>
      <c r="G341" s="170">
        <v>44470</v>
      </c>
      <c r="H341" s="171">
        <v>35000</v>
      </c>
      <c r="I341" s="171">
        <v>0</v>
      </c>
      <c r="J341" s="171">
        <v>25</v>
      </c>
      <c r="K341" s="135">
        <f>H341*0.0287</f>
        <v>1004.5</v>
      </c>
      <c r="L341" s="135">
        <f>H341*0.071</f>
        <v>2485</v>
      </c>
      <c r="M341" s="135">
        <f>H341*0.012</f>
        <v>420</v>
      </c>
      <c r="N341" s="172">
        <f>H341*0.0304</f>
        <v>1064</v>
      </c>
      <c r="O341" s="135">
        <f>H341*0.0709</f>
        <v>2481.5</v>
      </c>
      <c r="P341" s="173"/>
      <c r="Q341" s="124">
        <f>SUM(K341:P341)</f>
        <v>7455</v>
      </c>
      <c r="R341" s="124">
        <v>2068.5</v>
      </c>
      <c r="S341" s="124">
        <f>L341+M341+O341</f>
        <v>5386.5</v>
      </c>
      <c r="T341" s="171">
        <f>H341-R341</f>
        <v>32931.5</v>
      </c>
      <c r="U341" s="174" t="s">
        <v>678</v>
      </c>
      <c r="V341" s="175" t="s">
        <v>849</v>
      </c>
      <c r="W341" s="242">
        <v>40215368800</v>
      </c>
      <c r="X341" s="176">
        <v>3</v>
      </c>
    </row>
    <row r="342" spans="1:24" s="177" customFormat="1" ht="36">
      <c r="A342" s="167">
        <v>335</v>
      </c>
      <c r="B342" s="142" t="s">
        <v>142</v>
      </c>
      <c r="C342" s="127" t="s">
        <v>143</v>
      </c>
      <c r="D342" s="125" t="s">
        <v>688</v>
      </c>
      <c r="E342" s="169" t="s">
        <v>677</v>
      </c>
      <c r="F342" s="170">
        <v>44287</v>
      </c>
      <c r="G342" s="170">
        <v>44470</v>
      </c>
      <c r="H342" s="171">
        <v>130000</v>
      </c>
      <c r="I342" s="171">
        <v>19162.12</v>
      </c>
      <c r="J342" s="171">
        <v>25</v>
      </c>
      <c r="K342" s="135">
        <f>H342*0.0287</f>
        <v>3731</v>
      </c>
      <c r="L342" s="135">
        <f>H342*0.071</f>
        <v>9230</v>
      </c>
      <c r="M342" s="135">
        <f>H342*0.012</f>
        <v>1560</v>
      </c>
      <c r="N342" s="172">
        <f>H342*0.0304</f>
        <v>3952</v>
      </c>
      <c r="O342" s="135">
        <f>H342*0.0709</f>
        <v>9217</v>
      </c>
      <c r="P342" s="173"/>
      <c r="Q342" s="124">
        <f>SUM(K342:P342)</f>
        <v>27690</v>
      </c>
      <c r="R342" s="124">
        <v>26845.119999999999</v>
      </c>
      <c r="S342" s="124">
        <f>L342+M342+O342</f>
        <v>20007</v>
      </c>
      <c r="T342" s="171">
        <f>H342-R342</f>
        <v>103154.88</v>
      </c>
      <c r="U342" s="174" t="s">
        <v>678</v>
      </c>
      <c r="V342" s="175" t="s">
        <v>850</v>
      </c>
      <c r="W342" s="242">
        <v>7100542112</v>
      </c>
      <c r="X342" s="176">
        <v>5</v>
      </c>
    </row>
    <row r="343" spans="1:24" s="177" customFormat="1" ht="36">
      <c r="A343" s="167">
        <v>336</v>
      </c>
      <c r="B343" s="142" t="s">
        <v>970</v>
      </c>
      <c r="C343" s="127" t="s">
        <v>434</v>
      </c>
      <c r="D343" s="125" t="s">
        <v>690</v>
      </c>
      <c r="E343" s="169" t="s">
        <v>677</v>
      </c>
      <c r="F343" s="170">
        <v>44348</v>
      </c>
      <c r="G343" s="170">
        <v>44531</v>
      </c>
      <c r="H343" s="171">
        <v>60000</v>
      </c>
      <c r="I343" s="171">
        <v>3486.68</v>
      </c>
      <c r="J343" s="171">
        <v>25</v>
      </c>
      <c r="K343" s="135">
        <f>H343*0.0287</f>
        <v>1722</v>
      </c>
      <c r="L343" s="135">
        <f>H343*0.071</f>
        <v>4260</v>
      </c>
      <c r="M343" s="135">
        <f>H343*0.012</f>
        <v>720</v>
      </c>
      <c r="N343" s="172">
        <f>H343*0.0304</f>
        <v>1824</v>
      </c>
      <c r="O343" s="135">
        <f>H343*0.0709</f>
        <v>4254</v>
      </c>
      <c r="P343" s="173"/>
      <c r="Q343" s="124">
        <f>SUM(K343:P343)</f>
        <v>12780</v>
      </c>
      <c r="R343" s="124">
        <v>7032.68</v>
      </c>
      <c r="S343" s="124">
        <f>L343+M343+O343</f>
        <v>9234</v>
      </c>
      <c r="T343" s="171">
        <f>H343-R343</f>
        <v>52967.32</v>
      </c>
      <c r="U343" s="174" t="s">
        <v>678</v>
      </c>
      <c r="V343" s="175" t="s">
        <v>849</v>
      </c>
      <c r="W343" s="242">
        <v>200247880</v>
      </c>
      <c r="X343" s="176">
        <v>3</v>
      </c>
    </row>
    <row r="344" spans="1:24" s="177" customFormat="1" ht="36">
      <c r="A344" s="167">
        <v>337</v>
      </c>
      <c r="B344" s="142" t="s">
        <v>423</v>
      </c>
      <c r="C344" s="127" t="s">
        <v>244</v>
      </c>
      <c r="D344" s="125" t="s">
        <v>690</v>
      </c>
      <c r="E344" s="169" t="s">
        <v>677</v>
      </c>
      <c r="F344" s="170">
        <v>44136</v>
      </c>
      <c r="G344" s="170">
        <v>44501</v>
      </c>
      <c r="H344" s="171">
        <v>29662.5</v>
      </c>
      <c r="I344" s="171">
        <v>0</v>
      </c>
      <c r="J344" s="171">
        <v>25</v>
      </c>
      <c r="K344" s="135">
        <f>H344*0.0287</f>
        <v>851.31375000000003</v>
      </c>
      <c r="L344" s="135">
        <f>H344*0.071</f>
        <v>2106.0374999999999</v>
      </c>
      <c r="M344" s="135">
        <f>H344*0.012</f>
        <v>355.95</v>
      </c>
      <c r="N344" s="172">
        <f>H344*0.0304</f>
        <v>901.74</v>
      </c>
      <c r="O344" s="135">
        <f>H344*0.0709</f>
        <v>2103.07125</v>
      </c>
      <c r="P344" s="173"/>
      <c r="Q344" s="124">
        <f>SUM(K344:P344)</f>
        <v>6318.1124999999993</v>
      </c>
      <c r="R344" s="124">
        <v>1753.05</v>
      </c>
      <c r="S344" s="124">
        <f>L344+M344+O344</f>
        <v>4565.0587500000001</v>
      </c>
      <c r="T344" s="171">
        <f>H344-R344</f>
        <v>27909.45</v>
      </c>
      <c r="U344" s="174" t="s">
        <v>678</v>
      </c>
      <c r="V344" s="175" t="s">
        <v>849</v>
      </c>
      <c r="W344" s="242">
        <v>118548825</v>
      </c>
      <c r="X344" s="176">
        <v>4</v>
      </c>
    </row>
    <row r="345" spans="1:24" s="177" customFormat="1" ht="36">
      <c r="A345" s="167">
        <v>338</v>
      </c>
      <c r="B345" s="142" t="s">
        <v>928</v>
      </c>
      <c r="C345" s="127" t="s">
        <v>446</v>
      </c>
      <c r="D345" s="125" t="s">
        <v>1129</v>
      </c>
      <c r="E345" s="169" t="s">
        <v>677</v>
      </c>
      <c r="F345" s="170">
        <v>44365</v>
      </c>
      <c r="G345" s="170">
        <v>44548</v>
      </c>
      <c r="H345" s="171">
        <v>60000</v>
      </c>
      <c r="I345" s="171">
        <v>3486.68</v>
      </c>
      <c r="J345" s="171">
        <v>25</v>
      </c>
      <c r="K345" s="135">
        <f>H345*0.0287</f>
        <v>1722</v>
      </c>
      <c r="L345" s="135">
        <f>H345*0.071</f>
        <v>4260</v>
      </c>
      <c r="M345" s="135">
        <f>H345*0.012</f>
        <v>720</v>
      </c>
      <c r="N345" s="172">
        <f>H345*0.0304</f>
        <v>1824</v>
      </c>
      <c r="O345" s="135">
        <f>H345*0.0709</f>
        <v>4254</v>
      </c>
      <c r="P345" s="173"/>
      <c r="Q345" s="124">
        <f>SUM(K345:P345)</f>
        <v>12780</v>
      </c>
      <c r="R345" s="124">
        <v>7032.68</v>
      </c>
      <c r="S345" s="124">
        <f>L345+M345+O345</f>
        <v>9234</v>
      </c>
      <c r="T345" s="171">
        <f>H345-R345</f>
        <v>52967.32</v>
      </c>
      <c r="U345" s="174" t="s">
        <v>678</v>
      </c>
      <c r="V345" s="175" t="s">
        <v>849</v>
      </c>
      <c r="W345" s="242">
        <v>9300169894</v>
      </c>
      <c r="X345" s="176">
        <v>4</v>
      </c>
    </row>
    <row r="346" spans="1:24" s="177" customFormat="1" ht="36">
      <c r="A346" s="167">
        <v>339</v>
      </c>
      <c r="B346" s="142" t="s">
        <v>165</v>
      </c>
      <c r="C346" s="127" t="s">
        <v>166</v>
      </c>
      <c r="D346" s="125" t="s">
        <v>691</v>
      </c>
      <c r="E346" s="169" t="s">
        <v>677</v>
      </c>
      <c r="F346" s="170">
        <v>44317</v>
      </c>
      <c r="G346" s="170">
        <v>44470</v>
      </c>
      <c r="H346" s="171">
        <v>70000</v>
      </c>
      <c r="I346" s="171">
        <v>5368.48</v>
      </c>
      <c r="J346" s="171">
        <v>25</v>
      </c>
      <c r="K346" s="135">
        <f>H346*0.0287</f>
        <v>2009</v>
      </c>
      <c r="L346" s="135">
        <f>H346*0.071</f>
        <v>4970</v>
      </c>
      <c r="M346" s="135">
        <f>H346*0.012</f>
        <v>840</v>
      </c>
      <c r="N346" s="172">
        <f>H346*0.0304</f>
        <v>2128</v>
      </c>
      <c r="O346" s="135">
        <f>H346*0.0709</f>
        <v>4963</v>
      </c>
      <c r="P346" s="173"/>
      <c r="Q346" s="124">
        <f>SUM(K346:P346)</f>
        <v>14910</v>
      </c>
      <c r="R346" s="124">
        <v>9967.91</v>
      </c>
      <c r="S346" s="124">
        <f>L346+M346+O346</f>
        <v>10773</v>
      </c>
      <c r="T346" s="171">
        <f>H346-R346</f>
        <v>60032.09</v>
      </c>
      <c r="U346" s="174" t="s">
        <v>678</v>
      </c>
      <c r="V346" s="175" t="s">
        <v>849</v>
      </c>
      <c r="W346" s="242">
        <v>22400113670</v>
      </c>
      <c r="X346" s="176">
        <v>4</v>
      </c>
    </row>
    <row r="347" spans="1:24" s="177" customFormat="1" ht="24">
      <c r="A347" s="167">
        <v>340</v>
      </c>
      <c r="B347" s="142" t="s">
        <v>456</v>
      </c>
      <c r="C347" s="127" t="s">
        <v>16</v>
      </c>
      <c r="D347" s="125" t="s">
        <v>745</v>
      </c>
      <c r="E347" s="169" t="s">
        <v>677</v>
      </c>
      <c r="F347" s="170">
        <v>44287</v>
      </c>
      <c r="G347" s="170">
        <v>44470</v>
      </c>
      <c r="H347" s="171">
        <v>70000</v>
      </c>
      <c r="I347" s="171">
        <v>5368.48</v>
      </c>
      <c r="J347" s="171">
        <v>25</v>
      </c>
      <c r="K347" s="135">
        <f>H347*0.0287</f>
        <v>2009</v>
      </c>
      <c r="L347" s="135">
        <f>H347*0.071</f>
        <v>4970</v>
      </c>
      <c r="M347" s="135">
        <f>H347*0.012</f>
        <v>840</v>
      </c>
      <c r="N347" s="172">
        <f>H347*0.0304</f>
        <v>2128</v>
      </c>
      <c r="O347" s="135">
        <f>H347*0.0709</f>
        <v>4963</v>
      </c>
      <c r="P347" s="173"/>
      <c r="Q347" s="124">
        <f>SUM(K347:P347)</f>
        <v>14910</v>
      </c>
      <c r="R347" s="124">
        <v>9505.48</v>
      </c>
      <c r="S347" s="124">
        <f>L347+M347+O347</f>
        <v>10773</v>
      </c>
      <c r="T347" s="171">
        <f>H347-R347</f>
        <v>60494.520000000004</v>
      </c>
      <c r="U347" s="174" t="s">
        <v>678</v>
      </c>
      <c r="V347" s="175" t="s">
        <v>849</v>
      </c>
      <c r="W347" s="242">
        <v>6800334127</v>
      </c>
      <c r="X347" s="176">
        <v>4</v>
      </c>
    </row>
    <row r="348" spans="1:24" s="177" customFormat="1" ht="24">
      <c r="A348" s="167">
        <v>341</v>
      </c>
      <c r="B348" s="142" t="s">
        <v>896</v>
      </c>
      <c r="C348" s="127" t="s">
        <v>169</v>
      </c>
      <c r="D348" s="125" t="s">
        <v>735</v>
      </c>
      <c r="E348" s="169" t="s">
        <v>677</v>
      </c>
      <c r="F348" s="170">
        <v>44234</v>
      </c>
      <c r="G348" s="170">
        <v>44599</v>
      </c>
      <c r="H348" s="171">
        <v>22000</v>
      </c>
      <c r="I348" s="171">
        <v>0</v>
      </c>
      <c r="J348" s="171">
        <v>25</v>
      </c>
      <c r="K348" s="135">
        <f>H348*0.0287</f>
        <v>631.4</v>
      </c>
      <c r="L348" s="135">
        <f>H348*0.071</f>
        <v>1561.9999999999998</v>
      </c>
      <c r="M348" s="135">
        <f>H348*0.012</f>
        <v>264</v>
      </c>
      <c r="N348" s="172">
        <f>H348*0.0304</f>
        <v>668.8</v>
      </c>
      <c r="O348" s="135">
        <f>H348*0.0709</f>
        <v>1559.8000000000002</v>
      </c>
      <c r="P348" s="173"/>
      <c r="Q348" s="124">
        <f>SUM(K348:P348)</f>
        <v>4686</v>
      </c>
      <c r="R348" s="124">
        <v>1300.2</v>
      </c>
      <c r="S348" s="124">
        <f>L348+M348+O348</f>
        <v>3385.8</v>
      </c>
      <c r="T348" s="171">
        <f>H348-R348</f>
        <v>20699.8</v>
      </c>
      <c r="U348" s="174" t="s">
        <v>678</v>
      </c>
      <c r="V348" s="175" t="s">
        <v>849</v>
      </c>
      <c r="W348" s="242">
        <v>22500258698</v>
      </c>
      <c r="X348" s="176">
        <v>2</v>
      </c>
    </row>
    <row r="349" spans="1:24" s="177" customFormat="1" ht="24">
      <c r="A349" s="167">
        <v>342</v>
      </c>
      <c r="B349" s="142" t="s">
        <v>785</v>
      </c>
      <c r="C349" s="127" t="s">
        <v>837</v>
      </c>
      <c r="D349" s="125" t="s">
        <v>715</v>
      </c>
      <c r="E349" s="169" t="s">
        <v>677</v>
      </c>
      <c r="F349" s="170">
        <v>44409</v>
      </c>
      <c r="G349" s="170">
        <v>44228</v>
      </c>
      <c r="H349" s="171">
        <v>90000</v>
      </c>
      <c r="I349" s="171">
        <v>9753.1200000000008</v>
      </c>
      <c r="J349" s="171">
        <v>25</v>
      </c>
      <c r="K349" s="135">
        <f>H349*0.0287</f>
        <v>2583</v>
      </c>
      <c r="L349" s="135">
        <f>H349*0.071</f>
        <v>6389.9999999999991</v>
      </c>
      <c r="M349" s="135">
        <f>H349*0.012</f>
        <v>1080</v>
      </c>
      <c r="N349" s="172">
        <f>H349*0.0304</f>
        <v>2736</v>
      </c>
      <c r="O349" s="135">
        <f>H349*0.0709</f>
        <v>6381</v>
      </c>
      <c r="P349" s="173"/>
      <c r="Q349" s="124">
        <f>SUM(K349:P349)</f>
        <v>19170</v>
      </c>
      <c r="R349" s="124">
        <v>15072.12</v>
      </c>
      <c r="S349" s="124">
        <f>L349+M349+O349</f>
        <v>13851</v>
      </c>
      <c r="T349" s="171">
        <f>H349-R349</f>
        <v>74927.88</v>
      </c>
      <c r="U349" s="174" t="s">
        <v>678</v>
      </c>
      <c r="V349" s="175" t="s">
        <v>850</v>
      </c>
      <c r="W349" s="242">
        <v>40238153254</v>
      </c>
      <c r="X349" s="176">
        <v>5</v>
      </c>
    </row>
    <row r="350" spans="1:24" s="177" customFormat="1" ht="36">
      <c r="A350" s="167">
        <v>343</v>
      </c>
      <c r="B350" s="178" t="s">
        <v>1115</v>
      </c>
      <c r="C350" s="174" t="s">
        <v>89</v>
      </c>
      <c r="D350" s="125" t="s">
        <v>690</v>
      </c>
      <c r="E350" s="169" t="s">
        <v>677</v>
      </c>
      <c r="F350" s="170">
        <v>44440</v>
      </c>
      <c r="G350" s="170">
        <v>44621</v>
      </c>
      <c r="H350" s="171">
        <v>20000</v>
      </c>
      <c r="I350" s="171">
        <v>0</v>
      </c>
      <c r="J350" s="171">
        <v>25</v>
      </c>
      <c r="K350" s="135">
        <f>H350*0.0287</f>
        <v>574</v>
      </c>
      <c r="L350" s="135">
        <f>H350*0.071</f>
        <v>1419.9999999999998</v>
      </c>
      <c r="M350" s="135">
        <f>H350*0.012</f>
        <v>240</v>
      </c>
      <c r="N350" s="172">
        <f>H350*0.0304</f>
        <v>608</v>
      </c>
      <c r="O350" s="135">
        <f>H350*0.0709</f>
        <v>1418</v>
      </c>
      <c r="P350" s="173"/>
      <c r="Q350" s="124">
        <f>SUM(K350:P350)</f>
        <v>4260</v>
      </c>
      <c r="R350" s="124">
        <v>1182</v>
      </c>
      <c r="S350" s="124">
        <f>L350+M350+O350</f>
        <v>3078</v>
      </c>
      <c r="T350" s="171">
        <f>H350-R350</f>
        <v>18818</v>
      </c>
      <c r="U350" s="174" t="s">
        <v>678</v>
      </c>
      <c r="V350" s="175" t="s">
        <v>850</v>
      </c>
      <c r="W350" s="242">
        <v>9900028250</v>
      </c>
      <c r="X350" s="176">
        <v>3</v>
      </c>
    </row>
    <row r="351" spans="1:24" s="177" customFormat="1" ht="24">
      <c r="A351" s="167">
        <v>344</v>
      </c>
      <c r="B351" s="142" t="s">
        <v>812</v>
      </c>
      <c r="C351" s="127" t="s">
        <v>843</v>
      </c>
      <c r="D351" s="168" t="s">
        <v>680</v>
      </c>
      <c r="E351" s="169" t="s">
        <v>677</v>
      </c>
      <c r="F351" s="170">
        <v>44256</v>
      </c>
      <c r="G351" s="170">
        <v>44621</v>
      </c>
      <c r="H351" s="171">
        <v>31500</v>
      </c>
      <c r="I351" s="171">
        <v>0</v>
      </c>
      <c r="J351" s="171">
        <v>25</v>
      </c>
      <c r="K351" s="135">
        <f>H351*0.0287</f>
        <v>904.05</v>
      </c>
      <c r="L351" s="135">
        <f>H351*0.071</f>
        <v>2236.5</v>
      </c>
      <c r="M351" s="135">
        <f>H351*0.012</f>
        <v>378</v>
      </c>
      <c r="N351" s="172">
        <f>H351*0.0304</f>
        <v>957.6</v>
      </c>
      <c r="O351" s="135">
        <f>H351*0.0709</f>
        <v>2233.3500000000004</v>
      </c>
      <c r="P351" s="173"/>
      <c r="Q351" s="124">
        <f>SUM(K351:P351)</f>
        <v>6709.5000000000009</v>
      </c>
      <c r="R351" s="124">
        <v>1861.65</v>
      </c>
      <c r="S351" s="124">
        <f>L351+M351+O351</f>
        <v>4847.8500000000004</v>
      </c>
      <c r="T351" s="171">
        <f>H351-R351</f>
        <v>29638.35</v>
      </c>
      <c r="U351" s="174" t="s">
        <v>678</v>
      </c>
      <c r="V351" s="175" t="s">
        <v>850</v>
      </c>
      <c r="W351" s="242">
        <v>108934522</v>
      </c>
      <c r="X351" s="176">
        <v>4</v>
      </c>
    </row>
    <row r="352" spans="1:24" s="177" customFormat="1" ht="24">
      <c r="A352" s="167">
        <v>345</v>
      </c>
      <c r="B352" s="142" t="s">
        <v>786</v>
      </c>
      <c r="C352" s="127" t="s">
        <v>16</v>
      </c>
      <c r="D352" s="125" t="s">
        <v>703</v>
      </c>
      <c r="E352" s="169" t="s">
        <v>677</v>
      </c>
      <c r="F352" s="170">
        <v>44378</v>
      </c>
      <c r="G352" s="170">
        <v>44562</v>
      </c>
      <c r="H352" s="171">
        <v>90000</v>
      </c>
      <c r="I352" s="171">
        <v>9455.59</v>
      </c>
      <c r="J352" s="171">
        <v>25</v>
      </c>
      <c r="K352" s="135">
        <f>H352*0.0287</f>
        <v>2583</v>
      </c>
      <c r="L352" s="135">
        <f>H352*0.071</f>
        <v>6389.9999999999991</v>
      </c>
      <c r="M352" s="135">
        <f>H352*0.012</f>
        <v>1080</v>
      </c>
      <c r="N352" s="172">
        <f>H352*0.0304</f>
        <v>2736</v>
      </c>
      <c r="O352" s="135">
        <f>H352*0.0709</f>
        <v>6381</v>
      </c>
      <c r="P352" s="173"/>
      <c r="Q352" s="124">
        <f>SUM(K352:P352)</f>
        <v>19170</v>
      </c>
      <c r="R352" s="124">
        <v>17451.71</v>
      </c>
      <c r="S352" s="124">
        <f>L352+M352+O352</f>
        <v>13851</v>
      </c>
      <c r="T352" s="171">
        <f>H352-R352</f>
        <v>72548.290000000008</v>
      </c>
      <c r="U352" s="174" t="s">
        <v>678</v>
      </c>
      <c r="V352" s="175" t="s">
        <v>850</v>
      </c>
      <c r="W352" s="242">
        <v>117754135</v>
      </c>
      <c r="X352" s="176">
        <v>4</v>
      </c>
    </row>
    <row r="353" spans="1:24" s="177" customFormat="1" ht="36">
      <c r="A353" s="167">
        <v>346</v>
      </c>
      <c r="B353" s="142" t="s">
        <v>793</v>
      </c>
      <c r="C353" s="127" t="s">
        <v>283</v>
      </c>
      <c r="D353" s="125" t="s">
        <v>695</v>
      </c>
      <c r="E353" s="169" t="s">
        <v>677</v>
      </c>
      <c r="F353" s="170">
        <v>44348</v>
      </c>
      <c r="G353" s="170">
        <v>44501</v>
      </c>
      <c r="H353" s="171">
        <v>40000</v>
      </c>
      <c r="I353" s="171">
        <v>442.65</v>
      </c>
      <c r="J353" s="171">
        <v>25</v>
      </c>
      <c r="K353" s="135">
        <f>H353*0.0287</f>
        <v>1148</v>
      </c>
      <c r="L353" s="135">
        <f>H353*0.071</f>
        <v>2839.9999999999995</v>
      </c>
      <c r="M353" s="135">
        <f>H353*0.012</f>
        <v>480</v>
      </c>
      <c r="N353" s="172">
        <f>H353*0.0304</f>
        <v>1216</v>
      </c>
      <c r="O353" s="135">
        <f>H353*0.0709</f>
        <v>2836</v>
      </c>
      <c r="P353" s="173"/>
      <c r="Q353" s="124">
        <f>SUM(K353:P353)</f>
        <v>8520</v>
      </c>
      <c r="R353" s="124">
        <v>2806.65</v>
      </c>
      <c r="S353" s="124">
        <f>L353+M353+O353</f>
        <v>6156</v>
      </c>
      <c r="T353" s="171">
        <f>H353-R353</f>
        <v>37193.35</v>
      </c>
      <c r="U353" s="174" t="s">
        <v>678</v>
      </c>
      <c r="V353" s="175" t="s">
        <v>850</v>
      </c>
      <c r="W353" s="242">
        <v>113081079</v>
      </c>
      <c r="X353" s="176">
        <v>3</v>
      </c>
    </row>
    <row r="354" spans="1:24" s="177" customFormat="1" ht="36">
      <c r="A354" s="167">
        <v>347</v>
      </c>
      <c r="B354" s="142" t="s">
        <v>230</v>
      </c>
      <c r="C354" s="127" t="s">
        <v>96</v>
      </c>
      <c r="D354" s="125" t="s">
        <v>1130</v>
      </c>
      <c r="E354" s="169" t="s">
        <v>677</v>
      </c>
      <c r="F354" s="170">
        <v>44287</v>
      </c>
      <c r="G354" s="170">
        <v>44470</v>
      </c>
      <c r="H354" s="171">
        <v>20000</v>
      </c>
      <c r="I354" s="171">
        <v>0</v>
      </c>
      <c r="J354" s="171">
        <v>25</v>
      </c>
      <c r="K354" s="135">
        <f>H354*0.0287</f>
        <v>574</v>
      </c>
      <c r="L354" s="135">
        <f>H354*0.071</f>
        <v>1419.9999999999998</v>
      </c>
      <c r="M354" s="135">
        <f>H354*0.012</f>
        <v>240</v>
      </c>
      <c r="N354" s="172">
        <f>H354*0.0304</f>
        <v>608</v>
      </c>
      <c r="O354" s="135">
        <f>H354*0.0709</f>
        <v>1418</v>
      </c>
      <c r="P354" s="173"/>
      <c r="Q354" s="124">
        <f>SUM(K354:P354)</f>
        <v>4260</v>
      </c>
      <c r="R354" s="124">
        <v>1182</v>
      </c>
      <c r="S354" s="124">
        <f>L354+M354+O354</f>
        <v>3078</v>
      </c>
      <c r="T354" s="171">
        <f>H354-R354</f>
        <v>18818</v>
      </c>
      <c r="U354" s="174" t="s">
        <v>678</v>
      </c>
      <c r="V354" s="175" t="s">
        <v>850</v>
      </c>
      <c r="W354" s="242">
        <v>1000859353</v>
      </c>
      <c r="X354" s="176">
        <v>4</v>
      </c>
    </row>
    <row r="355" spans="1:24" s="177" customFormat="1" ht="24">
      <c r="A355" s="167">
        <v>348</v>
      </c>
      <c r="B355" s="142" t="s">
        <v>429</v>
      </c>
      <c r="C355" s="127" t="s">
        <v>89</v>
      </c>
      <c r="D355" s="125" t="s">
        <v>690</v>
      </c>
      <c r="E355" s="169" t="s">
        <v>677</v>
      </c>
      <c r="F355" s="170">
        <v>44287</v>
      </c>
      <c r="G355" s="170">
        <v>44470</v>
      </c>
      <c r="H355" s="171">
        <v>25000</v>
      </c>
      <c r="I355" s="171">
        <v>0</v>
      </c>
      <c r="J355" s="171">
        <v>25</v>
      </c>
      <c r="K355" s="135">
        <f>H355*0.0287</f>
        <v>717.5</v>
      </c>
      <c r="L355" s="135">
        <f>H355*0.071</f>
        <v>1774.9999999999998</v>
      </c>
      <c r="M355" s="135">
        <f>H355*0.012</f>
        <v>300</v>
      </c>
      <c r="N355" s="172">
        <f>H355*0.0304</f>
        <v>760</v>
      </c>
      <c r="O355" s="135">
        <f>H355*0.0709</f>
        <v>1772.5000000000002</v>
      </c>
      <c r="P355" s="173"/>
      <c r="Q355" s="124">
        <f>SUM(K355:P355)</f>
        <v>5325</v>
      </c>
      <c r="R355" s="124">
        <v>1477.5</v>
      </c>
      <c r="S355" s="124">
        <f>L355+M355+O355</f>
        <v>3847.5</v>
      </c>
      <c r="T355" s="171">
        <f>H355-R355</f>
        <v>23522.5</v>
      </c>
      <c r="U355" s="174" t="s">
        <v>678</v>
      </c>
      <c r="V355" s="175" t="s">
        <v>850</v>
      </c>
      <c r="W355" s="242">
        <v>2300008386</v>
      </c>
      <c r="X355" s="176">
        <v>3</v>
      </c>
    </row>
    <row r="356" spans="1:24" s="177" customFormat="1" ht="36">
      <c r="A356" s="167">
        <v>349</v>
      </c>
      <c r="B356" s="142" t="s">
        <v>228</v>
      </c>
      <c r="C356" s="127" t="s">
        <v>226</v>
      </c>
      <c r="D356" s="125" t="s">
        <v>1130</v>
      </c>
      <c r="E356" s="169" t="s">
        <v>677</v>
      </c>
      <c r="F356" s="170">
        <v>44317</v>
      </c>
      <c r="G356" s="170">
        <v>44501</v>
      </c>
      <c r="H356" s="171">
        <v>12500</v>
      </c>
      <c r="I356" s="171">
        <v>0</v>
      </c>
      <c r="J356" s="171">
        <v>25</v>
      </c>
      <c r="K356" s="135">
        <f>H356*0.0287</f>
        <v>358.75</v>
      </c>
      <c r="L356" s="135">
        <f>H356*0.071</f>
        <v>887.49999999999989</v>
      </c>
      <c r="M356" s="135">
        <f>H356*0.012</f>
        <v>150</v>
      </c>
      <c r="N356" s="172">
        <f>H356*0.0304</f>
        <v>380</v>
      </c>
      <c r="O356" s="135">
        <f>H356*0.0709</f>
        <v>886.25000000000011</v>
      </c>
      <c r="P356" s="173"/>
      <c r="Q356" s="124">
        <f>SUM(K356:P356)</f>
        <v>2662.5</v>
      </c>
      <c r="R356" s="124">
        <v>738.75</v>
      </c>
      <c r="S356" s="124">
        <f>L356+M356+O356</f>
        <v>1923.75</v>
      </c>
      <c r="T356" s="171">
        <f>H356-R356</f>
        <v>11761.25</v>
      </c>
      <c r="U356" s="174" t="s">
        <v>678</v>
      </c>
      <c r="V356" s="175" t="s">
        <v>850</v>
      </c>
      <c r="W356" s="242">
        <v>400012969</v>
      </c>
      <c r="X356" s="176">
        <v>1</v>
      </c>
    </row>
    <row r="357" spans="1:24" s="177" customFormat="1" ht="24">
      <c r="A357" s="167">
        <v>350</v>
      </c>
      <c r="B357" s="142" t="s">
        <v>544</v>
      </c>
      <c r="C357" s="127" t="s">
        <v>446</v>
      </c>
      <c r="D357" s="125" t="s">
        <v>690</v>
      </c>
      <c r="E357" s="169" t="s">
        <v>677</v>
      </c>
      <c r="F357" s="170">
        <v>44287</v>
      </c>
      <c r="G357" s="170">
        <v>44470</v>
      </c>
      <c r="H357" s="171">
        <v>60000</v>
      </c>
      <c r="I357" s="171">
        <v>3486.68</v>
      </c>
      <c r="J357" s="171">
        <v>25</v>
      </c>
      <c r="K357" s="135">
        <f>H357*0.0287</f>
        <v>1722</v>
      </c>
      <c r="L357" s="135">
        <f>H357*0.071</f>
        <v>4260</v>
      </c>
      <c r="M357" s="135">
        <f>H357*0.012</f>
        <v>720</v>
      </c>
      <c r="N357" s="172">
        <f>H357*0.0304</f>
        <v>1824</v>
      </c>
      <c r="O357" s="135">
        <f>H357*0.0709</f>
        <v>4254</v>
      </c>
      <c r="P357" s="173"/>
      <c r="Q357" s="124">
        <f>SUM(K357:P357)</f>
        <v>12780</v>
      </c>
      <c r="R357" s="124">
        <v>7032.68</v>
      </c>
      <c r="S357" s="124">
        <f>L357+M357+O357</f>
        <v>9234</v>
      </c>
      <c r="T357" s="171">
        <f>H357-R357</f>
        <v>52967.32</v>
      </c>
      <c r="U357" s="174" t="s">
        <v>678</v>
      </c>
      <c r="V357" s="175" t="s">
        <v>850</v>
      </c>
      <c r="W357" s="242">
        <v>3102041757</v>
      </c>
      <c r="X357" s="176">
        <v>4</v>
      </c>
    </row>
    <row r="358" spans="1:24" s="177" customFormat="1" ht="24">
      <c r="A358" s="167">
        <v>351</v>
      </c>
      <c r="B358" s="142" t="s">
        <v>950</v>
      </c>
      <c r="C358" s="127" t="s">
        <v>1052</v>
      </c>
      <c r="D358" s="125" t="s">
        <v>702</v>
      </c>
      <c r="E358" s="169" t="s">
        <v>677</v>
      </c>
      <c r="F358" s="170">
        <v>44409</v>
      </c>
      <c r="G358" s="170">
        <v>44593</v>
      </c>
      <c r="H358" s="171">
        <v>18975</v>
      </c>
      <c r="I358" s="171">
        <v>0</v>
      </c>
      <c r="J358" s="171">
        <v>25</v>
      </c>
      <c r="K358" s="135">
        <f>H358*0.0287</f>
        <v>544.58249999999998</v>
      </c>
      <c r="L358" s="135">
        <f>H358*0.071</f>
        <v>1347.2249999999999</v>
      </c>
      <c r="M358" s="135">
        <f>H358*0.012</f>
        <v>227.70000000000002</v>
      </c>
      <c r="N358" s="172">
        <f>H358*0.0304</f>
        <v>576.84</v>
      </c>
      <c r="O358" s="135">
        <f>H358*0.0709</f>
        <v>1345.3275000000001</v>
      </c>
      <c r="P358" s="173"/>
      <c r="Q358" s="124">
        <f>SUM(K358:P358)</f>
        <v>4041.6750000000002</v>
      </c>
      <c r="R358" s="124">
        <v>1121.42</v>
      </c>
      <c r="S358" s="124">
        <f>L358+M358+O358</f>
        <v>2920.2525000000001</v>
      </c>
      <c r="T358" s="171">
        <f>H358-R358</f>
        <v>17853.580000000002</v>
      </c>
      <c r="U358" s="174" t="s">
        <v>678</v>
      </c>
      <c r="V358" s="175" t="s">
        <v>850</v>
      </c>
      <c r="W358" s="242">
        <v>110229473</v>
      </c>
      <c r="X358" s="176">
        <v>4</v>
      </c>
    </row>
    <row r="359" spans="1:24" s="177" customFormat="1" ht="48">
      <c r="A359" s="167">
        <v>352</v>
      </c>
      <c r="B359" s="178" t="s">
        <v>1100</v>
      </c>
      <c r="C359" s="174" t="s">
        <v>89</v>
      </c>
      <c r="D359" s="125" t="s">
        <v>690</v>
      </c>
      <c r="E359" s="169" t="s">
        <v>677</v>
      </c>
      <c r="F359" s="170">
        <v>44440</v>
      </c>
      <c r="G359" s="170">
        <v>44621</v>
      </c>
      <c r="H359" s="171">
        <v>20000</v>
      </c>
      <c r="I359" s="171">
        <v>0</v>
      </c>
      <c r="J359" s="171">
        <v>25</v>
      </c>
      <c r="K359" s="135">
        <f>H359*0.0287</f>
        <v>574</v>
      </c>
      <c r="L359" s="135">
        <f>H359*0.071</f>
        <v>1419.9999999999998</v>
      </c>
      <c r="M359" s="135">
        <f>H359*0.012</f>
        <v>240</v>
      </c>
      <c r="N359" s="172">
        <f>H359*0.0304</f>
        <v>608</v>
      </c>
      <c r="O359" s="135">
        <f>H359*0.0709</f>
        <v>1418</v>
      </c>
      <c r="P359" s="173"/>
      <c r="Q359" s="124">
        <f>SUM(K359:P359)</f>
        <v>4260</v>
      </c>
      <c r="R359" s="124">
        <v>1182</v>
      </c>
      <c r="S359" s="124">
        <f>L359+M359+O359</f>
        <v>3078</v>
      </c>
      <c r="T359" s="171">
        <f>H359-R359</f>
        <v>18818</v>
      </c>
      <c r="U359" s="174" t="s">
        <v>678</v>
      </c>
      <c r="V359" s="175" t="s">
        <v>850</v>
      </c>
      <c r="W359" s="242">
        <v>107595563</v>
      </c>
      <c r="X359" s="176">
        <v>4</v>
      </c>
    </row>
    <row r="360" spans="1:24" s="177" customFormat="1" ht="36">
      <c r="A360" s="167">
        <v>353</v>
      </c>
      <c r="B360" s="142" t="s">
        <v>525</v>
      </c>
      <c r="C360" s="127" t="s">
        <v>526</v>
      </c>
      <c r="D360" s="125" t="s">
        <v>690</v>
      </c>
      <c r="E360" s="169" t="s">
        <v>677</v>
      </c>
      <c r="F360" s="170">
        <v>44317</v>
      </c>
      <c r="G360" s="170">
        <v>44501</v>
      </c>
      <c r="H360" s="171">
        <v>20000</v>
      </c>
      <c r="I360" s="171">
        <v>0</v>
      </c>
      <c r="J360" s="171">
        <v>25</v>
      </c>
      <c r="K360" s="135">
        <f>H360*0.0287</f>
        <v>574</v>
      </c>
      <c r="L360" s="135">
        <f>H360*0.071</f>
        <v>1419.9999999999998</v>
      </c>
      <c r="M360" s="135">
        <f>H360*0.012</f>
        <v>240</v>
      </c>
      <c r="N360" s="172">
        <f>H360*0.0304</f>
        <v>608</v>
      </c>
      <c r="O360" s="135">
        <f>H360*0.0709</f>
        <v>1418</v>
      </c>
      <c r="P360" s="173"/>
      <c r="Q360" s="124">
        <f>SUM(K360:P360)</f>
        <v>4260</v>
      </c>
      <c r="R360" s="124">
        <v>1182</v>
      </c>
      <c r="S360" s="124">
        <f>L360+M360+O360</f>
        <v>3078</v>
      </c>
      <c r="T360" s="171">
        <f>H360-R360</f>
        <v>18818</v>
      </c>
      <c r="U360" s="174" t="s">
        <v>678</v>
      </c>
      <c r="V360" s="175" t="s">
        <v>850</v>
      </c>
      <c r="W360" s="242">
        <v>2600570473</v>
      </c>
      <c r="X360" s="176">
        <v>3</v>
      </c>
    </row>
    <row r="361" spans="1:24" s="177" customFormat="1" ht="24">
      <c r="A361" s="167">
        <v>354</v>
      </c>
      <c r="B361" s="142" t="s">
        <v>919</v>
      </c>
      <c r="C361" s="127" t="s">
        <v>140</v>
      </c>
      <c r="D361" s="125" t="s">
        <v>1130</v>
      </c>
      <c r="E361" s="169" t="s">
        <v>677</v>
      </c>
      <c r="F361" s="170">
        <v>44317</v>
      </c>
      <c r="G361" s="170">
        <v>44501</v>
      </c>
      <c r="H361" s="171">
        <v>19800</v>
      </c>
      <c r="I361" s="171">
        <v>0</v>
      </c>
      <c r="J361" s="171">
        <v>25</v>
      </c>
      <c r="K361" s="135">
        <f>H361*0.0287</f>
        <v>568.26</v>
      </c>
      <c r="L361" s="135">
        <f>H361*0.071</f>
        <v>1405.8</v>
      </c>
      <c r="M361" s="135">
        <f>H361*0.012</f>
        <v>237.6</v>
      </c>
      <c r="N361" s="172">
        <f>H361*0.0304</f>
        <v>601.91999999999996</v>
      </c>
      <c r="O361" s="135">
        <f>H361*0.0709</f>
        <v>1403.8200000000002</v>
      </c>
      <c r="P361" s="173"/>
      <c r="Q361" s="124">
        <f>SUM(K361:P361)</f>
        <v>4217.3999999999996</v>
      </c>
      <c r="R361" s="124">
        <v>1170.18</v>
      </c>
      <c r="S361" s="124">
        <f>L361+M361+O361</f>
        <v>3047.2200000000003</v>
      </c>
      <c r="T361" s="171">
        <f>H361-R361</f>
        <v>18629.82</v>
      </c>
      <c r="U361" s="174" t="s">
        <v>678</v>
      </c>
      <c r="V361" s="175" t="s">
        <v>850</v>
      </c>
      <c r="W361" s="242">
        <v>2301359002</v>
      </c>
      <c r="X361" s="176">
        <v>3</v>
      </c>
    </row>
    <row r="362" spans="1:24" s="177" customFormat="1" ht="24">
      <c r="A362" s="167">
        <v>355</v>
      </c>
      <c r="B362" s="142" t="s">
        <v>1067</v>
      </c>
      <c r="C362" s="127" t="s">
        <v>56</v>
      </c>
      <c r="D362" s="125" t="s">
        <v>715</v>
      </c>
      <c r="E362" s="169" t="s">
        <v>677</v>
      </c>
      <c r="F362" s="170">
        <v>44287</v>
      </c>
      <c r="G362" s="170">
        <v>44470</v>
      </c>
      <c r="H362" s="171">
        <v>80000</v>
      </c>
      <c r="I362" s="171">
        <v>7400.87</v>
      </c>
      <c r="J362" s="171">
        <v>25</v>
      </c>
      <c r="K362" s="135">
        <f>H362*0.0287</f>
        <v>2296</v>
      </c>
      <c r="L362" s="135">
        <f>H362*0.071</f>
        <v>5679.9999999999991</v>
      </c>
      <c r="M362" s="135">
        <f>H362*0.012</f>
        <v>960</v>
      </c>
      <c r="N362" s="172">
        <f>H362*0.0304</f>
        <v>2432</v>
      </c>
      <c r="O362" s="135">
        <f>H362*0.0709</f>
        <v>5672</v>
      </c>
      <c r="P362" s="173"/>
      <c r="Q362" s="124">
        <f>SUM(K362:P362)</f>
        <v>17040</v>
      </c>
      <c r="R362" s="124">
        <v>12128.87</v>
      </c>
      <c r="S362" s="124">
        <f>L362+M362+O362</f>
        <v>12312</v>
      </c>
      <c r="T362" s="171">
        <f>H362-R362</f>
        <v>67871.13</v>
      </c>
      <c r="U362" s="174" t="s">
        <v>678</v>
      </c>
      <c r="V362" s="175" t="s">
        <v>850</v>
      </c>
      <c r="W362" s="242">
        <v>100658723</v>
      </c>
      <c r="X362" s="176">
        <v>4</v>
      </c>
    </row>
    <row r="363" spans="1:24" s="177" customFormat="1" ht="24">
      <c r="A363" s="167">
        <v>356</v>
      </c>
      <c r="B363" s="142" t="s">
        <v>857</v>
      </c>
      <c r="C363" s="127" t="s">
        <v>280</v>
      </c>
      <c r="D363" s="125" t="s">
        <v>699</v>
      </c>
      <c r="E363" s="169" t="s">
        <v>677</v>
      </c>
      <c r="F363" s="170">
        <v>44348</v>
      </c>
      <c r="G363" s="170">
        <v>44531</v>
      </c>
      <c r="H363" s="171">
        <v>60000</v>
      </c>
      <c r="I363" s="171">
        <v>3486.68</v>
      </c>
      <c r="J363" s="171">
        <v>25</v>
      </c>
      <c r="K363" s="135">
        <f>H363*0.0287</f>
        <v>1722</v>
      </c>
      <c r="L363" s="135">
        <f>H363*0.071</f>
        <v>4260</v>
      </c>
      <c r="M363" s="135">
        <f>H363*0.012</f>
        <v>720</v>
      </c>
      <c r="N363" s="172">
        <f>H363*0.0304</f>
        <v>1824</v>
      </c>
      <c r="O363" s="135">
        <f>H363*0.0709</f>
        <v>4254</v>
      </c>
      <c r="P363" s="173"/>
      <c r="Q363" s="124">
        <f>SUM(K363:P363)</f>
        <v>12780</v>
      </c>
      <c r="R363" s="124">
        <v>9993.68</v>
      </c>
      <c r="S363" s="124">
        <f>L363+M363+O363</f>
        <v>9234</v>
      </c>
      <c r="T363" s="171">
        <f>H363-R363</f>
        <v>50006.32</v>
      </c>
      <c r="U363" s="174" t="s">
        <v>678</v>
      </c>
      <c r="V363" s="175" t="s">
        <v>850</v>
      </c>
      <c r="W363" s="242">
        <v>2801134145</v>
      </c>
      <c r="X363" s="176">
        <v>4</v>
      </c>
    </row>
    <row r="364" spans="1:24" s="177" customFormat="1" ht="24">
      <c r="A364" s="167">
        <v>357</v>
      </c>
      <c r="B364" s="142" t="s">
        <v>384</v>
      </c>
      <c r="C364" s="127" t="s">
        <v>16</v>
      </c>
      <c r="D364" s="125" t="s">
        <v>700</v>
      </c>
      <c r="E364" s="169" t="s">
        <v>677</v>
      </c>
      <c r="F364" s="170">
        <v>44287</v>
      </c>
      <c r="G364" s="170">
        <v>44470</v>
      </c>
      <c r="H364" s="171">
        <v>50000</v>
      </c>
      <c r="I364" s="171">
        <v>1854</v>
      </c>
      <c r="J364" s="171">
        <v>25</v>
      </c>
      <c r="K364" s="135">
        <f>H364*0.0287</f>
        <v>1435</v>
      </c>
      <c r="L364" s="135">
        <f>H364*0.071</f>
        <v>3549.9999999999995</v>
      </c>
      <c r="M364" s="135">
        <f>H364*0.012</f>
        <v>600</v>
      </c>
      <c r="N364" s="172">
        <f>H364*0.0304</f>
        <v>1520</v>
      </c>
      <c r="O364" s="135">
        <f>H364*0.0709</f>
        <v>3545.0000000000005</v>
      </c>
      <c r="P364" s="173"/>
      <c r="Q364" s="124">
        <f>SUM(K364:P364)</f>
        <v>10650</v>
      </c>
      <c r="R364" s="124">
        <v>4809</v>
      </c>
      <c r="S364" s="124">
        <f>L364+M364+O364</f>
        <v>7695</v>
      </c>
      <c r="T364" s="171">
        <f>H364-R364</f>
        <v>45191</v>
      </c>
      <c r="U364" s="174" t="s">
        <v>678</v>
      </c>
      <c r="V364" s="175" t="s">
        <v>850</v>
      </c>
      <c r="W364" s="242">
        <v>109094169</v>
      </c>
      <c r="X364" s="176">
        <v>4</v>
      </c>
    </row>
    <row r="365" spans="1:24" s="177" customFormat="1" ht="24">
      <c r="A365" s="167">
        <v>358</v>
      </c>
      <c r="B365" s="142" t="s">
        <v>315</v>
      </c>
      <c r="C365" s="127" t="s">
        <v>16</v>
      </c>
      <c r="D365" s="125" t="s">
        <v>746</v>
      </c>
      <c r="E365" s="169" t="s">
        <v>677</v>
      </c>
      <c r="F365" s="170">
        <v>44256</v>
      </c>
      <c r="G365" s="170">
        <v>44440</v>
      </c>
      <c r="H365" s="171">
        <v>40000</v>
      </c>
      <c r="I365" s="171">
        <v>442.65</v>
      </c>
      <c r="J365" s="171">
        <v>25</v>
      </c>
      <c r="K365" s="135">
        <f>H365*0.0287</f>
        <v>1148</v>
      </c>
      <c r="L365" s="135">
        <f>H365*0.071</f>
        <v>2839.9999999999995</v>
      </c>
      <c r="M365" s="135">
        <f>H365*0.012</f>
        <v>480</v>
      </c>
      <c r="N365" s="172">
        <f>H365*0.0304</f>
        <v>1216</v>
      </c>
      <c r="O365" s="135">
        <f>H365*0.0709</f>
        <v>2836</v>
      </c>
      <c r="P365" s="173"/>
      <c r="Q365" s="124">
        <f>SUM(K365:P365)</f>
        <v>8520</v>
      </c>
      <c r="R365" s="124">
        <v>30780.09</v>
      </c>
      <c r="S365" s="124">
        <f>L365+M365+O365</f>
        <v>6156</v>
      </c>
      <c r="T365" s="171">
        <f>H365-R365</f>
        <v>9219.91</v>
      </c>
      <c r="U365" s="174" t="s">
        <v>681</v>
      </c>
      <c r="V365" s="175" t="s">
        <v>850</v>
      </c>
      <c r="W365" s="242">
        <v>115510083</v>
      </c>
      <c r="X365" s="176">
        <v>4</v>
      </c>
    </row>
    <row r="366" spans="1:24" s="177" customFormat="1" ht="48">
      <c r="A366" s="167">
        <v>359</v>
      </c>
      <c r="B366" s="142" t="s">
        <v>596</v>
      </c>
      <c r="C366" s="127" t="s">
        <v>244</v>
      </c>
      <c r="D366" s="125" t="s">
        <v>696</v>
      </c>
      <c r="E366" s="169" t="s">
        <v>677</v>
      </c>
      <c r="F366" s="170">
        <v>44348</v>
      </c>
      <c r="G366" s="170">
        <v>44531</v>
      </c>
      <c r="H366" s="171">
        <v>55000</v>
      </c>
      <c r="I366" s="171">
        <v>2559.6799999999998</v>
      </c>
      <c r="J366" s="171">
        <v>25</v>
      </c>
      <c r="K366" s="135">
        <f>H366*0.0287</f>
        <v>1578.5</v>
      </c>
      <c r="L366" s="135">
        <f>H366*0.071</f>
        <v>3904.9999999999995</v>
      </c>
      <c r="M366" s="135">
        <f>H366*0.012</f>
        <v>660</v>
      </c>
      <c r="N366" s="172">
        <f>H366*0.0304</f>
        <v>1672</v>
      </c>
      <c r="O366" s="135">
        <f>H366*0.0709</f>
        <v>3899.5000000000005</v>
      </c>
      <c r="P366" s="173"/>
      <c r="Q366" s="124">
        <f>SUM(K366:P366)</f>
        <v>11715</v>
      </c>
      <c r="R366" s="124">
        <v>9980.18</v>
      </c>
      <c r="S366" s="124">
        <f>L366+M366+O366</f>
        <v>8464.5</v>
      </c>
      <c r="T366" s="171">
        <f>H366-R366</f>
        <v>45019.82</v>
      </c>
      <c r="U366" s="174" t="s">
        <v>678</v>
      </c>
      <c r="V366" s="175" t="s">
        <v>850</v>
      </c>
      <c r="W366" s="242">
        <v>7100248009</v>
      </c>
      <c r="X366" s="176">
        <v>4</v>
      </c>
    </row>
    <row r="367" spans="1:24" s="177" customFormat="1" ht="36">
      <c r="A367" s="167">
        <v>360</v>
      </c>
      <c r="B367" s="142" t="s">
        <v>829</v>
      </c>
      <c r="C367" s="127" t="s">
        <v>89</v>
      </c>
      <c r="D367" s="125" t="s">
        <v>690</v>
      </c>
      <c r="E367" s="169" t="s">
        <v>677</v>
      </c>
      <c r="F367" s="170">
        <v>44348</v>
      </c>
      <c r="G367" s="170">
        <v>44531</v>
      </c>
      <c r="H367" s="171">
        <v>20000</v>
      </c>
      <c r="I367" s="171">
        <v>0</v>
      </c>
      <c r="J367" s="171">
        <v>25</v>
      </c>
      <c r="K367" s="135">
        <f>H367*0.0287</f>
        <v>574</v>
      </c>
      <c r="L367" s="135">
        <f>H367*0.071</f>
        <v>1419.9999999999998</v>
      </c>
      <c r="M367" s="135">
        <f>H367*0.012</f>
        <v>240</v>
      </c>
      <c r="N367" s="172">
        <f>H367*0.0304</f>
        <v>608</v>
      </c>
      <c r="O367" s="135">
        <f>H367*0.0709</f>
        <v>1418</v>
      </c>
      <c r="P367" s="173"/>
      <c r="Q367" s="124">
        <f>SUM(K367:P367)</f>
        <v>4260</v>
      </c>
      <c r="R367" s="124">
        <v>1182</v>
      </c>
      <c r="S367" s="124">
        <f>L367+M367+O367</f>
        <v>3078</v>
      </c>
      <c r="T367" s="171">
        <f>H367-R367</f>
        <v>18818</v>
      </c>
      <c r="U367" s="174" t="s">
        <v>678</v>
      </c>
      <c r="V367" s="175" t="s">
        <v>849</v>
      </c>
      <c r="W367" s="242">
        <v>1201007935</v>
      </c>
      <c r="X367" s="176">
        <v>3</v>
      </c>
    </row>
    <row r="368" spans="1:24" s="177" customFormat="1" ht="36">
      <c r="A368" s="167">
        <v>361</v>
      </c>
      <c r="B368" s="142" t="s">
        <v>1025</v>
      </c>
      <c r="C368" s="127" t="s">
        <v>1055</v>
      </c>
      <c r="D368" s="125" t="s">
        <v>696</v>
      </c>
      <c r="E368" s="169" t="s">
        <v>677</v>
      </c>
      <c r="F368" s="170">
        <v>44434</v>
      </c>
      <c r="G368" s="170">
        <v>44618</v>
      </c>
      <c r="H368" s="171">
        <v>55000</v>
      </c>
      <c r="I368" s="171">
        <v>2559.6799999999998</v>
      </c>
      <c r="J368" s="171">
        <v>25</v>
      </c>
      <c r="K368" s="135">
        <f>H368*0.0287</f>
        <v>1578.5</v>
      </c>
      <c r="L368" s="135">
        <f>H368*0.071</f>
        <v>3904.9999999999995</v>
      </c>
      <c r="M368" s="135">
        <f>H368*0.012</f>
        <v>660</v>
      </c>
      <c r="N368" s="172">
        <f>H368*0.0304</f>
        <v>1672</v>
      </c>
      <c r="O368" s="135">
        <f>H368*0.0709</f>
        <v>3899.5000000000005</v>
      </c>
      <c r="P368" s="173"/>
      <c r="Q368" s="124">
        <f>SUM(K368:P368)</f>
        <v>11715</v>
      </c>
      <c r="R368" s="124">
        <v>5810.18</v>
      </c>
      <c r="S368" s="124">
        <f>L368+M368+O368</f>
        <v>8464.5</v>
      </c>
      <c r="T368" s="171">
        <f>H368-R368</f>
        <v>49189.82</v>
      </c>
      <c r="U368" s="174" t="s">
        <v>678</v>
      </c>
      <c r="V368" s="175" t="s">
        <v>850</v>
      </c>
      <c r="W368" s="242">
        <v>40220936690</v>
      </c>
      <c r="X368" s="176">
        <v>4</v>
      </c>
    </row>
    <row r="369" spans="1:24" s="177" customFormat="1" ht="36">
      <c r="A369" s="167">
        <v>362</v>
      </c>
      <c r="B369" s="142" t="s">
        <v>519</v>
      </c>
      <c r="C369" s="127" t="s">
        <v>89</v>
      </c>
      <c r="D369" s="125" t="s">
        <v>1129</v>
      </c>
      <c r="E369" s="169" t="s">
        <v>677</v>
      </c>
      <c r="F369" s="170">
        <v>44287</v>
      </c>
      <c r="G369" s="170">
        <v>44470</v>
      </c>
      <c r="H369" s="171">
        <v>20000</v>
      </c>
      <c r="I369" s="171">
        <v>0</v>
      </c>
      <c r="J369" s="171">
        <v>25</v>
      </c>
      <c r="K369" s="135">
        <f>H369*0.0287</f>
        <v>574</v>
      </c>
      <c r="L369" s="135">
        <f>H369*0.071</f>
        <v>1419.9999999999998</v>
      </c>
      <c r="M369" s="135">
        <f>H369*0.012</f>
        <v>240</v>
      </c>
      <c r="N369" s="172">
        <f>H369*0.0304</f>
        <v>608</v>
      </c>
      <c r="O369" s="135">
        <f>H369*0.0709</f>
        <v>1418</v>
      </c>
      <c r="P369" s="173"/>
      <c r="Q369" s="124">
        <f>SUM(K369:P369)</f>
        <v>4260</v>
      </c>
      <c r="R369" s="124">
        <v>1182</v>
      </c>
      <c r="S369" s="124">
        <f>L369+M369+O369</f>
        <v>3078</v>
      </c>
      <c r="T369" s="171">
        <f>H369-R369</f>
        <v>18818</v>
      </c>
      <c r="U369" s="174" t="s">
        <v>678</v>
      </c>
      <c r="V369" s="175" t="s">
        <v>850</v>
      </c>
      <c r="W369" s="242">
        <v>1300345269</v>
      </c>
      <c r="X369" s="176">
        <v>3</v>
      </c>
    </row>
    <row r="370" spans="1:24" s="177" customFormat="1" ht="24">
      <c r="A370" s="167">
        <v>363</v>
      </c>
      <c r="B370" s="142" t="s">
        <v>489</v>
      </c>
      <c r="C370" s="127" t="s">
        <v>89</v>
      </c>
      <c r="D370" s="125" t="s">
        <v>1129</v>
      </c>
      <c r="E370" s="169" t="s">
        <v>677</v>
      </c>
      <c r="F370" s="170">
        <v>44136</v>
      </c>
      <c r="G370" s="170">
        <v>44501</v>
      </c>
      <c r="H370" s="171">
        <v>20000</v>
      </c>
      <c r="I370" s="171">
        <v>0</v>
      </c>
      <c r="J370" s="171">
        <v>25</v>
      </c>
      <c r="K370" s="135">
        <f>H370*0.0287</f>
        <v>574</v>
      </c>
      <c r="L370" s="135">
        <f>H370*0.071</f>
        <v>1419.9999999999998</v>
      </c>
      <c r="M370" s="135">
        <f>H370*0.012</f>
        <v>240</v>
      </c>
      <c r="N370" s="172">
        <f>H370*0.0304</f>
        <v>608</v>
      </c>
      <c r="O370" s="135">
        <f>H370*0.0709</f>
        <v>1418</v>
      </c>
      <c r="P370" s="173"/>
      <c r="Q370" s="124">
        <f>SUM(K370:P370)</f>
        <v>4260</v>
      </c>
      <c r="R370" s="124">
        <v>9482</v>
      </c>
      <c r="S370" s="124">
        <f>L370+M370+O370</f>
        <v>3078</v>
      </c>
      <c r="T370" s="171">
        <f>H370-R370</f>
        <v>10518</v>
      </c>
      <c r="U370" s="174" t="s">
        <v>678</v>
      </c>
      <c r="V370" s="175" t="s">
        <v>849</v>
      </c>
      <c r="W370" s="242">
        <v>110389202</v>
      </c>
      <c r="X370" s="176">
        <v>3</v>
      </c>
    </row>
    <row r="371" spans="1:24" s="177" customFormat="1" ht="24">
      <c r="A371" s="167">
        <v>364</v>
      </c>
      <c r="B371" s="178" t="s">
        <v>1104</v>
      </c>
      <c r="C371" s="174" t="s">
        <v>89</v>
      </c>
      <c r="D371" s="125" t="s">
        <v>1129</v>
      </c>
      <c r="E371" s="169" t="s">
        <v>677</v>
      </c>
      <c r="F371" s="170">
        <v>44440</v>
      </c>
      <c r="G371" s="170">
        <v>44621</v>
      </c>
      <c r="H371" s="171">
        <v>20000</v>
      </c>
      <c r="I371" s="171">
        <v>0</v>
      </c>
      <c r="J371" s="171">
        <v>25</v>
      </c>
      <c r="K371" s="135">
        <f>H371*0.0287</f>
        <v>574</v>
      </c>
      <c r="L371" s="135">
        <f>H371*0.071</f>
        <v>1419.9999999999998</v>
      </c>
      <c r="M371" s="135">
        <f>H371*0.012</f>
        <v>240</v>
      </c>
      <c r="N371" s="172">
        <f>H371*0.0304</f>
        <v>608</v>
      </c>
      <c r="O371" s="135">
        <f>H371*0.0709</f>
        <v>1418</v>
      </c>
      <c r="P371" s="173"/>
      <c r="Q371" s="124">
        <f>SUM(K371:P371)</f>
        <v>4260</v>
      </c>
      <c r="R371" s="124">
        <v>1182</v>
      </c>
      <c r="S371" s="124">
        <f>L371+M371+O371</f>
        <v>3078</v>
      </c>
      <c r="T371" s="171">
        <f>H371-R371</f>
        <v>18818</v>
      </c>
      <c r="U371" s="174" t="s">
        <v>678</v>
      </c>
      <c r="V371" s="175" t="s">
        <v>849</v>
      </c>
      <c r="W371" s="242">
        <v>1100219730</v>
      </c>
      <c r="X371" s="176">
        <v>4</v>
      </c>
    </row>
    <row r="372" spans="1:24" s="177" customFormat="1" ht="36">
      <c r="A372" s="167">
        <v>365</v>
      </c>
      <c r="B372" s="142" t="s">
        <v>820</v>
      </c>
      <c r="C372" s="127" t="s">
        <v>89</v>
      </c>
      <c r="D372" s="125" t="s">
        <v>690</v>
      </c>
      <c r="E372" s="169" t="s">
        <v>677</v>
      </c>
      <c r="F372" s="170">
        <v>44378</v>
      </c>
      <c r="G372" s="170">
        <v>44562</v>
      </c>
      <c r="H372" s="171">
        <v>20000</v>
      </c>
      <c r="I372" s="171">
        <v>0</v>
      </c>
      <c r="J372" s="171">
        <v>25</v>
      </c>
      <c r="K372" s="135">
        <f>H372*0.0287</f>
        <v>574</v>
      </c>
      <c r="L372" s="135">
        <f>H372*0.071</f>
        <v>1419.9999999999998</v>
      </c>
      <c r="M372" s="135">
        <f>H372*0.012</f>
        <v>240</v>
      </c>
      <c r="N372" s="172">
        <f>H372*0.0304</f>
        <v>608</v>
      </c>
      <c r="O372" s="135">
        <f>H372*0.0709</f>
        <v>1418</v>
      </c>
      <c r="P372" s="173"/>
      <c r="Q372" s="124">
        <f>SUM(K372:P372)</f>
        <v>4260</v>
      </c>
      <c r="R372" s="124">
        <v>1182</v>
      </c>
      <c r="S372" s="124">
        <f>L372+M372+O372</f>
        <v>3078</v>
      </c>
      <c r="T372" s="171">
        <f>H372-R372</f>
        <v>18818</v>
      </c>
      <c r="U372" s="174" t="s">
        <v>678</v>
      </c>
      <c r="V372" s="175" t="s">
        <v>849</v>
      </c>
      <c r="W372" s="242">
        <v>3800143061</v>
      </c>
      <c r="X372" s="176">
        <v>3</v>
      </c>
    </row>
    <row r="373" spans="1:24" s="177" customFormat="1" ht="24">
      <c r="A373" s="167">
        <v>366</v>
      </c>
      <c r="B373" s="178" t="s">
        <v>1101</v>
      </c>
      <c r="C373" s="174" t="s">
        <v>89</v>
      </c>
      <c r="D373" s="125" t="s">
        <v>690</v>
      </c>
      <c r="E373" s="169" t="s">
        <v>677</v>
      </c>
      <c r="F373" s="170">
        <v>44440</v>
      </c>
      <c r="G373" s="170">
        <v>44621</v>
      </c>
      <c r="H373" s="171">
        <v>12000</v>
      </c>
      <c r="I373" s="171">
        <v>0</v>
      </c>
      <c r="J373" s="171">
        <v>25</v>
      </c>
      <c r="K373" s="135">
        <f>H373*0.0287</f>
        <v>344.4</v>
      </c>
      <c r="L373" s="135">
        <f>H373*0.071</f>
        <v>851.99999999999989</v>
      </c>
      <c r="M373" s="135">
        <f>H373*0.012</f>
        <v>144</v>
      </c>
      <c r="N373" s="172">
        <f>H373*0.0304</f>
        <v>364.8</v>
      </c>
      <c r="O373" s="135">
        <f>H373*0.0709</f>
        <v>850.80000000000007</v>
      </c>
      <c r="P373" s="173"/>
      <c r="Q373" s="124">
        <f>SUM(K373:P373)</f>
        <v>2556</v>
      </c>
      <c r="R373" s="124">
        <v>709.2</v>
      </c>
      <c r="S373" s="124">
        <f>L373+M373+O373</f>
        <v>1846.8</v>
      </c>
      <c r="T373" s="171">
        <f>H373-R373</f>
        <v>11290.8</v>
      </c>
      <c r="U373" s="174" t="s">
        <v>678</v>
      </c>
      <c r="V373" s="175" t="s">
        <v>850</v>
      </c>
      <c r="W373" s="242">
        <v>111866778</v>
      </c>
      <c r="X373" s="176">
        <v>4</v>
      </c>
    </row>
    <row r="374" spans="1:24" s="177" customFormat="1" ht="24">
      <c r="A374" s="167">
        <v>367</v>
      </c>
      <c r="B374" s="142" t="s">
        <v>791</v>
      </c>
      <c r="C374" s="127" t="s">
        <v>203</v>
      </c>
      <c r="D374" s="125" t="s">
        <v>708</v>
      </c>
      <c r="E374" s="169" t="s">
        <v>677</v>
      </c>
      <c r="F374" s="170">
        <v>44378</v>
      </c>
      <c r="G374" s="170">
        <v>44562</v>
      </c>
      <c r="H374" s="171">
        <v>50000</v>
      </c>
      <c r="I374" s="171">
        <v>1854</v>
      </c>
      <c r="J374" s="171">
        <v>25</v>
      </c>
      <c r="K374" s="135">
        <f>H374*0.0287</f>
        <v>1435</v>
      </c>
      <c r="L374" s="135">
        <f>H374*0.071</f>
        <v>3549.9999999999995</v>
      </c>
      <c r="M374" s="135">
        <f>H374*0.012</f>
        <v>600</v>
      </c>
      <c r="N374" s="172">
        <f>H374*0.0304</f>
        <v>1520</v>
      </c>
      <c r="O374" s="135">
        <f>H374*0.0709</f>
        <v>3545.0000000000005</v>
      </c>
      <c r="P374" s="173"/>
      <c r="Q374" s="124">
        <f>SUM(K374:P374)</f>
        <v>10650</v>
      </c>
      <c r="R374" s="124">
        <v>4809</v>
      </c>
      <c r="S374" s="124">
        <f>L374+M374+O374</f>
        <v>7695</v>
      </c>
      <c r="T374" s="171">
        <f>H374-R374</f>
        <v>45191</v>
      </c>
      <c r="U374" s="174" t="s">
        <v>678</v>
      </c>
      <c r="V374" s="175" t="s">
        <v>849</v>
      </c>
      <c r="W374" s="242">
        <v>107779035</v>
      </c>
      <c r="X374" s="176">
        <v>4</v>
      </c>
    </row>
    <row r="375" spans="1:24" s="177" customFormat="1" ht="48">
      <c r="A375" s="167">
        <v>368</v>
      </c>
      <c r="B375" s="142" t="s">
        <v>530</v>
      </c>
      <c r="C375" s="127" t="s">
        <v>446</v>
      </c>
      <c r="D375" s="125" t="s">
        <v>690</v>
      </c>
      <c r="E375" s="169" t="s">
        <v>677</v>
      </c>
      <c r="F375" s="170">
        <v>44287</v>
      </c>
      <c r="G375" s="170">
        <v>44470</v>
      </c>
      <c r="H375" s="171">
        <v>60000</v>
      </c>
      <c r="I375" s="171">
        <v>3486.68</v>
      </c>
      <c r="J375" s="171">
        <v>25</v>
      </c>
      <c r="K375" s="135">
        <f>H375*0.0287</f>
        <v>1722</v>
      </c>
      <c r="L375" s="135">
        <f>H375*0.071</f>
        <v>4260</v>
      </c>
      <c r="M375" s="135">
        <f>H375*0.012</f>
        <v>720</v>
      </c>
      <c r="N375" s="172">
        <f>H375*0.0304</f>
        <v>1824</v>
      </c>
      <c r="O375" s="135">
        <f>H375*0.0709</f>
        <v>4254</v>
      </c>
      <c r="P375" s="173"/>
      <c r="Q375" s="124">
        <f>SUM(K375:P375)</f>
        <v>12780</v>
      </c>
      <c r="R375" s="124">
        <v>7957.54</v>
      </c>
      <c r="S375" s="124">
        <f>L375+M375+O375</f>
        <v>9234</v>
      </c>
      <c r="T375" s="171">
        <f>H375-R375</f>
        <v>52042.46</v>
      </c>
      <c r="U375" s="174" t="s">
        <v>678</v>
      </c>
      <c r="V375" s="175" t="s">
        <v>849</v>
      </c>
      <c r="W375" s="242">
        <v>2601228360</v>
      </c>
      <c r="X375" s="176">
        <v>4</v>
      </c>
    </row>
    <row r="376" spans="1:24" s="177" customFormat="1" ht="24">
      <c r="A376" s="167">
        <v>369</v>
      </c>
      <c r="B376" s="142" t="s">
        <v>572</v>
      </c>
      <c r="C376" s="127" t="s">
        <v>89</v>
      </c>
      <c r="D376" s="125" t="s">
        <v>690</v>
      </c>
      <c r="E376" s="169" t="s">
        <v>677</v>
      </c>
      <c r="F376" s="170">
        <v>44287</v>
      </c>
      <c r="G376" s="170">
        <v>44470</v>
      </c>
      <c r="H376" s="171">
        <v>20000</v>
      </c>
      <c r="I376" s="171">
        <v>0</v>
      </c>
      <c r="J376" s="171">
        <v>25</v>
      </c>
      <c r="K376" s="135">
        <f>H376*0.0287</f>
        <v>574</v>
      </c>
      <c r="L376" s="135">
        <f>H376*0.071</f>
        <v>1419.9999999999998</v>
      </c>
      <c r="M376" s="135">
        <f>H376*0.012</f>
        <v>240</v>
      </c>
      <c r="N376" s="172">
        <f>H376*0.0304</f>
        <v>608</v>
      </c>
      <c r="O376" s="135">
        <f>H376*0.0709</f>
        <v>1418</v>
      </c>
      <c r="P376" s="173"/>
      <c r="Q376" s="124">
        <f>SUM(K376:P376)</f>
        <v>4260</v>
      </c>
      <c r="R376" s="124">
        <v>1182</v>
      </c>
      <c r="S376" s="124">
        <f>L376+M376+O376</f>
        <v>3078</v>
      </c>
      <c r="T376" s="171">
        <f>H376-R376</f>
        <v>18818</v>
      </c>
      <c r="U376" s="174" t="s">
        <v>678</v>
      </c>
      <c r="V376" s="175" t="s">
        <v>849</v>
      </c>
      <c r="W376" s="242">
        <v>4800661888</v>
      </c>
      <c r="X376" s="176">
        <v>3</v>
      </c>
    </row>
    <row r="377" spans="1:24" s="177" customFormat="1" ht="36">
      <c r="A377" s="167">
        <v>370</v>
      </c>
      <c r="B377" s="142" t="s">
        <v>876</v>
      </c>
      <c r="C377" s="127" t="s">
        <v>309</v>
      </c>
      <c r="D377" s="125" t="s">
        <v>683</v>
      </c>
      <c r="E377" s="169" t="s">
        <v>677</v>
      </c>
      <c r="F377" s="170">
        <v>44440</v>
      </c>
      <c r="G377" s="170">
        <v>44621</v>
      </c>
      <c r="H377" s="171">
        <v>25000</v>
      </c>
      <c r="I377" s="171">
        <v>0</v>
      </c>
      <c r="J377" s="171">
        <v>25</v>
      </c>
      <c r="K377" s="135">
        <f>H377*0.0287</f>
        <v>717.5</v>
      </c>
      <c r="L377" s="135">
        <f>H377*0.071</f>
        <v>1774.9999999999998</v>
      </c>
      <c r="M377" s="135">
        <f>H377*0.012</f>
        <v>300</v>
      </c>
      <c r="N377" s="172">
        <f>H377*0.0304</f>
        <v>760</v>
      </c>
      <c r="O377" s="135">
        <f>H377*0.0709</f>
        <v>1772.5000000000002</v>
      </c>
      <c r="P377" s="173"/>
      <c r="Q377" s="124">
        <f>SUM(K377:P377)</f>
        <v>5325</v>
      </c>
      <c r="R377" s="124">
        <v>1477.5</v>
      </c>
      <c r="S377" s="124">
        <f>L377+M377+O377</f>
        <v>3847.5</v>
      </c>
      <c r="T377" s="171">
        <f>H377-R377</f>
        <v>23522.5</v>
      </c>
      <c r="U377" s="174" t="s">
        <v>678</v>
      </c>
      <c r="V377" s="175" t="s">
        <v>850</v>
      </c>
      <c r="W377" s="242">
        <v>22301232165</v>
      </c>
      <c r="X377" s="176">
        <v>3</v>
      </c>
    </row>
    <row r="378" spans="1:24" s="177" customFormat="1" ht="24">
      <c r="A378" s="167">
        <v>371</v>
      </c>
      <c r="B378" s="142" t="s">
        <v>989</v>
      </c>
      <c r="C378" s="127" t="s">
        <v>446</v>
      </c>
      <c r="D378" s="125" t="s">
        <v>690</v>
      </c>
      <c r="E378" s="169" t="s">
        <v>677</v>
      </c>
      <c r="F378" s="170">
        <v>44368</v>
      </c>
      <c r="G378" s="170">
        <v>44551</v>
      </c>
      <c r="H378" s="171">
        <v>60000</v>
      </c>
      <c r="I378" s="171">
        <v>3486.68</v>
      </c>
      <c r="J378" s="171">
        <v>25</v>
      </c>
      <c r="K378" s="135">
        <f>H378*0.0287</f>
        <v>1722</v>
      </c>
      <c r="L378" s="135">
        <f>H378*0.071</f>
        <v>4260</v>
      </c>
      <c r="M378" s="135">
        <f>H378*0.012</f>
        <v>720</v>
      </c>
      <c r="N378" s="172">
        <f>H378*0.0304</f>
        <v>1824</v>
      </c>
      <c r="O378" s="135">
        <f>H378*0.0709</f>
        <v>4254</v>
      </c>
      <c r="P378" s="173"/>
      <c r="Q378" s="124">
        <f>SUM(K378:P378)</f>
        <v>12780</v>
      </c>
      <c r="R378" s="124">
        <v>7032.68</v>
      </c>
      <c r="S378" s="124">
        <f>L378+M378+O378</f>
        <v>9234</v>
      </c>
      <c r="T378" s="171">
        <f>H378-R378</f>
        <v>52967.32</v>
      </c>
      <c r="U378" s="174" t="s">
        <v>678</v>
      </c>
      <c r="V378" s="175" t="s">
        <v>849</v>
      </c>
      <c r="W378" s="242">
        <v>1800148312</v>
      </c>
      <c r="X378" s="176">
        <v>4</v>
      </c>
    </row>
    <row r="379" spans="1:24" s="177" customFormat="1" ht="24">
      <c r="A379" s="167">
        <v>372</v>
      </c>
      <c r="B379" s="142" t="s">
        <v>981</v>
      </c>
      <c r="C379" s="127" t="s">
        <v>89</v>
      </c>
      <c r="D379" s="125" t="s">
        <v>690</v>
      </c>
      <c r="E379" s="169" t="s">
        <v>677</v>
      </c>
      <c r="F379" s="170">
        <v>44348</v>
      </c>
      <c r="G379" s="170">
        <v>44531</v>
      </c>
      <c r="H379" s="171">
        <v>20000</v>
      </c>
      <c r="I379" s="171">
        <v>0</v>
      </c>
      <c r="J379" s="171">
        <v>25</v>
      </c>
      <c r="K379" s="135">
        <f>H379*0.0287</f>
        <v>574</v>
      </c>
      <c r="L379" s="135">
        <f>H379*0.071</f>
        <v>1419.9999999999998</v>
      </c>
      <c r="M379" s="135">
        <f>H379*0.012</f>
        <v>240</v>
      </c>
      <c r="N379" s="172">
        <f>H379*0.0304</f>
        <v>608</v>
      </c>
      <c r="O379" s="135">
        <f>H379*0.0709</f>
        <v>1418</v>
      </c>
      <c r="P379" s="173"/>
      <c r="Q379" s="124">
        <f>SUM(K379:P379)</f>
        <v>4260</v>
      </c>
      <c r="R379" s="124">
        <v>1182</v>
      </c>
      <c r="S379" s="124">
        <f>L379+M379+O379</f>
        <v>3078</v>
      </c>
      <c r="T379" s="171">
        <f>H379-R379</f>
        <v>18818</v>
      </c>
      <c r="U379" s="174" t="s">
        <v>678</v>
      </c>
      <c r="V379" s="175" t="s">
        <v>849</v>
      </c>
      <c r="W379" s="242">
        <v>1600125668</v>
      </c>
      <c r="X379" s="176">
        <v>3</v>
      </c>
    </row>
    <row r="380" spans="1:24" s="177" customFormat="1" ht="24">
      <c r="A380" s="167">
        <v>373</v>
      </c>
      <c r="B380" s="142" t="s">
        <v>710</v>
      </c>
      <c r="C380" s="127" t="s">
        <v>89</v>
      </c>
      <c r="D380" s="125" t="s">
        <v>690</v>
      </c>
      <c r="E380" s="169" t="s">
        <v>677</v>
      </c>
      <c r="F380" s="170">
        <v>44317</v>
      </c>
      <c r="G380" s="170">
        <v>44501</v>
      </c>
      <c r="H380" s="171">
        <v>20000</v>
      </c>
      <c r="I380" s="171">
        <v>0</v>
      </c>
      <c r="J380" s="171">
        <v>25</v>
      </c>
      <c r="K380" s="135">
        <f>H380*0.0287</f>
        <v>574</v>
      </c>
      <c r="L380" s="135">
        <f>H380*0.071</f>
        <v>1419.9999999999998</v>
      </c>
      <c r="M380" s="135">
        <f>H380*0.012</f>
        <v>240</v>
      </c>
      <c r="N380" s="172">
        <f>H380*0.0304</f>
        <v>608</v>
      </c>
      <c r="O380" s="135">
        <f>H380*0.0709</f>
        <v>1418</v>
      </c>
      <c r="P380" s="173"/>
      <c r="Q380" s="124">
        <f>SUM(K380:P380)</f>
        <v>4260</v>
      </c>
      <c r="R380" s="124">
        <v>1182</v>
      </c>
      <c r="S380" s="124">
        <f>L380+M380+O380</f>
        <v>3078</v>
      </c>
      <c r="T380" s="171">
        <f>H380-R380</f>
        <v>18818</v>
      </c>
      <c r="U380" s="174" t="s">
        <v>678</v>
      </c>
      <c r="V380" s="175" t="s">
        <v>849</v>
      </c>
      <c r="W380" s="242">
        <v>106576366</v>
      </c>
      <c r="X380" s="176">
        <v>3</v>
      </c>
    </row>
    <row r="381" spans="1:24" s="177" customFormat="1" ht="36">
      <c r="A381" s="167">
        <v>374</v>
      </c>
      <c r="B381" s="142" t="s">
        <v>75</v>
      </c>
      <c r="C381" s="127" t="s">
        <v>62</v>
      </c>
      <c r="D381" s="125" t="s">
        <v>697</v>
      </c>
      <c r="E381" s="169" t="s">
        <v>677</v>
      </c>
      <c r="F381" s="170">
        <v>44378</v>
      </c>
      <c r="G381" s="170">
        <v>44743</v>
      </c>
      <c r="H381" s="171">
        <v>26250</v>
      </c>
      <c r="I381" s="171">
        <v>0</v>
      </c>
      <c r="J381" s="171">
        <v>25</v>
      </c>
      <c r="K381" s="135">
        <f>H381*0.0287</f>
        <v>753.375</v>
      </c>
      <c r="L381" s="135">
        <f>H381*0.071</f>
        <v>1863.7499999999998</v>
      </c>
      <c r="M381" s="135">
        <f>H381*0.012</f>
        <v>315</v>
      </c>
      <c r="N381" s="172">
        <f>H381*0.0304</f>
        <v>798</v>
      </c>
      <c r="O381" s="135">
        <f>H381*0.0709</f>
        <v>1861.1250000000002</v>
      </c>
      <c r="P381" s="173"/>
      <c r="Q381" s="124">
        <f>SUM(K381:P381)</f>
        <v>5591.25</v>
      </c>
      <c r="R381" s="124">
        <v>1551.38</v>
      </c>
      <c r="S381" s="124">
        <f>L381+M381+O381</f>
        <v>4039.875</v>
      </c>
      <c r="T381" s="171">
        <f>H381-R381</f>
        <v>24698.62</v>
      </c>
      <c r="U381" s="174" t="s">
        <v>678</v>
      </c>
      <c r="V381" s="175" t="s">
        <v>849</v>
      </c>
      <c r="W381" s="242">
        <v>116959842</v>
      </c>
      <c r="X381" s="176">
        <v>3</v>
      </c>
    </row>
    <row r="382" spans="1:24" s="177" customFormat="1" ht="24">
      <c r="A382" s="167">
        <v>375</v>
      </c>
      <c r="B382" s="142" t="s">
        <v>889</v>
      </c>
      <c r="C382" s="127" t="s">
        <v>309</v>
      </c>
      <c r="D382" s="125" t="s">
        <v>683</v>
      </c>
      <c r="E382" s="169" t="s">
        <v>677</v>
      </c>
      <c r="F382" s="170">
        <v>44440</v>
      </c>
      <c r="G382" s="170">
        <v>44621</v>
      </c>
      <c r="H382" s="171">
        <v>25000</v>
      </c>
      <c r="I382" s="171">
        <v>0</v>
      </c>
      <c r="J382" s="171">
        <v>25</v>
      </c>
      <c r="K382" s="135">
        <f>H382*0.0287</f>
        <v>717.5</v>
      </c>
      <c r="L382" s="135">
        <f>H382*0.071</f>
        <v>1774.9999999999998</v>
      </c>
      <c r="M382" s="135">
        <f>H382*0.012</f>
        <v>300</v>
      </c>
      <c r="N382" s="172">
        <f>H382*0.0304</f>
        <v>760</v>
      </c>
      <c r="O382" s="135">
        <f>H382*0.0709</f>
        <v>1772.5000000000002</v>
      </c>
      <c r="P382" s="173"/>
      <c r="Q382" s="124">
        <f>SUM(K382:P382)</f>
        <v>5325</v>
      </c>
      <c r="R382" s="124">
        <v>1477.5</v>
      </c>
      <c r="S382" s="124">
        <f>L382+M382+O382</f>
        <v>3847.5</v>
      </c>
      <c r="T382" s="171">
        <f>H382-R382</f>
        <v>23522.5</v>
      </c>
      <c r="U382" s="174" t="s">
        <v>678</v>
      </c>
      <c r="V382" s="175" t="s">
        <v>849</v>
      </c>
      <c r="W382" s="242">
        <v>40225781380</v>
      </c>
      <c r="X382" s="176">
        <v>3</v>
      </c>
    </row>
    <row r="383" spans="1:24" s="177" customFormat="1" ht="24">
      <c r="A383" s="167">
        <v>376</v>
      </c>
      <c r="B383" s="142" t="s">
        <v>650</v>
      </c>
      <c r="C383" s="127" t="s">
        <v>89</v>
      </c>
      <c r="D383" s="125" t="s">
        <v>690</v>
      </c>
      <c r="E383" s="169" t="s">
        <v>677</v>
      </c>
      <c r="F383" s="170">
        <v>44317</v>
      </c>
      <c r="G383" s="170">
        <v>44136</v>
      </c>
      <c r="H383" s="171">
        <v>20000</v>
      </c>
      <c r="I383" s="171">
        <v>0</v>
      </c>
      <c r="J383" s="171">
        <v>25</v>
      </c>
      <c r="K383" s="135">
        <f>H383*0.0287</f>
        <v>574</v>
      </c>
      <c r="L383" s="135">
        <f>H383*0.071</f>
        <v>1419.9999999999998</v>
      </c>
      <c r="M383" s="135">
        <f>H383*0.012</f>
        <v>240</v>
      </c>
      <c r="N383" s="172">
        <f>H383*0.0304</f>
        <v>608</v>
      </c>
      <c r="O383" s="135">
        <f>H383*0.0709</f>
        <v>1418</v>
      </c>
      <c r="P383" s="173"/>
      <c r="Q383" s="124">
        <f>SUM(K383:P383)</f>
        <v>4260</v>
      </c>
      <c r="R383" s="124">
        <v>1182</v>
      </c>
      <c r="S383" s="124">
        <f>L383+M383+O383</f>
        <v>3078</v>
      </c>
      <c r="T383" s="171">
        <f>H383-R383</f>
        <v>18818</v>
      </c>
      <c r="U383" s="174" t="s">
        <v>678</v>
      </c>
      <c r="V383" s="175" t="s">
        <v>849</v>
      </c>
      <c r="W383" s="242">
        <v>40235936610</v>
      </c>
      <c r="X383" s="176">
        <v>3</v>
      </c>
    </row>
    <row r="384" spans="1:24" s="177" customFormat="1" ht="36">
      <c r="A384" s="167">
        <v>377</v>
      </c>
      <c r="B384" s="142" t="s">
        <v>1124</v>
      </c>
      <c r="C384" s="127" t="s">
        <v>62</v>
      </c>
      <c r="D384" s="125" t="s">
        <v>845</v>
      </c>
      <c r="E384" s="169" t="s">
        <v>677</v>
      </c>
      <c r="F384" s="170">
        <v>44440</v>
      </c>
      <c r="G384" s="170">
        <v>44621</v>
      </c>
      <c r="H384" s="171">
        <v>60000</v>
      </c>
      <c r="I384" s="171">
        <v>3486.68</v>
      </c>
      <c r="J384" s="171">
        <v>25</v>
      </c>
      <c r="K384" s="135">
        <f>H384*0.0287</f>
        <v>1722</v>
      </c>
      <c r="L384" s="135">
        <f>H384*0.071</f>
        <v>4260</v>
      </c>
      <c r="M384" s="135">
        <f>H384*0.012</f>
        <v>720</v>
      </c>
      <c r="N384" s="172">
        <f>H384*0.0304</f>
        <v>1824</v>
      </c>
      <c r="O384" s="135">
        <f>H384*0.0709</f>
        <v>4254</v>
      </c>
      <c r="P384" s="173"/>
      <c r="Q384" s="124">
        <f>SUM(K384:P384)</f>
        <v>12780</v>
      </c>
      <c r="R384" s="124">
        <v>7032.68</v>
      </c>
      <c r="S384" s="124">
        <f>L384+M384+O384</f>
        <v>9234</v>
      </c>
      <c r="T384" s="171">
        <f>H384-R384</f>
        <v>52967.32</v>
      </c>
      <c r="U384" s="174" t="s">
        <v>678</v>
      </c>
      <c r="V384" s="175" t="s">
        <v>849</v>
      </c>
      <c r="W384" s="242">
        <v>22301052928</v>
      </c>
      <c r="X384" s="176">
        <v>3</v>
      </c>
    </row>
    <row r="385" spans="1:24" s="177" customFormat="1" ht="48">
      <c r="A385" s="167">
        <v>378</v>
      </c>
      <c r="B385" s="142" t="s">
        <v>1006</v>
      </c>
      <c r="C385" s="127" t="s">
        <v>89</v>
      </c>
      <c r="D385" s="125" t="s">
        <v>690</v>
      </c>
      <c r="E385" s="169" t="s">
        <v>677</v>
      </c>
      <c r="F385" s="170">
        <v>44317</v>
      </c>
      <c r="G385" s="170">
        <v>44501</v>
      </c>
      <c r="H385" s="171">
        <v>20000</v>
      </c>
      <c r="I385" s="171">
        <v>0</v>
      </c>
      <c r="J385" s="171">
        <v>25</v>
      </c>
      <c r="K385" s="135">
        <f>H385*0.0287</f>
        <v>574</v>
      </c>
      <c r="L385" s="135">
        <f>H385*0.071</f>
        <v>1419.9999999999998</v>
      </c>
      <c r="M385" s="135">
        <f>H385*0.012</f>
        <v>240</v>
      </c>
      <c r="N385" s="172">
        <f>H385*0.0304</f>
        <v>608</v>
      </c>
      <c r="O385" s="135">
        <f>H385*0.0709</f>
        <v>1418</v>
      </c>
      <c r="P385" s="173"/>
      <c r="Q385" s="124">
        <f>SUM(K385:P385)</f>
        <v>4260</v>
      </c>
      <c r="R385" s="124">
        <v>1182</v>
      </c>
      <c r="S385" s="124">
        <f>L385+M385+O385</f>
        <v>3078</v>
      </c>
      <c r="T385" s="171">
        <f>H385-R385</f>
        <v>18818</v>
      </c>
      <c r="U385" s="174" t="s">
        <v>678</v>
      </c>
      <c r="V385" s="175" t="s">
        <v>849</v>
      </c>
      <c r="W385" s="242">
        <v>3700360179</v>
      </c>
      <c r="X385" s="176">
        <v>3</v>
      </c>
    </row>
    <row r="386" spans="1:24" s="177" customFormat="1" ht="24">
      <c r="A386" s="167">
        <v>379</v>
      </c>
      <c r="B386" s="142" t="s">
        <v>376</v>
      </c>
      <c r="C386" s="127" t="s">
        <v>148</v>
      </c>
      <c r="D386" s="125" t="s">
        <v>700</v>
      </c>
      <c r="E386" s="169" t="s">
        <v>677</v>
      </c>
      <c r="F386" s="170">
        <v>44287</v>
      </c>
      <c r="G386" s="170">
        <v>44470</v>
      </c>
      <c r="H386" s="171">
        <v>60000</v>
      </c>
      <c r="I386" s="171">
        <v>3486.68</v>
      </c>
      <c r="J386" s="171">
        <v>25</v>
      </c>
      <c r="K386" s="135">
        <f>H386*0.0287</f>
        <v>1722</v>
      </c>
      <c r="L386" s="135">
        <f>H386*0.071</f>
        <v>4260</v>
      </c>
      <c r="M386" s="135">
        <f>H386*0.012</f>
        <v>720</v>
      </c>
      <c r="N386" s="172">
        <f>H386*0.0304</f>
        <v>1824</v>
      </c>
      <c r="O386" s="135">
        <f>H386*0.0709</f>
        <v>4254</v>
      </c>
      <c r="P386" s="173"/>
      <c r="Q386" s="124">
        <f>SUM(K386:P386)</f>
        <v>12780</v>
      </c>
      <c r="R386" s="124">
        <v>7032.68</v>
      </c>
      <c r="S386" s="124">
        <f>L386+M386+O386</f>
        <v>9234</v>
      </c>
      <c r="T386" s="171">
        <f>H386-R386</f>
        <v>52967.32</v>
      </c>
      <c r="U386" s="174" t="s">
        <v>678</v>
      </c>
      <c r="V386" s="175" t="s">
        <v>849</v>
      </c>
      <c r="W386" s="242">
        <v>104629944</v>
      </c>
      <c r="X386" s="176">
        <v>4</v>
      </c>
    </row>
    <row r="387" spans="1:24" s="177" customFormat="1" ht="36">
      <c r="A387" s="167">
        <v>380</v>
      </c>
      <c r="B387" s="142" t="s">
        <v>887</v>
      </c>
      <c r="C387" s="127" t="s">
        <v>309</v>
      </c>
      <c r="D387" s="125" t="s">
        <v>683</v>
      </c>
      <c r="E387" s="169" t="s">
        <v>677</v>
      </c>
      <c r="F387" s="170">
        <v>44440</v>
      </c>
      <c r="G387" s="170">
        <v>44621</v>
      </c>
      <c r="H387" s="171">
        <v>25000</v>
      </c>
      <c r="I387" s="171">
        <v>0</v>
      </c>
      <c r="J387" s="171">
        <v>25</v>
      </c>
      <c r="K387" s="135">
        <f>H387*0.0287</f>
        <v>717.5</v>
      </c>
      <c r="L387" s="135">
        <f>H387*0.071</f>
        <v>1774.9999999999998</v>
      </c>
      <c r="M387" s="135">
        <f>H387*0.012</f>
        <v>300</v>
      </c>
      <c r="N387" s="172">
        <f>H387*0.0304</f>
        <v>760</v>
      </c>
      <c r="O387" s="135">
        <f>H387*0.0709</f>
        <v>1772.5000000000002</v>
      </c>
      <c r="P387" s="173"/>
      <c r="Q387" s="124">
        <f>SUM(K387:P387)</f>
        <v>5325</v>
      </c>
      <c r="R387" s="124">
        <v>1477.5</v>
      </c>
      <c r="S387" s="124">
        <f>L387+M387+O387</f>
        <v>3847.5</v>
      </c>
      <c r="T387" s="171">
        <f>H387-R387</f>
        <v>23522.5</v>
      </c>
      <c r="U387" s="174" t="s">
        <v>678</v>
      </c>
      <c r="V387" s="175" t="s">
        <v>850</v>
      </c>
      <c r="W387" s="242">
        <v>22301809616</v>
      </c>
      <c r="X387" s="176">
        <v>3</v>
      </c>
    </row>
    <row r="388" spans="1:24" s="177" customFormat="1" ht="36">
      <c r="A388" s="167">
        <v>381</v>
      </c>
      <c r="B388" s="142" t="s">
        <v>582</v>
      </c>
      <c r="C388" s="127" t="s">
        <v>89</v>
      </c>
      <c r="D388" s="125" t="s">
        <v>690</v>
      </c>
      <c r="E388" s="169" t="s">
        <v>677</v>
      </c>
      <c r="F388" s="170">
        <v>44287</v>
      </c>
      <c r="G388" s="170">
        <v>44470</v>
      </c>
      <c r="H388" s="171">
        <v>20000</v>
      </c>
      <c r="I388" s="171">
        <v>0</v>
      </c>
      <c r="J388" s="171">
        <v>25</v>
      </c>
      <c r="K388" s="135">
        <f>H388*0.0287</f>
        <v>574</v>
      </c>
      <c r="L388" s="135">
        <f>H388*0.071</f>
        <v>1419.9999999999998</v>
      </c>
      <c r="M388" s="135">
        <f>H388*0.012</f>
        <v>240</v>
      </c>
      <c r="N388" s="172">
        <f>H388*0.0304</f>
        <v>608</v>
      </c>
      <c r="O388" s="135">
        <f>H388*0.0709</f>
        <v>1418</v>
      </c>
      <c r="P388" s="173"/>
      <c r="Q388" s="124">
        <f>SUM(K388:P388)</f>
        <v>4260</v>
      </c>
      <c r="R388" s="124">
        <v>1182</v>
      </c>
      <c r="S388" s="124">
        <f>L388+M388+O388</f>
        <v>3078</v>
      </c>
      <c r="T388" s="171">
        <f>H388-R388</f>
        <v>18818</v>
      </c>
      <c r="U388" s="174" t="s">
        <v>678</v>
      </c>
      <c r="V388" s="175" t="s">
        <v>849</v>
      </c>
      <c r="W388" s="242">
        <v>5200068269</v>
      </c>
      <c r="X388" s="176">
        <v>3</v>
      </c>
    </row>
    <row r="389" spans="1:24" s="177" customFormat="1" ht="24">
      <c r="A389" s="167">
        <v>382</v>
      </c>
      <c r="B389" s="142" t="s">
        <v>152</v>
      </c>
      <c r="C389" s="127" t="s">
        <v>153</v>
      </c>
      <c r="D389" s="125" t="s">
        <v>699</v>
      </c>
      <c r="E389" s="169" t="s">
        <v>677</v>
      </c>
      <c r="F389" s="170">
        <v>44075</v>
      </c>
      <c r="G389" s="170">
        <v>44440</v>
      </c>
      <c r="H389" s="171">
        <v>41000</v>
      </c>
      <c r="I389" s="171">
        <v>583.79</v>
      </c>
      <c r="J389" s="171">
        <v>25</v>
      </c>
      <c r="K389" s="135">
        <f>H389*0.0287</f>
        <v>1176.7</v>
      </c>
      <c r="L389" s="135">
        <f>H389*0.071</f>
        <v>2910.9999999999995</v>
      </c>
      <c r="M389" s="135">
        <f>H389*0.012</f>
        <v>492</v>
      </c>
      <c r="N389" s="172">
        <f>H389*0.0304</f>
        <v>1246.4000000000001</v>
      </c>
      <c r="O389" s="135">
        <f>H389*0.0709</f>
        <v>2906.9</v>
      </c>
      <c r="P389" s="173"/>
      <c r="Q389" s="124">
        <f>SUM(K389:P389)</f>
        <v>8733</v>
      </c>
      <c r="R389" s="124">
        <v>6272.89</v>
      </c>
      <c r="S389" s="124">
        <f>L389+M389+O389</f>
        <v>6309.9</v>
      </c>
      <c r="T389" s="171">
        <f>H389-R389</f>
        <v>34727.11</v>
      </c>
      <c r="U389" s="174" t="s">
        <v>678</v>
      </c>
      <c r="V389" s="175" t="s">
        <v>849</v>
      </c>
      <c r="W389" s="242">
        <v>12300149205</v>
      </c>
      <c r="X389" s="176">
        <v>3</v>
      </c>
    </row>
    <row r="390" spans="1:24" s="177" customFormat="1" ht="24">
      <c r="A390" s="167">
        <v>383</v>
      </c>
      <c r="B390" s="142" t="s">
        <v>1007</v>
      </c>
      <c r="C390" s="127" t="s">
        <v>89</v>
      </c>
      <c r="D390" s="125" t="s">
        <v>690</v>
      </c>
      <c r="E390" s="169" t="s">
        <v>677</v>
      </c>
      <c r="F390" s="170">
        <v>44348</v>
      </c>
      <c r="G390" s="170">
        <v>44531</v>
      </c>
      <c r="H390" s="171">
        <v>20000</v>
      </c>
      <c r="I390" s="171">
        <v>0</v>
      </c>
      <c r="J390" s="171">
        <v>25</v>
      </c>
      <c r="K390" s="135">
        <f>H390*0.0287</f>
        <v>574</v>
      </c>
      <c r="L390" s="135">
        <f>H390*0.071</f>
        <v>1419.9999999999998</v>
      </c>
      <c r="M390" s="135">
        <f>H390*0.012</f>
        <v>240</v>
      </c>
      <c r="N390" s="172">
        <f>H390*0.0304</f>
        <v>608</v>
      </c>
      <c r="O390" s="135">
        <f>H390*0.0709</f>
        <v>1418</v>
      </c>
      <c r="P390" s="173"/>
      <c r="Q390" s="124">
        <f>SUM(K390:P390)</f>
        <v>4260</v>
      </c>
      <c r="R390" s="124">
        <v>1182</v>
      </c>
      <c r="S390" s="124">
        <f>L390+M390+O390</f>
        <v>3078</v>
      </c>
      <c r="T390" s="171">
        <f>H390-R390</f>
        <v>18818</v>
      </c>
      <c r="U390" s="174" t="s">
        <v>678</v>
      </c>
      <c r="V390" s="175" t="s">
        <v>849</v>
      </c>
      <c r="W390" s="242">
        <v>1800368365</v>
      </c>
      <c r="X390" s="176">
        <v>3</v>
      </c>
    </row>
    <row r="391" spans="1:24" s="177" customFormat="1" ht="36">
      <c r="A391" s="167">
        <v>384</v>
      </c>
      <c r="B391" s="142" t="s">
        <v>58</v>
      </c>
      <c r="C391" s="127" t="s">
        <v>59</v>
      </c>
      <c r="D391" s="125" t="s">
        <v>734</v>
      </c>
      <c r="E391" s="169" t="s">
        <v>677</v>
      </c>
      <c r="F391" s="170">
        <v>44440</v>
      </c>
      <c r="G391" s="170">
        <v>44621</v>
      </c>
      <c r="H391" s="171">
        <v>80000</v>
      </c>
      <c r="I391" s="171">
        <v>7103.34</v>
      </c>
      <c r="J391" s="171">
        <v>25</v>
      </c>
      <c r="K391" s="135">
        <f>H391*0.0287</f>
        <v>2296</v>
      </c>
      <c r="L391" s="135">
        <f>H391*0.071</f>
        <v>5679.9999999999991</v>
      </c>
      <c r="M391" s="135">
        <f>H391*0.012</f>
        <v>960</v>
      </c>
      <c r="N391" s="172">
        <f>H391*0.0304</f>
        <v>2432</v>
      </c>
      <c r="O391" s="135">
        <f>H391*0.0709</f>
        <v>5672</v>
      </c>
      <c r="P391" s="173"/>
      <c r="Q391" s="124">
        <f>SUM(K391:P391)</f>
        <v>17040</v>
      </c>
      <c r="R391" s="124">
        <v>17019.759999999998</v>
      </c>
      <c r="S391" s="124">
        <f>L391+M391+O391</f>
        <v>12312</v>
      </c>
      <c r="T391" s="171">
        <f>H391-R391</f>
        <v>62980.240000000005</v>
      </c>
      <c r="U391" s="174" t="s">
        <v>678</v>
      </c>
      <c r="V391" s="175" t="s">
        <v>850</v>
      </c>
      <c r="W391" s="242">
        <v>111529970</v>
      </c>
      <c r="X391" s="176">
        <v>4</v>
      </c>
    </row>
    <row r="392" spans="1:24" s="177" customFormat="1" ht="48">
      <c r="A392" s="167">
        <v>385</v>
      </c>
      <c r="B392" s="142" t="s">
        <v>386</v>
      </c>
      <c r="C392" s="127" t="s">
        <v>148</v>
      </c>
      <c r="D392" s="125" t="s">
        <v>700</v>
      </c>
      <c r="E392" s="169" t="s">
        <v>677</v>
      </c>
      <c r="F392" s="170">
        <v>44287</v>
      </c>
      <c r="G392" s="170">
        <v>44470</v>
      </c>
      <c r="H392" s="171">
        <v>50000</v>
      </c>
      <c r="I392" s="171">
        <v>1854</v>
      </c>
      <c r="J392" s="171">
        <v>25</v>
      </c>
      <c r="K392" s="135">
        <f>H392*0.0287</f>
        <v>1435</v>
      </c>
      <c r="L392" s="135">
        <f>H392*0.071</f>
        <v>3549.9999999999995</v>
      </c>
      <c r="M392" s="135">
        <f>H392*0.012</f>
        <v>600</v>
      </c>
      <c r="N392" s="172">
        <f>H392*0.0304</f>
        <v>1520</v>
      </c>
      <c r="O392" s="135">
        <f>H392*0.0709</f>
        <v>3545.0000000000005</v>
      </c>
      <c r="P392" s="173"/>
      <c r="Q392" s="124">
        <f>SUM(K392:P392)</f>
        <v>10650</v>
      </c>
      <c r="R392" s="124">
        <v>4809</v>
      </c>
      <c r="S392" s="124">
        <f>L392+M392+O392</f>
        <v>7695</v>
      </c>
      <c r="T392" s="171">
        <f>H392-R392</f>
        <v>45191</v>
      </c>
      <c r="U392" s="174" t="s">
        <v>678</v>
      </c>
      <c r="V392" s="175" t="s">
        <v>849</v>
      </c>
      <c r="W392" s="242">
        <v>3102870502</v>
      </c>
      <c r="X392" s="176">
        <v>4</v>
      </c>
    </row>
    <row r="393" spans="1:24" s="177" customFormat="1" ht="24">
      <c r="A393" s="167">
        <v>386</v>
      </c>
      <c r="B393" s="142" t="s">
        <v>515</v>
      </c>
      <c r="C393" s="127" t="s">
        <v>89</v>
      </c>
      <c r="D393" s="125" t="s">
        <v>690</v>
      </c>
      <c r="E393" s="169" t="s">
        <v>677</v>
      </c>
      <c r="F393" s="170">
        <v>44287</v>
      </c>
      <c r="G393" s="170">
        <v>44470</v>
      </c>
      <c r="H393" s="171">
        <v>20000</v>
      </c>
      <c r="I393" s="171">
        <v>0</v>
      </c>
      <c r="J393" s="171">
        <v>25</v>
      </c>
      <c r="K393" s="135">
        <f>H393*0.0287</f>
        <v>574</v>
      </c>
      <c r="L393" s="135">
        <f>H393*0.071</f>
        <v>1419.9999999999998</v>
      </c>
      <c r="M393" s="135">
        <f>H393*0.012</f>
        <v>240</v>
      </c>
      <c r="N393" s="172">
        <f>H393*0.0304</f>
        <v>608</v>
      </c>
      <c r="O393" s="135">
        <f>H393*0.0709</f>
        <v>1418</v>
      </c>
      <c r="P393" s="173"/>
      <c r="Q393" s="124">
        <f>SUM(K393:P393)</f>
        <v>4260</v>
      </c>
      <c r="R393" s="124">
        <v>1182</v>
      </c>
      <c r="S393" s="124">
        <f>L393+M393+O393</f>
        <v>3078</v>
      </c>
      <c r="T393" s="171">
        <f>H393-R393</f>
        <v>18818</v>
      </c>
      <c r="U393" s="174" t="s">
        <v>678</v>
      </c>
      <c r="V393" s="175" t="s">
        <v>849</v>
      </c>
      <c r="W393" s="242">
        <v>1300141197</v>
      </c>
      <c r="X393" s="176">
        <v>3</v>
      </c>
    </row>
    <row r="394" spans="1:24" s="177" customFormat="1" ht="36">
      <c r="A394" s="167">
        <v>387</v>
      </c>
      <c r="B394" s="142" t="s">
        <v>268</v>
      </c>
      <c r="C394" s="127" t="s">
        <v>166</v>
      </c>
      <c r="D394" s="125" t="s">
        <v>691</v>
      </c>
      <c r="E394" s="169" t="s">
        <v>677</v>
      </c>
      <c r="F394" s="170">
        <v>44228</v>
      </c>
      <c r="G394" s="170">
        <v>44593</v>
      </c>
      <c r="H394" s="171">
        <v>50000</v>
      </c>
      <c r="I394" s="171">
        <v>1854</v>
      </c>
      <c r="J394" s="171">
        <v>25</v>
      </c>
      <c r="K394" s="135">
        <f>H394*0.0287</f>
        <v>1435</v>
      </c>
      <c r="L394" s="135">
        <f>H394*0.071</f>
        <v>3549.9999999999995</v>
      </c>
      <c r="M394" s="135">
        <f>H394*0.012</f>
        <v>600</v>
      </c>
      <c r="N394" s="172">
        <f>H394*0.0304</f>
        <v>1520</v>
      </c>
      <c r="O394" s="135">
        <f>H394*0.0709</f>
        <v>3545.0000000000005</v>
      </c>
      <c r="P394" s="173"/>
      <c r="Q394" s="124">
        <f>SUM(K394:P394)</f>
        <v>10650</v>
      </c>
      <c r="R394" s="124">
        <v>4809</v>
      </c>
      <c r="S394" s="124">
        <f>L394+M394+O394</f>
        <v>7695</v>
      </c>
      <c r="T394" s="171">
        <f>H394-R394</f>
        <v>45191</v>
      </c>
      <c r="U394" s="174" t="s">
        <v>678</v>
      </c>
      <c r="V394" s="175" t="s">
        <v>850</v>
      </c>
      <c r="W394" s="242">
        <v>40200403984</v>
      </c>
      <c r="X394" s="176">
        <v>4</v>
      </c>
    </row>
    <row r="395" spans="1:24" s="177" customFormat="1" ht="24">
      <c r="A395" s="167">
        <v>388</v>
      </c>
      <c r="B395" s="142" t="s">
        <v>770</v>
      </c>
      <c r="C395" s="127" t="s">
        <v>96</v>
      </c>
      <c r="D395" s="125" t="s">
        <v>712</v>
      </c>
      <c r="E395" s="169" t="s">
        <v>677</v>
      </c>
      <c r="F395" s="170">
        <v>44287</v>
      </c>
      <c r="G395" s="170">
        <v>44501</v>
      </c>
      <c r="H395" s="171">
        <v>20000</v>
      </c>
      <c r="I395" s="171">
        <v>0</v>
      </c>
      <c r="J395" s="171">
        <v>25</v>
      </c>
      <c r="K395" s="135">
        <f>H395*0.0287</f>
        <v>574</v>
      </c>
      <c r="L395" s="135">
        <f>H395*0.071</f>
        <v>1419.9999999999998</v>
      </c>
      <c r="M395" s="135">
        <f>H395*0.012</f>
        <v>240</v>
      </c>
      <c r="N395" s="172">
        <f>H395*0.0304</f>
        <v>608</v>
      </c>
      <c r="O395" s="135">
        <f>H395*0.0709</f>
        <v>1418</v>
      </c>
      <c r="P395" s="173"/>
      <c r="Q395" s="124">
        <f>SUM(K395:P395)</f>
        <v>4260</v>
      </c>
      <c r="R395" s="124">
        <v>1182</v>
      </c>
      <c r="S395" s="124">
        <f>L395+M395+O395</f>
        <v>3078</v>
      </c>
      <c r="T395" s="171">
        <f>H395-R395</f>
        <v>18818</v>
      </c>
      <c r="U395" s="174" t="s">
        <v>678</v>
      </c>
      <c r="V395" s="175" t="s">
        <v>850</v>
      </c>
      <c r="W395" s="242">
        <v>40223154291</v>
      </c>
      <c r="X395" s="176">
        <v>4</v>
      </c>
    </row>
    <row r="396" spans="1:24" s="177" customFormat="1" ht="12">
      <c r="A396" s="167">
        <v>389</v>
      </c>
      <c r="B396" s="142" t="s">
        <v>173</v>
      </c>
      <c r="C396" s="127" t="s">
        <v>174</v>
      </c>
      <c r="D396" s="125" t="s">
        <v>691</v>
      </c>
      <c r="E396" s="169" t="s">
        <v>677</v>
      </c>
      <c r="F396" s="170">
        <v>44287</v>
      </c>
      <c r="G396" s="170">
        <v>44470</v>
      </c>
      <c r="H396" s="171">
        <v>80000</v>
      </c>
      <c r="I396" s="171">
        <v>7103.34</v>
      </c>
      <c r="J396" s="171">
        <v>25</v>
      </c>
      <c r="K396" s="135">
        <f>H396*0.0287</f>
        <v>2296</v>
      </c>
      <c r="L396" s="135">
        <f>H396*0.071</f>
        <v>5679.9999999999991</v>
      </c>
      <c r="M396" s="135">
        <f>H396*0.012</f>
        <v>960</v>
      </c>
      <c r="N396" s="172">
        <f>H396*0.0304</f>
        <v>2432</v>
      </c>
      <c r="O396" s="135">
        <f>H396*0.0709</f>
        <v>5672</v>
      </c>
      <c r="P396" s="173"/>
      <c r="Q396" s="124">
        <f>SUM(K396:P396)</f>
        <v>17040</v>
      </c>
      <c r="R396" s="124">
        <v>13021.46</v>
      </c>
      <c r="S396" s="124">
        <f>L396+M396+O396</f>
        <v>12312</v>
      </c>
      <c r="T396" s="171">
        <f>H396-R396</f>
        <v>66978.540000000008</v>
      </c>
      <c r="U396" s="174" t="s">
        <v>678</v>
      </c>
      <c r="V396" s="175" t="s">
        <v>850</v>
      </c>
      <c r="W396" s="242">
        <v>22400709105</v>
      </c>
      <c r="X396" s="176">
        <v>4</v>
      </c>
    </row>
    <row r="397" spans="1:24" s="177" customFormat="1" ht="36">
      <c r="A397" s="167">
        <v>390</v>
      </c>
      <c r="B397" s="142" t="s">
        <v>967</v>
      </c>
      <c r="C397" s="127" t="s">
        <v>1053</v>
      </c>
      <c r="D397" s="125" t="s">
        <v>1131</v>
      </c>
      <c r="E397" s="169" t="s">
        <v>677</v>
      </c>
      <c r="F397" s="170">
        <v>44409</v>
      </c>
      <c r="G397" s="170">
        <v>44593</v>
      </c>
      <c r="H397" s="171">
        <v>45000</v>
      </c>
      <c r="I397" s="171">
        <v>1148.33</v>
      </c>
      <c r="J397" s="171">
        <v>25</v>
      </c>
      <c r="K397" s="135">
        <f>H397*0.0287</f>
        <v>1291.5</v>
      </c>
      <c r="L397" s="135">
        <f>H397*0.071</f>
        <v>3194.9999999999995</v>
      </c>
      <c r="M397" s="135">
        <f>H397*0.012</f>
        <v>540</v>
      </c>
      <c r="N397" s="172">
        <f>H397*0.0304</f>
        <v>1368</v>
      </c>
      <c r="O397" s="135">
        <f>H397*0.0709</f>
        <v>3190.5</v>
      </c>
      <c r="P397" s="173"/>
      <c r="Q397" s="124">
        <f>SUM(K397:P397)</f>
        <v>9585</v>
      </c>
      <c r="R397" s="124">
        <v>3807.83</v>
      </c>
      <c r="S397" s="124">
        <f>L397+M397+O397</f>
        <v>6925.5</v>
      </c>
      <c r="T397" s="171">
        <f>H397-R397</f>
        <v>41192.17</v>
      </c>
      <c r="U397" s="174" t="s">
        <v>678</v>
      </c>
      <c r="V397" s="175" t="s">
        <v>849</v>
      </c>
      <c r="W397" s="242">
        <v>103071973</v>
      </c>
      <c r="X397" s="176">
        <v>4</v>
      </c>
    </row>
    <row r="398" spans="1:24" s="177" customFormat="1" ht="24">
      <c r="A398" s="167">
        <v>391</v>
      </c>
      <c r="B398" s="142" t="s">
        <v>1003</v>
      </c>
      <c r="C398" s="127" t="s">
        <v>89</v>
      </c>
      <c r="D398" s="125" t="s">
        <v>690</v>
      </c>
      <c r="E398" s="169" t="s">
        <v>677</v>
      </c>
      <c r="F398" s="170">
        <v>44359</v>
      </c>
      <c r="G398" s="170">
        <v>44542</v>
      </c>
      <c r="H398" s="171">
        <v>20000</v>
      </c>
      <c r="I398" s="171">
        <v>0</v>
      </c>
      <c r="J398" s="171">
        <v>25</v>
      </c>
      <c r="K398" s="135">
        <f>H398*0.0287</f>
        <v>574</v>
      </c>
      <c r="L398" s="135">
        <f>H398*0.071</f>
        <v>1419.9999999999998</v>
      </c>
      <c r="M398" s="135">
        <f>H398*0.012</f>
        <v>240</v>
      </c>
      <c r="N398" s="172">
        <f>H398*0.0304</f>
        <v>608</v>
      </c>
      <c r="O398" s="135">
        <f>H398*0.0709</f>
        <v>1418</v>
      </c>
      <c r="P398" s="173"/>
      <c r="Q398" s="124">
        <f>SUM(K398:P398)</f>
        <v>4260</v>
      </c>
      <c r="R398" s="124">
        <v>1182</v>
      </c>
      <c r="S398" s="124">
        <f>L398+M398+O398</f>
        <v>3078</v>
      </c>
      <c r="T398" s="171">
        <f>H398-R398</f>
        <v>18818</v>
      </c>
      <c r="U398" s="174" t="s">
        <v>678</v>
      </c>
      <c r="V398" s="175" t="s">
        <v>849</v>
      </c>
      <c r="W398" s="242">
        <v>4600183067</v>
      </c>
      <c r="X398" s="176">
        <v>3</v>
      </c>
    </row>
    <row r="399" spans="1:24" s="177" customFormat="1" ht="36">
      <c r="A399" s="167">
        <v>392</v>
      </c>
      <c r="B399" s="142" t="s">
        <v>532</v>
      </c>
      <c r="C399" s="127" t="s">
        <v>434</v>
      </c>
      <c r="D399" s="125" t="s">
        <v>690</v>
      </c>
      <c r="E399" s="169" t="s">
        <v>677</v>
      </c>
      <c r="F399" s="170">
        <v>44287</v>
      </c>
      <c r="G399" s="170">
        <v>44470</v>
      </c>
      <c r="H399" s="171">
        <v>130000</v>
      </c>
      <c r="I399" s="171">
        <v>19162.12</v>
      </c>
      <c r="J399" s="171">
        <v>25</v>
      </c>
      <c r="K399" s="135">
        <f>H399*0.0287</f>
        <v>3731</v>
      </c>
      <c r="L399" s="135">
        <f>H399*0.071</f>
        <v>9230</v>
      </c>
      <c r="M399" s="135">
        <f>H399*0.012</f>
        <v>1560</v>
      </c>
      <c r="N399" s="172">
        <f>H399*0.0304</f>
        <v>3952</v>
      </c>
      <c r="O399" s="135">
        <f>H399*0.0709</f>
        <v>9217</v>
      </c>
      <c r="P399" s="173"/>
      <c r="Q399" s="124">
        <f>SUM(K399:P399)</f>
        <v>27690</v>
      </c>
      <c r="R399" s="124">
        <v>26845.119999999999</v>
      </c>
      <c r="S399" s="124">
        <f>L399+M399+O399</f>
        <v>20007</v>
      </c>
      <c r="T399" s="171">
        <f>H399-R399</f>
        <v>103154.88</v>
      </c>
      <c r="U399" s="174" t="s">
        <v>678</v>
      </c>
      <c r="V399" s="175" t="s">
        <v>849</v>
      </c>
      <c r="W399" s="242">
        <v>2900126620</v>
      </c>
      <c r="X399" s="176">
        <v>3</v>
      </c>
    </row>
    <row r="400" spans="1:24" s="177" customFormat="1" ht="48">
      <c r="A400" s="167">
        <v>393</v>
      </c>
      <c r="B400" s="142" t="s">
        <v>865</v>
      </c>
      <c r="C400" s="127" t="s">
        <v>834</v>
      </c>
      <c r="D400" s="125" t="s">
        <v>844</v>
      </c>
      <c r="E400" s="169" t="s">
        <v>677</v>
      </c>
      <c r="F400" s="170">
        <v>44440</v>
      </c>
      <c r="G400" s="170">
        <v>44621</v>
      </c>
      <c r="H400" s="171">
        <v>80000</v>
      </c>
      <c r="I400" s="171">
        <v>7400.87</v>
      </c>
      <c r="J400" s="171">
        <v>25</v>
      </c>
      <c r="K400" s="135">
        <f>H400*0.0287</f>
        <v>2296</v>
      </c>
      <c r="L400" s="135">
        <f>H400*0.071</f>
        <v>5679.9999999999991</v>
      </c>
      <c r="M400" s="135">
        <f>H400*0.012</f>
        <v>960</v>
      </c>
      <c r="N400" s="172">
        <f>H400*0.0304</f>
        <v>2432</v>
      </c>
      <c r="O400" s="135">
        <f>H400*0.0709</f>
        <v>5672</v>
      </c>
      <c r="P400" s="173"/>
      <c r="Q400" s="124">
        <f>SUM(K400:P400)</f>
        <v>17040</v>
      </c>
      <c r="R400" s="124">
        <v>12128.87</v>
      </c>
      <c r="S400" s="124">
        <f>L400+M400+O400</f>
        <v>12312</v>
      </c>
      <c r="T400" s="171">
        <f>H400-R400</f>
        <v>67871.13</v>
      </c>
      <c r="U400" s="174" t="s">
        <v>678</v>
      </c>
      <c r="V400" s="175" t="s">
        <v>850</v>
      </c>
      <c r="W400" s="242">
        <v>113136865</v>
      </c>
      <c r="X400" s="176">
        <v>4</v>
      </c>
    </row>
    <row r="401" spans="1:24" s="177" customFormat="1" ht="36">
      <c r="A401" s="167">
        <v>394</v>
      </c>
      <c r="B401" s="142" t="s">
        <v>855</v>
      </c>
      <c r="C401" s="127" t="s">
        <v>244</v>
      </c>
      <c r="D401" s="125" t="s">
        <v>712</v>
      </c>
      <c r="E401" s="169" t="s">
        <v>677</v>
      </c>
      <c r="F401" s="170">
        <v>44287</v>
      </c>
      <c r="G401" s="170">
        <v>44470</v>
      </c>
      <c r="H401" s="171">
        <v>60000</v>
      </c>
      <c r="I401" s="171">
        <v>3486.68</v>
      </c>
      <c r="J401" s="171">
        <v>25</v>
      </c>
      <c r="K401" s="135">
        <f>H401*0.0287</f>
        <v>1722</v>
      </c>
      <c r="L401" s="135">
        <f>H401*0.071</f>
        <v>4260</v>
      </c>
      <c r="M401" s="135">
        <f>H401*0.012</f>
        <v>720</v>
      </c>
      <c r="N401" s="172">
        <f>H401*0.0304</f>
        <v>1824</v>
      </c>
      <c r="O401" s="135">
        <f>H401*0.0709</f>
        <v>4254</v>
      </c>
      <c r="P401" s="173"/>
      <c r="Q401" s="124">
        <f>SUM(K401:P401)</f>
        <v>12780</v>
      </c>
      <c r="R401" s="124">
        <v>7032.68</v>
      </c>
      <c r="S401" s="124">
        <f>L401+M401+O401</f>
        <v>9234</v>
      </c>
      <c r="T401" s="171">
        <f>H401-R401</f>
        <v>52967.32</v>
      </c>
      <c r="U401" s="174" t="s">
        <v>678</v>
      </c>
      <c r="V401" s="175" t="s">
        <v>849</v>
      </c>
      <c r="W401" s="242">
        <v>7100061923</v>
      </c>
      <c r="X401" s="176">
        <v>4</v>
      </c>
    </row>
    <row r="402" spans="1:24" s="177" customFormat="1" ht="36">
      <c r="A402" s="167">
        <v>395</v>
      </c>
      <c r="B402" s="142" t="s">
        <v>776</v>
      </c>
      <c r="C402" s="127" t="s">
        <v>73</v>
      </c>
      <c r="D402" s="125" t="s">
        <v>691</v>
      </c>
      <c r="E402" s="169" t="s">
        <v>677</v>
      </c>
      <c r="F402" s="170">
        <v>44388</v>
      </c>
      <c r="G402" s="170">
        <v>44572</v>
      </c>
      <c r="H402" s="171">
        <v>33000</v>
      </c>
      <c r="I402" s="171">
        <v>0</v>
      </c>
      <c r="J402" s="171">
        <v>25</v>
      </c>
      <c r="K402" s="135">
        <f>H402*0.0287</f>
        <v>947.1</v>
      </c>
      <c r="L402" s="135">
        <f>H402*0.071</f>
        <v>2343</v>
      </c>
      <c r="M402" s="135">
        <f>H402*0.012</f>
        <v>396</v>
      </c>
      <c r="N402" s="172">
        <f>H402*0.0304</f>
        <v>1003.2</v>
      </c>
      <c r="O402" s="135">
        <f>H402*0.0709</f>
        <v>2339.7000000000003</v>
      </c>
      <c r="P402" s="173"/>
      <c r="Q402" s="124">
        <f>SUM(K402:P402)</f>
        <v>7029</v>
      </c>
      <c r="R402" s="124">
        <v>3450.3</v>
      </c>
      <c r="S402" s="124">
        <f>L402+M402+O402</f>
        <v>5078.7000000000007</v>
      </c>
      <c r="T402" s="171">
        <f>H402-R402</f>
        <v>29549.7</v>
      </c>
      <c r="U402" s="174" t="s">
        <v>678</v>
      </c>
      <c r="V402" s="175" t="s">
        <v>850</v>
      </c>
      <c r="W402" s="242">
        <v>40214614956</v>
      </c>
      <c r="X402" s="176">
        <v>3</v>
      </c>
    </row>
    <row r="403" spans="1:24" s="177" customFormat="1" ht="24">
      <c r="A403" s="167">
        <v>396</v>
      </c>
      <c r="B403" s="142" t="s">
        <v>886</v>
      </c>
      <c r="C403" s="127" t="s">
        <v>309</v>
      </c>
      <c r="D403" s="125" t="s">
        <v>683</v>
      </c>
      <c r="E403" s="169" t="s">
        <v>677</v>
      </c>
      <c r="F403" s="170">
        <v>44440</v>
      </c>
      <c r="G403" s="170">
        <v>44621</v>
      </c>
      <c r="H403" s="171">
        <v>25000</v>
      </c>
      <c r="I403" s="171">
        <v>0</v>
      </c>
      <c r="J403" s="171">
        <v>25</v>
      </c>
      <c r="K403" s="135">
        <f>H403*0.0287</f>
        <v>717.5</v>
      </c>
      <c r="L403" s="135">
        <f>H403*0.071</f>
        <v>1774.9999999999998</v>
      </c>
      <c r="M403" s="135">
        <f>H403*0.012</f>
        <v>300</v>
      </c>
      <c r="N403" s="172">
        <f>H403*0.0304</f>
        <v>760</v>
      </c>
      <c r="O403" s="135">
        <f>H403*0.0709</f>
        <v>1772.5000000000002</v>
      </c>
      <c r="P403" s="173"/>
      <c r="Q403" s="124">
        <f>SUM(K403:P403)</f>
        <v>5325</v>
      </c>
      <c r="R403" s="124">
        <v>2977.5</v>
      </c>
      <c r="S403" s="124">
        <f>L403+M403+O403</f>
        <v>3847.5</v>
      </c>
      <c r="T403" s="171">
        <f>H403-R403</f>
        <v>22022.5</v>
      </c>
      <c r="U403" s="174" t="s">
        <v>678</v>
      </c>
      <c r="V403" s="175" t="s">
        <v>850</v>
      </c>
      <c r="W403" s="242">
        <v>112738760</v>
      </c>
      <c r="X403" s="176">
        <v>3</v>
      </c>
    </row>
    <row r="404" spans="1:24" s="177" customFormat="1" ht="24">
      <c r="A404" s="167">
        <v>397</v>
      </c>
      <c r="B404" s="142" t="s">
        <v>236</v>
      </c>
      <c r="C404" s="127" t="s">
        <v>237</v>
      </c>
      <c r="D404" s="125" t="s">
        <v>709</v>
      </c>
      <c r="E404" s="169" t="s">
        <v>677</v>
      </c>
      <c r="F404" s="170">
        <v>44317</v>
      </c>
      <c r="G404" s="170">
        <v>44501</v>
      </c>
      <c r="H404" s="171">
        <v>60000</v>
      </c>
      <c r="I404" s="171">
        <v>3486.68</v>
      </c>
      <c r="J404" s="171">
        <v>25</v>
      </c>
      <c r="K404" s="135">
        <f>H404*0.0287</f>
        <v>1722</v>
      </c>
      <c r="L404" s="135">
        <f>H404*0.071</f>
        <v>4260</v>
      </c>
      <c r="M404" s="135">
        <f>H404*0.012</f>
        <v>720</v>
      </c>
      <c r="N404" s="172">
        <f>H404*0.0304</f>
        <v>1824</v>
      </c>
      <c r="O404" s="135">
        <f>H404*0.0709</f>
        <v>4254</v>
      </c>
      <c r="P404" s="173"/>
      <c r="Q404" s="124">
        <f>SUM(K404:P404)</f>
        <v>12780</v>
      </c>
      <c r="R404" s="124">
        <v>7032.68</v>
      </c>
      <c r="S404" s="124">
        <f>L404+M404+O404</f>
        <v>9234</v>
      </c>
      <c r="T404" s="171">
        <f>H404-R404</f>
        <v>52967.32</v>
      </c>
      <c r="U404" s="174" t="s">
        <v>678</v>
      </c>
      <c r="V404" s="175" t="s">
        <v>849</v>
      </c>
      <c r="W404" s="242">
        <v>3104501972</v>
      </c>
      <c r="X404" s="176">
        <v>4</v>
      </c>
    </row>
    <row r="405" spans="1:24" s="177" customFormat="1" ht="36">
      <c r="A405" s="167">
        <v>398</v>
      </c>
      <c r="B405" s="142" t="s">
        <v>1022</v>
      </c>
      <c r="C405" s="127" t="s">
        <v>434</v>
      </c>
      <c r="D405" s="125" t="s">
        <v>690</v>
      </c>
      <c r="E405" s="169" t="s">
        <v>677</v>
      </c>
      <c r="F405" s="170">
        <v>44317</v>
      </c>
      <c r="G405" s="170">
        <v>44501</v>
      </c>
      <c r="H405" s="171">
        <v>60000</v>
      </c>
      <c r="I405" s="171">
        <v>3486.68</v>
      </c>
      <c r="J405" s="171">
        <v>25</v>
      </c>
      <c r="K405" s="135">
        <f>H405*0.0287</f>
        <v>1722</v>
      </c>
      <c r="L405" s="135">
        <f>H405*0.071</f>
        <v>4260</v>
      </c>
      <c r="M405" s="135">
        <f>H405*0.012</f>
        <v>720</v>
      </c>
      <c r="N405" s="172">
        <f>H405*0.0304</f>
        <v>1824</v>
      </c>
      <c r="O405" s="135">
        <f>H405*0.0709</f>
        <v>4254</v>
      </c>
      <c r="P405" s="173"/>
      <c r="Q405" s="124">
        <f>SUM(K405:P405)</f>
        <v>12780</v>
      </c>
      <c r="R405" s="124">
        <v>7032.68</v>
      </c>
      <c r="S405" s="124">
        <f>L405+M405+O405</f>
        <v>9234</v>
      </c>
      <c r="T405" s="171">
        <f>H405-R405</f>
        <v>52967.32</v>
      </c>
      <c r="U405" s="174" t="s">
        <v>678</v>
      </c>
      <c r="V405" s="175" t="s">
        <v>849</v>
      </c>
      <c r="W405" s="242">
        <v>3100591951</v>
      </c>
      <c r="X405" s="176">
        <v>3</v>
      </c>
    </row>
    <row r="406" spans="1:24" s="177" customFormat="1" ht="36">
      <c r="A406" s="167">
        <v>399</v>
      </c>
      <c r="B406" s="178" t="s">
        <v>1114</v>
      </c>
      <c r="C406" s="174" t="s">
        <v>89</v>
      </c>
      <c r="D406" s="125" t="s">
        <v>690</v>
      </c>
      <c r="E406" s="169" t="s">
        <v>677</v>
      </c>
      <c r="F406" s="170">
        <v>44440</v>
      </c>
      <c r="G406" s="170">
        <v>44621</v>
      </c>
      <c r="H406" s="171">
        <v>20000</v>
      </c>
      <c r="I406" s="171">
        <v>0</v>
      </c>
      <c r="J406" s="171">
        <v>25</v>
      </c>
      <c r="K406" s="135">
        <f>H406*0.0287</f>
        <v>574</v>
      </c>
      <c r="L406" s="135">
        <f>H406*0.071</f>
        <v>1419.9999999999998</v>
      </c>
      <c r="M406" s="135">
        <f>H406*0.012</f>
        <v>240</v>
      </c>
      <c r="N406" s="172">
        <f>H406*0.0304</f>
        <v>608</v>
      </c>
      <c r="O406" s="135">
        <f>H406*0.0709</f>
        <v>1418</v>
      </c>
      <c r="P406" s="173"/>
      <c r="Q406" s="124">
        <f>SUM(K406:P406)</f>
        <v>4260</v>
      </c>
      <c r="R406" s="124">
        <v>1182</v>
      </c>
      <c r="S406" s="124">
        <f>L406+M406+O406</f>
        <v>3078</v>
      </c>
      <c r="T406" s="171">
        <f>H406-R406</f>
        <v>18818</v>
      </c>
      <c r="U406" s="174" t="s">
        <v>678</v>
      </c>
      <c r="V406" s="175" t="s">
        <v>849</v>
      </c>
      <c r="W406" s="242">
        <v>9600215074</v>
      </c>
      <c r="X406" s="176">
        <v>3</v>
      </c>
    </row>
    <row r="407" spans="1:24" s="177" customFormat="1" ht="24">
      <c r="A407" s="167">
        <v>400</v>
      </c>
      <c r="B407" s="142" t="s">
        <v>139</v>
      </c>
      <c r="C407" s="127" t="s">
        <v>140</v>
      </c>
      <c r="D407" s="125" t="s">
        <v>695</v>
      </c>
      <c r="E407" s="169" t="s">
        <v>677</v>
      </c>
      <c r="F407" s="170">
        <v>44440</v>
      </c>
      <c r="G407" s="170">
        <v>44621</v>
      </c>
      <c r="H407" s="171">
        <v>45000</v>
      </c>
      <c r="I407" s="171">
        <v>1148.33</v>
      </c>
      <c r="J407" s="171">
        <v>25</v>
      </c>
      <c r="K407" s="135">
        <f>H407*0.0287</f>
        <v>1291.5</v>
      </c>
      <c r="L407" s="135">
        <f>H407*0.071</f>
        <v>3194.9999999999995</v>
      </c>
      <c r="M407" s="135">
        <f>H407*0.012</f>
        <v>540</v>
      </c>
      <c r="N407" s="172">
        <f>H407*0.0304</f>
        <v>1368</v>
      </c>
      <c r="O407" s="135">
        <f>H407*0.0709</f>
        <v>3190.5</v>
      </c>
      <c r="P407" s="173"/>
      <c r="Q407" s="124">
        <f>SUM(K407:P407)</f>
        <v>9585</v>
      </c>
      <c r="R407" s="124">
        <v>3807.83</v>
      </c>
      <c r="S407" s="124">
        <f>L407+M407+O407</f>
        <v>6925.5</v>
      </c>
      <c r="T407" s="171">
        <f>H407-R407</f>
        <v>41192.17</v>
      </c>
      <c r="U407" s="174" t="s">
        <v>678</v>
      </c>
      <c r="V407" s="175" t="s">
        <v>850</v>
      </c>
      <c r="W407" s="242">
        <v>7100416713</v>
      </c>
      <c r="X407" s="176">
        <v>3</v>
      </c>
    </row>
    <row r="408" spans="1:24" s="177" customFormat="1" ht="24">
      <c r="A408" s="167">
        <v>401</v>
      </c>
      <c r="B408" s="142" t="s">
        <v>257</v>
      </c>
      <c r="C408" s="127" t="s">
        <v>244</v>
      </c>
      <c r="D408" s="125" t="s">
        <v>683</v>
      </c>
      <c r="E408" s="169" t="s">
        <v>677</v>
      </c>
      <c r="F408" s="170">
        <v>44287</v>
      </c>
      <c r="G408" s="170">
        <v>44470</v>
      </c>
      <c r="H408" s="171">
        <v>80000</v>
      </c>
      <c r="I408" s="171">
        <v>7400.87</v>
      </c>
      <c r="J408" s="171">
        <v>25</v>
      </c>
      <c r="K408" s="135">
        <f>H408*0.0287</f>
        <v>2296</v>
      </c>
      <c r="L408" s="135">
        <f>H408*0.071</f>
        <v>5679.9999999999991</v>
      </c>
      <c r="M408" s="135">
        <f>H408*0.012</f>
        <v>960</v>
      </c>
      <c r="N408" s="172">
        <f>H408*0.0304</f>
        <v>2432</v>
      </c>
      <c r="O408" s="135">
        <f>H408*0.0709</f>
        <v>5672</v>
      </c>
      <c r="P408" s="173"/>
      <c r="Q408" s="124">
        <f>SUM(K408:P408)</f>
        <v>17040</v>
      </c>
      <c r="R408" s="124">
        <v>17751.169999999998</v>
      </c>
      <c r="S408" s="124">
        <f>L408+M408+O408</f>
        <v>12312</v>
      </c>
      <c r="T408" s="171">
        <f>H408-R408</f>
        <v>62248.83</v>
      </c>
      <c r="U408" s="174" t="s">
        <v>678</v>
      </c>
      <c r="V408" s="175" t="s">
        <v>849</v>
      </c>
      <c r="W408" s="242">
        <v>7100466965</v>
      </c>
      <c r="X408" s="176">
        <v>4</v>
      </c>
    </row>
    <row r="409" spans="1:24" s="177" customFormat="1" ht="36">
      <c r="A409" s="167">
        <v>402</v>
      </c>
      <c r="B409" s="142" t="s">
        <v>806</v>
      </c>
      <c r="C409" s="127" t="s">
        <v>446</v>
      </c>
      <c r="D409" s="125" t="s">
        <v>1129</v>
      </c>
      <c r="E409" s="169" t="s">
        <v>677</v>
      </c>
      <c r="F409" s="170">
        <v>44409</v>
      </c>
      <c r="G409" s="170">
        <v>44593</v>
      </c>
      <c r="H409" s="171">
        <v>60000</v>
      </c>
      <c r="I409" s="171">
        <v>3486.68</v>
      </c>
      <c r="J409" s="171">
        <v>25</v>
      </c>
      <c r="K409" s="135">
        <f>H409*0.0287</f>
        <v>1722</v>
      </c>
      <c r="L409" s="135">
        <f>H409*0.071</f>
        <v>4260</v>
      </c>
      <c r="M409" s="135">
        <f>H409*0.012</f>
        <v>720</v>
      </c>
      <c r="N409" s="172">
        <f>H409*0.0304</f>
        <v>1824</v>
      </c>
      <c r="O409" s="135">
        <f>H409*0.0709</f>
        <v>4254</v>
      </c>
      <c r="P409" s="173"/>
      <c r="Q409" s="124">
        <f>SUM(K409:P409)</f>
        <v>12780</v>
      </c>
      <c r="R409" s="124">
        <v>7032.68</v>
      </c>
      <c r="S409" s="124">
        <f>L409+M409+O409</f>
        <v>9234</v>
      </c>
      <c r="T409" s="171">
        <f>H409-R409</f>
        <v>52967.32</v>
      </c>
      <c r="U409" s="174" t="s">
        <v>678</v>
      </c>
      <c r="V409" s="175" t="s">
        <v>849</v>
      </c>
      <c r="W409" s="242">
        <v>109038711</v>
      </c>
      <c r="X409" s="176">
        <v>4</v>
      </c>
    </row>
    <row r="410" spans="1:24" s="177" customFormat="1" ht="36">
      <c r="A410" s="167">
        <v>403</v>
      </c>
      <c r="B410" s="142" t="s">
        <v>1010</v>
      </c>
      <c r="C410" s="127" t="s">
        <v>1054</v>
      </c>
      <c r="D410" s="125" t="s">
        <v>690</v>
      </c>
      <c r="E410" s="169" t="s">
        <v>677</v>
      </c>
      <c r="F410" s="170">
        <v>44287</v>
      </c>
      <c r="G410" s="170">
        <v>44470</v>
      </c>
      <c r="H410" s="171">
        <v>51800</v>
      </c>
      <c r="I410" s="171">
        <v>2108.04</v>
      </c>
      <c r="J410" s="171">
        <v>25</v>
      </c>
      <c r="K410" s="135">
        <f>H410*0.0287</f>
        <v>1486.66</v>
      </c>
      <c r="L410" s="135">
        <f>H410*0.071</f>
        <v>3677.7999999999997</v>
      </c>
      <c r="M410" s="135">
        <f>H410*0.012</f>
        <v>621.6</v>
      </c>
      <c r="N410" s="172">
        <f>H410*0.0304</f>
        <v>1574.72</v>
      </c>
      <c r="O410" s="135">
        <f>H410*0.0709</f>
        <v>3672.6200000000003</v>
      </c>
      <c r="P410" s="173"/>
      <c r="Q410" s="124">
        <f>SUM(K410:P410)</f>
        <v>11033.400000000001</v>
      </c>
      <c r="R410" s="124">
        <v>5169.42</v>
      </c>
      <c r="S410" s="124">
        <f>L410+M410+O410</f>
        <v>7972.02</v>
      </c>
      <c r="T410" s="171">
        <f>H410-R410</f>
        <v>46630.58</v>
      </c>
      <c r="U410" s="174" t="s">
        <v>678</v>
      </c>
      <c r="V410" s="175" t="s">
        <v>850</v>
      </c>
      <c r="W410" s="242">
        <v>118625540</v>
      </c>
      <c r="X410" s="176">
        <v>4</v>
      </c>
    </row>
    <row r="411" spans="1:24" s="177" customFormat="1" ht="36">
      <c r="A411" s="167">
        <v>404</v>
      </c>
      <c r="B411" s="142" t="s">
        <v>466</v>
      </c>
      <c r="C411" s="127" t="s">
        <v>70</v>
      </c>
      <c r="D411" s="125" t="s">
        <v>690</v>
      </c>
      <c r="E411" s="169" t="s">
        <v>677</v>
      </c>
      <c r="F411" s="170">
        <v>44378</v>
      </c>
      <c r="G411" s="170">
        <v>44743</v>
      </c>
      <c r="H411" s="171">
        <v>22440</v>
      </c>
      <c r="I411" s="171">
        <v>0</v>
      </c>
      <c r="J411" s="171">
        <v>25</v>
      </c>
      <c r="K411" s="135">
        <f>H411*0.0287</f>
        <v>644.02800000000002</v>
      </c>
      <c r="L411" s="135">
        <f>H411*0.071</f>
        <v>1593.2399999999998</v>
      </c>
      <c r="M411" s="135">
        <f>H411*0.012</f>
        <v>269.28000000000003</v>
      </c>
      <c r="N411" s="172">
        <f>H411*0.0304</f>
        <v>682.17600000000004</v>
      </c>
      <c r="O411" s="135">
        <f>H411*0.0709</f>
        <v>1590.9960000000001</v>
      </c>
      <c r="P411" s="173"/>
      <c r="Q411" s="124">
        <f>SUM(K411:P411)</f>
        <v>4779.72</v>
      </c>
      <c r="R411" s="124">
        <v>1326.21</v>
      </c>
      <c r="S411" s="124">
        <f>L411+M411+O411</f>
        <v>3453.5159999999996</v>
      </c>
      <c r="T411" s="171">
        <f>H411-R411</f>
        <v>21113.79</v>
      </c>
      <c r="U411" s="174" t="s">
        <v>678</v>
      </c>
      <c r="V411" s="175" t="s">
        <v>850</v>
      </c>
      <c r="W411" s="242">
        <v>22900148069</v>
      </c>
      <c r="X411" s="176">
        <v>2</v>
      </c>
    </row>
    <row r="412" spans="1:24" s="177" customFormat="1" ht="24">
      <c r="A412" s="167">
        <v>405</v>
      </c>
      <c r="B412" s="142" t="s">
        <v>1026</v>
      </c>
      <c r="C412" s="127" t="s">
        <v>237</v>
      </c>
      <c r="D412" s="125" t="s">
        <v>696</v>
      </c>
      <c r="E412" s="169" t="s">
        <v>677</v>
      </c>
      <c r="F412" s="170">
        <v>44287</v>
      </c>
      <c r="G412" s="170">
        <v>44470</v>
      </c>
      <c r="H412" s="171">
        <v>60000</v>
      </c>
      <c r="I412" s="171">
        <v>3486.68</v>
      </c>
      <c r="J412" s="171">
        <v>25</v>
      </c>
      <c r="K412" s="135">
        <f>H412*0.0287</f>
        <v>1722</v>
      </c>
      <c r="L412" s="135">
        <f>H412*0.071</f>
        <v>4260</v>
      </c>
      <c r="M412" s="135">
        <f>H412*0.012</f>
        <v>720</v>
      </c>
      <c r="N412" s="172">
        <f>H412*0.0304</f>
        <v>1824</v>
      </c>
      <c r="O412" s="135">
        <f>H412*0.0709</f>
        <v>4254</v>
      </c>
      <c r="P412" s="173"/>
      <c r="Q412" s="124">
        <f>SUM(K412:P412)</f>
        <v>12780</v>
      </c>
      <c r="R412" s="124">
        <v>7032.68</v>
      </c>
      <c r="S412" s="124">
        <f>L412+M412+O412</f>
        <v>9234</v>
      </c>
      <c r="T412" s="171">
        <f>H412-R412</f>
        <v>52967.32</v>
      </c>
      <c r="U412" s="174" t="s">
        <v>678</v>
      </c>
      <c r="V412" s="175" t="s">
        <v>849</v>
      </c>
      <c r="W412" s="242">
        <v>3102363029</v>
      </c>
      <c r="X412" s="176">
        <v>4</v>
      </c>
    </row>
    <row r="413" spans="1:24" s="177" customFormat="1" ht="24">
      <c r="A413" s="167">
        <v>406</v>
      </c>
      <c r="B413" s="142" t="s">
        <v>209</v>
      </c>
      <c r="C413" s="127" t="s">
        <v>70</v>
      </c>
      <c r="D413" s="125" t="s">
        <v>698</v>
      </c>
      <c r="E413" s="169" t="s">
        <v>677</v>
      </c>
      <c r="F413" s="170">
        <v>44317</v>
      </c>
      <c r="G413" s="170">
        <v>44652</v>
      </c>
      <c r="H413" s="171">
        <v>26250</v>
      </c>
      <c r="I413" s="171">
        <v>0</v>
      </c>
      <c r="J413" s="171">
        <v>25</v>
      </c>
      <c r="K413" s="135">
        <f>H413*0.0287</f>
        <v>753.375</v>
      </c>
      <c r="L413" s="135">
        <f>H413*0.071</f>
        <v>1863.7499999999998</v>
      </c>
      <c r="M413" s="135">
        <f>H413*0.012</f>
        <v>315</v>
      </c>
      <c r="N413" s="172">
        <f>H413*0.0304</f>
        <v>798</v>
      </c>
      <c r="O413" s="135">
        <f>H413*0.0709</f>
        <v>1861.1250000000002</v>
      </c>
      <c r="P413" s="173"/>
      <c r="Q413" s="124">
        <f>SUM(K413:P413)</f>
        <v>5591.25</v>
      </c>
      <c r="R413" s="124">
        <v>1551.38</v>
      </c>
      <c r="S413" s="124">
        <f>L413+M413+O413</f>
        <v>4039.875</v>
      </c>
      <c r="T413" s="171">
        <f>H413-R413</f>
        <v>24698.62</v>
      </c>
      <c r="U413" s="174" t="s">
        <v>678</v>
      </c>
      <c r="V413" s="175" t="s">
        <v>849</v>
      </c>
      <c r="W413" s="242">
        <v>40226269013</v>
      </c>
      <c r="X413" s="176">
        <v>2</v>
      </c>
    </row>
    <row r="414" spans="1:24" s="177" customFormat="1" ht="24">
      <c r="A414" s="167">
        <v>407</v>
      </c>
      <c r="B414" s="142" t="s">
        <v>460</v>
      </c>
      <c r="C414" s="127" t="s">
        <v>25</v>
      </c>
      <c r="D414" s="125" t="s">
        <v>743</v>
      </c>
      <c r="E414" s="169" t="s">
        <v>677</v>
      </c>
      <c r="F414" s="170">
        <v>44440</v>
      </c>
      <c r="G414" s="170">
        <v>44621</v>
      </c>
      <c r="H414" s="171">
        <v>110000</v>
      </c>
      <c r="I414" s="171">
        <v>14160.09</v>
      </c>
      <c r="J414" s="171">
        <v>25</v>
      </c>
      <c r="K414" s="135">
        <f>H414*0.0287</f>
        <v>3157</v>
      </c>
      <c r="L414" s="135">
        <f>H414*0.071</f>
        <v>7809.9999999999991</v>
      </c>
      <c r="M414" s="135">
        <f>H414*0.012</f>
        <v>1320</v>
      </c>
      <c r="N414" s="172">
        <f>H414*0.0304</f>
        <v>3344</v>
      </c>
      <c r="O414" s="135">
        <f>H414*0.0709</f>
        <v>7799.0000000000009</v>
      </c>
      <c r="P414" s="173"/>
      <c r="Q414" s="124">
        <f>SUM(K414:P414)</f>
        <v>23430</v>
      </c>
      <c r="R414" s="124">
        <v>21851.21</v>
      </c>
      <c r="S414" s="124">
        <f>L414+M414+O414</f>
        <v>16929</v>
      </c>
      <c r="T414" s="171">
        <f>H414-R414</f>
        <v>88148.790000000008</v>
      </c>
      <c r="U414" s="174" t="s">
        <v>678</v>
      </c>
      <c r="V414" s="175" t="s">
        <v>849</v>
      </c>
      <c r="W414" s="242">
        <v>7100367932</v>
      </c>
      <c r="X414" s="176">
        <v>5</v>
      </c>
    </row>
    <row r="415" spans="1:24" s="177" customFormat="1" ht="24">
      <c r="A415" s="167">
        <v>408</v>
      </c>
      <c r="B415" s="142" t="s">
        <v>974</v>
      </c>
      <c r="C415" s="127" t="s">
        <v>89</v>
      </c>
      <c r="D415" s="125" t="s">
        <v>690</v>
      </c>
      <c r="E415" s="169" t="s">
        <v>677</v>
      </c>
      <c r="F415" s="170">
        <v>44409</v>
      </c>
      <c r="G415" s="170">
        <v>44593</v>
      </c>
      <c r="H415" s="171">
        <v>20000</v>
      </c>
      <c r="I415" s="171">
        <v>0</v>
      </c>
      <c r="J415" s="171">
        <v>25</v>
      </c>
      <c r="K415" s="135">
        <f>H415*0.0287</f>
        <v>574</v>
      </c>
      <c r="L415" s="135">
        <f>H415*0.071</f>
        <v>1419.9999999999998</v>
      </c>
      <c r="M415" s="135">
        <f>H415*0.012</f>
        <v>240</v>
      </c>
      <c r="N415" s="172">
        <f>H415*0.0304</f>
        <v>608</v>
      </c>
      <c r="O415" s="135">
        <f>H415*0.0709</f>
        <v>1418</v>
      </c>
      <c r="P415" s="173"/>
      <c r="Q415" s="124">
        <f>SUM(K415:P415)</f>
        <v>4260</v>
      </c>
      <c r="R415" s="124">
        <v>1182</v>
      </c>
      <c r="S415" s="124">
        <f>L415+M415+O415</f>
        <v>3078</v>
      </c>
      <c r="T415" s="171">
        <f>H415-R415</f>
        <v>18818</v>
      </c>
      <c r="U415" s="174" t="s">
        <v>678</v>
      </c>
      <c r="V415" s="175" t="s">
        <v>849</v>
      </c>
      <c r="W415" s="242">
        <v>3102115429</v>
      </c>
      <c r="X415" s="176">
        <v>3</v>
      </c>
    </row>
    <row r="416" spans="1:24" s="177" customFormat="1" ht="24">
      <c r="A416" s="167">
        <v>409</v>
      </c>
      <c r="B416" s="142" t="s">
        <v>957</v>
      </c>
      <c r="C416" s="127" t="s">
        <v>434</v>
      </c>
      <c r="D416" s="125" t="s">
        <v>702</v>
      </c>
      <c r="E416" s="169" t="s">
        <v>677</v>
      </c>
      <c r="F416" s="170">
        <v>44317</v>
      </c>
      <c r="G416" s="170">
        <v>44501</v>
      </c>
      <c r="H416" s="171">
        <v>60000</v>
      </c>
      <c r="I416" s="171">
        <v>3486.68</v>
      </c>
      <c r="J416" s="171">
        <v>25</v>
      </c>
      <c r="K416" s="135">
        <f>H416*0.0287</f>
        <v>1722</v>
      </c>
      <c r="L416" s="135">
        <f>H416*0.071</f>
        <v>4260</v>
      </c>
      <c r="M416" s="135">
        <f>H416*0.012</f>
        <v>720</v>
      </c>
      <c r="N416" s="172">
        <f>H416*0.0304</f>
        <v>1824</v>
      </c>
      <c r="O416" s="135">
        <f>H416*0.0709</f>
        <v>4254</v>
      </c>
      <c r="P416" s="173"/>
      <c r="Q416" s="124">
        <f>SUM(K416:P416)</f>
        <v>12780</v>
      </c>
      <c r="R416" s="124">
        <v>7032.68</v>
      </c>
      <c r="S416" s="124">
        <f>L416+M416+O416</f>
        <v>9234</v>
      </c>
      <c r="T416" s="171">
        <f>H416-R416</f>
        <v>52967.32</v>
      </c>
      <c r="U416" s="174" t="s">
        <v>678</v>
      </c>
      <c r="V416" s="175" t="s">
        <v>849</v>
      </c>
      <c r="W416" s="242">
        <v>7100238117</v>
      </c>
      <c r="X416" s="176">
        <v>3</v>
      </c>
    </row>
    <row r="417" spans="1:24" s="177" customFormat="1" ht="36">
      <c r="A417" s="167">
        <v>410</v>
      </c>
      <c r="B417" s="142" t="s">
        <v>1088</v>
      </c>
      <c r="C417" s="127" t="s">
        <v>434</v>
      </c>
      <c r="D417" s="125" t="s">
        <v>690</v>
      </c>
      <c r="E417" s="169" t="s">
        <v>677</v>
      </c>
      <c r="F417" s="170">
        <v>44287</v>
      </c>
      <c r="G417" s="170">
        <v>44501</v>
      </c>
      <c r="H417" s="171">
        <v>60000</v>
      </c>
      <c r="I417" s="171">
        <v>3486.68</v>
      </c>
      <c r="J417" s="171">
        <v>25</v>
      </c>
      <c r="K417" s="135">
        <f>H417*0.0287</f>
        <v>1722</v>
      </c>
      <c r="L417" s="135">
        <f>H417*0.071</f>
        <v>4260</v>
      </c>
      <c r="M417" s="135">
        <f>H417*0.012</f>
        <v>720</v>
      </c>
      <c r="N417" s="172">
        <f>H417*0.0304</f>
        <v>1824</v>
      </c>
      <c r="O417" s="135">
        <f>H417*0.0709</f>
        <v>4254</v>
      </c>
      <c r="P417" s="173"/>
      <c r="Q417" s="124">
        <f>SUM(K417:P417)</f>
        <v>12780</v>
      </c>
      <c r="R417" s="124">
        <v>7032.68</v>
      </c>
      <c r="S417" s="124">
        <f>L417+M417+O417</f>
        <v>9234</v>
      </c>
      <c r="T417" s="171">
        <f>H417-R417</f>
        <v>52967.32</v>
      </c>
      <c r="U417" s="174" t="s">
        <v>678</v>
      </c>
      <c r="V417" s="175" t="s">
        <v>849</v>
      </c>
      <c r="W417" s="242">
        <v>2700333814</v>
      </c>
      <c r="X417" s="176">
        <v>3</v>
      </c>
    </row>
    <row r="418" spans="1:24" s="177" customFormat="1" ht="36">
      <c r="A418" s="167">
        <v>411</v>
      </c>
      <c r="B418" s="142" t="s">
        <v>789</v>
      </c>
      <c r="C418" s="127" t="s">
        <v>838</v>
      </c>
      <c r="D418" s="125" t="s">
        <v>706</v>
      </c>
      <c r="E418" s="169" t="s">
        <v>677</v>
      </c>
      <c r="F418" s="170">
        <v>44430</v>
      </c>
      <c r="G418" s="170">
        <v>44249</v>
      </c>
      <c r="H418" s="171">
        <v>60000</v>
      </c>
      <c r="I418" s="171">
        <v>3486.68</v>
      </c>
      <c r="J418" s="171">
        <v>25</v>
      </c>
      <c r="K418" s="135">
        <f>H418*0.0287</f>
        <v>1722</v>
      </c>
      <c r="L418" s="135">
        <f>H418*0.071</f>
        <v>4260</v>
      </c>
      <c r="M418" s="135">
        <f>H418*0.012</f>
        <v>720</v>
      </c>
      <c r="N418" s="172">
        <f>H418*0.0304</f>
        <v>1824</v>
      </c>
      <c r="O418" s="135">
        <f>H418*0.0709</f>
        <v>4254</v>
      </c>
      <c r="P418" s="173"/>
      <c r="Q418" s="124">
        <f>SUM(K418:P418)</f>
        <v>12780</v>
      </c>
      <c r="R418" s="124">
        <v>7032.68</v>
      </c>
      <c r="S418" s="124">
        <f>L418+M418+O418</f>
        <v>9234</v>
      </c>
      <c r="T418" s="171">
        <f>H418-R418</f>
        <v>52967.32</v>
      </c>
      <c r="U418" s="174" t="s">
        <v>678</v>
      </c>
      <c r="V418" s="175" t="s">
        <v>849</v>
      </c>
      <c r="W418" s="242">
        <v>112376595</v>
      </c>
      <c r="X418" s="176">
        <v>4</v>
      </c>
    </row>
    <row r="419" spans="1:24" s="177" customFormat="1" ht="36">
      <c r="A419" s="167">
        <v>412</v>
      </c>
      <c r="B419" s="142" t="s">
        <v>816</v>
      </c>
      <c r="C419" s="127" t="s">
        <v>89</v>
      </c>
      <c r="D419" s="125" t="s">
        <v>690</v>
      </c>
      <c r="E419" s="169" t="s">
        <v>677</v>
      </c>
      <c r="F419" s="170">
        <v>44378</v>
      </c>
      <c r="G419" s="170">
        <v>44562</v>
      </c>
      <c r="H419" s="171">
        <v>20000</v>
      </c>
      <c r="I419" s="171">
        <v>0</v>
      </c>
      <c r="J419" s="171">
        <v>25</v>
      </c>
      <c r="K419" s="135">
        <f>H419*0.0287</f>
        <v>574</v>
      </c>
      <c r="L419" s="135">
        <f>H419*0.071</f>
        <v>1419.9999999999998</v>
      </c>
      <c r="M419" s="135">
        <f>H419*0.012</f>
        <v>240</v>
      </c>
      <c r="N419" s="172">
        <f>H419*0.0304</f>
        <v>608</v>
      </c>
      <c r="O419" s="135">
        <f>H419*0.0709</f>
        <v>1418</v>
      </c>
      <c r="P419" s="173"/>
      <c r="Q419" s="124">
        <f>SUM(K419:P419)</f>
        <v>4260</v>
      </c>
      <c r="R419" s="124">
        <v>1182</v>
      </c>
      <c r="S419" s="124">
        <f>L419+M419+O419</f>
        <v>3078</v>
      </c>
      <c r="T419" s="171">
        <f>H419-R419</f>
        <v>18818</v>
      </c>
      <c r="U419" s="174" t="s">
        <v>678</v>
      </c>
      <c r="V419" s="175" t="s">
        <v>849</v>
      </c>
      <c r="W419" s="242">
        <v>9600241195</v>
      </c>
      <c r="X419" s="176">
        <v>3</v>
      </c>
    </row>
    <row r="420" spans="1:24" s="177" customFormat="1" ht="24">
      <c r="A420" s="167">
        <v>413</v>
      </c>
      <c r="B420" s="142" t="s">
        <v>552</v>
      </c>
      <c r="C420" s="127" t="s">
        <v>89</v>
      </c>
      <c r="D420" s="125" t="s">
        <v>690</v>
      </c>
      <c r="E420" s="169" t="s">
        <v>677</v>
      </c>
      <c r="F420" s="170">
        <v>44287</v>
      </c>
      <c r="G420" s="170">
        <v>44470</v>
      </c>
      <c r="H420" s="171">
        <v>20000</v>
      </c>
      <c r="I420" s="171">
        <v>0</v>
      </c>
      <c r="J420" s="171">
        <v>25</v>
      </c>
      <c r="K420" s="135">
        <f>H420*0.0287</f>
        <v>574</v>
      </c>
      <c r="L420" s="135">
        <f>H420*0.071</f>
        <v>1419.9999999999998</v>
      </c>
      <c r="M420" s="135">
        <f>H420*0.012</f>
        <v>240</v>
      </c>
      <c r="N420" s="172">
        <f>H420*0.0304</f>
        <v>608</v>
      </c>
      <c r="O420" s="135">
        <f>H420*0.0709</f>
        <v>1418</v>
      </c>
      <c r="P420" s="173"/>
      <c r="Q420" s="124">
        <f>SUM(K420:P420)</f>
        <v>4260</v>
      </c>
      <c r="R420" s="124">
        <v>1182</v>
      </c>
      <c r="S420" s="124">
        <f>L420+M420+O420</f>
        <v>3078</v>
      </c>
      <c r="T420" s="171">
        <f>H420-R420</f>
        <v>18818</v>
      </c>
      <c r="U420" s="174" t="s">
        <v>678</v>
      </c>
      <c r="V420" s="175" t="s">
        <v>849</v>
      </c>
      <c r="W420" s="242">
        <v>3800096541</v>
      </c>
      <c r="X420" s="176">
        <v>3</v>
      </c>
    </row>
    <row r="421" spans="1:24" s="177" customFormat="1" ht="36">
      <c r="A421" s="167">
        <v>414</v>
      </c>
      <c r="B421" s="142" t="s">
        <v>217</v>
      </c>
      <c r="C421" s="127" t="s">
        <v>218</v>
      </c>
      <c r="D421" s="125" t="s">
        <v>712</v>
      </c>
      <c r="E421" s="169" t="s">
        <v>677</v>
      </c>
      <c r="F421" s="170">
        <v>44287</v>
      </c>
      <c r="G421" s="170">
        <v>44470</v>
      </c>
      <c r="H421" s="171">
        <v>75000</v>
      </c>
      <c r="I421" s="171">
        <v>6309.38</v>
      </c>
      <c r="J421" s="171">
        <v>25</v>
      </c>
      <c r="K421" s="135">
        <f>H421*0.0287</f>
        <v>2152.5</v>
      </c>
      <c r="L421" s="135">
        <f>H421*0.071</f>
        <v>5324.9999999999991</v>
      </c>
      <c r="M421" s="135">
        <f>H421*0.012</f>
        <v>900</v>
      </c>
      <c r="N421" s="172">
        <f>H421*0.0304</f>
        <v>2280</v>
      </c>
      <c r="O421" s="135">
        <f>H421*0.0709</f>
        <v>5317.5</v>
      </c>
      <c r="P421" s="173"/>
      <c r="Q421" s="124">
        <f>SUM(K421:P421)</f>
        <v>15975</v>
      </c>
      <c r="R421" s="124">
        <v>10741.88</v>
      </c>
      <c r="S421" s="124">
        <f>L421+M421+O421</f>
        <v>11542.5</v>
      </c>
      <c r="T421" s="171">
        <f>H421-R421</f>
        <v>64258.12</v>
      </c>
      <c r="U421" s="174" t="s">
        <v>678</v>
      </c>
      <c r="V421" s="175" t="s">
        <v>850</v>
      </c>
      <c r="W421" s="242">
        <v>111366951</v>
      </c>
      <c r="X421" s="176">
        <v>4</v>
      </c>
    </row>
    <row r="422" spans="1:24" s="177" customFormat="1" ht="24">
      <c r="A422" s="167">
        <v>415</v>
      </c>
      <c r="B422" s="142" t="s">
        <v>550</v>
      </c>
      <c r="C422" s="127" t="s">
        <v>89</v>
      </c>
      <c r="D422" s="125" t="s">
        <v>1129</v>
      </c>
      <c r="E422" s="169" t="s">
        <v>677</v>
      </c>
      <c r="F422" s="170">
        <v>44287</v>
      </c>
      <c r="G422" s="170">
        <v>44470</v>
      </c>
      <c r="H422" s="171">
        <v>20000</v>
      </c>
      <c r="I422" s="171">
        <v>0</v>
      </c>
      <c r="J422" s="171">
        <v>25</v>
      </c>
      <c r="K422" s="135">
        <f>H422*0.0287</f>
        <v>574</v>
      </c>
      <c r="L422" s="135">
        <f>H422*0.071</f>
        <v>1419.9999999999998</v>
      </c>
      <c r="M422" s="135">
        <f>H422*0.012</f>
        <v>240</v>
      </c>
      <c r="N422" s="172">
        <f>H422*0.0304</f>
        <v>608</v>
      </c>
      <c r="O422" s="135">
        <f>H422*0.0709</f>
        <v>1418</v>
      </c>
      <c r="P422" s="173"/>
      <c r="Q422" s="124">
        <f>SUM(K422:P422)</f>
        <v>4260</v>
      </c>
      <c r="R422" s="124">
        <v>1182</v>
      </c>
      <c r="S422" s="124">
        <f>L422+M422+O422</f>
        <v>3078</v>
      </c>
      <c r="T422" s="171">
        <f>H422-R422</f>
        <v>18818</v>
      </c>
      <c r="U422" s="174" t="s">
        <v>678</v>
      </c>
      <c r="V422" s="175" t="s">
        <v>849</v>
      </c>
      <c r="W422" s="242">
        <v>3700572682</v>
      </c>
      <c r="X422" s="176">
        <v>3</v>
      </c>
    </row>
    <row r="423" spans="1:24" s="177" customFormat="1" ht="36">
      <c r="A423" s="167">
        <v>416</v>
      </c>
      <c r="B423" s="142" t="s">
        <v>652</v>
      </c>
      <c r="C423" s="127" t="s">
        <v>89</v>
      </c>
      <c r="D423" s="125" t="s">
        <v>1129</v>
      </c>
      <c r="E423" s="169" t="s">
        <v>677</v>
      </c>
      <c r="F423" s="170">
        <v>44317</v>
      </c>
      <c r="G423" s="170">
        <v>44501</v>
      </c>
      <c r="H423" s="171">
        <v>20000</v>
      </c>
      <c r="I423" s="171">
        <v>0</v>
      </c>
      <c r="J423" s="171">
        <v>25</v>
      </c>
      <c r="K423" s="135">
        <f>H423*0.0287</f>
        <v>574</v>
      </c>
      <c r="L423" s="135">
        <f>H423*0.071</f>
        <v>1419.9999999999998</v>
      </c>
      <c r="M423" s="135">
        <f>H423*0.012</f>
        <v>240</v>
      </c>
      <c r="N423" s="172">
        <f>H423*0.0304</f>
        <v>608</v>
      </c>
      <c r="O423" s="135">
        <f>H423*0.0709</f>
        <v>1418</v>
      </c>
      <c r="P423" s="173"/>
      <c r="Q423" s="124">
        <f>SUM(K423:P423)</f>
        <v>4260</v>
      </c>
      <c r="R423" s="124">
        <v>1182</v>
      </c>
      <c r="S423" s="124">
        <f>L423+M423+O423</f>
        <v>3078</v>
      </c>
      <c r="T423" s="171">
        <f>H423-R423</f>
        <v>18818</v>
      </c>
      <c r="U423" s="174" t="s">
        <v>678</v>
      </c>
      <c r="V423" s="175" t="s">
        <v>849</v>
      </c>
      <c r="W423" s="242">
        <v>40239491620</v>
      </c>
      <c r="X423" s="176">
        <v>3</v>
      </c>
    </row>
    <row r="424" spans="1:24" s="177" customFormat="1" ht="36">
      <c r="A424" s="167">
        <v>417</v>
      </c>
      <c r="B424" s="142" t="s">
        <v>765</v>
      </c>
      <c r="C424" s="127" t="s">
        <v>89</v>
      </c>
      <c r="D424" s="125" t="s">
        <v>690</v>
      </c>
      <c r="E424" s="169" t="s">
        <v>677</v>
      </c>
      <c r="F424" s="170">
        <v>44287</v>
      </c>
      <c r="G424" s="170">
        <v>44470</v>
      </c>
      <c r="H424" s="171">
        <v>20000</v>
      </c>
      <c r="I424" s="171">
        <v>0</v>
      </c>
      <c r="J424" s="171">
        <v>25</v>
      </c>
      <c r="K424" s="135">
        <f>H424*0.0287</f>
        <v>574</v>
      </c>
      <c r="L424" s="135">
        <f>H424*0.071</f>
        <v>1419.9999999999998</v>
      </c>
      <c r="M424" s="135">
        <f>H424*0.012</f>
        <v>240</v>
      </c>
      <c r="N424" s="172">
        <f>H424*0.0304</f>
        <v>608</v>
      </c>
      <c r="O424" s="135">
        <f>H424*0.0709</f>
        <v>1418</v>
      </c>
      <c r="P424" s="173"/>
      <c r="Q424" s="124">
        <f>SUM(K424:P424)</f>
        <v>4260</v>
      </c>
      <c r="R424" s="124">
        <v>1182</v>
      </c>
      <c r="S424" s="124">
        <f>L424+M424+O424</f>
        <v>3078</v>
      </c>
      <c r="T424" s="171">
        <f>H424-R424</f>
        <v>18818</v>
      </c>
      <c r="U424" s="174" t="s">
        <v>678</v>
      </c>
      <c r="V424" s="175" t="s">
        <v>849</v>
      </c>
      <c r="W424" s="242">
        <v>3102049693</v>
      </c>
      <c r="X424" s="176">
        <v>3</v>
      </c>
    </row>
    <row r="425" spans="1:24" s="177" customFormat="1" ht="24">
      <c r="A425" s="167">
        <v>418</v>
      </c>
      <c r="B425" s="142" t="s">
        <v>511</v>
      </c>
      <c r="C425" s="127" t="s">
        <v>89</v>
      </c>
      <c r="D425" s="125" t="s">
        <v>690</v>
      </c>
      <c r="E425" s="169" t="s">
        <v>677</v>
      </c>
      <c r="F425" s="170">
        <v>44287</v>
      </c>
      <c r="G425" s="170">
        <v>44470</v>
      </c>
      <c r="H425" s="171">
        <v>20000</v>
      </c>
      <c r="I425" s="171">
        <v>0</v>
      </c>
      <c r="J425" s="171">
        <v>25</v>
      </c>
      <c r="K425" s="135">
        <f>H425*0.0287</f>
        <v>574</v>
      </c>
      <c r="L425" s="135">
        <f>H425*0.071</f>
        <v>1419.9999999999998</v>
      </c>
      <c r="M425" s="135">
        <f>H425*0.012</f>
        <v>240</v>
      </c>
      <c r="N425" s="172">
        <f>H425*0.0304</f>
        <v>608</v>
      </c>
      <c r="O425" s="135">
        <f>H425*0.0709</f>
        <v>1418</v>
      </c>
      <c r="P425" s="173"/>
      <c r="Q425" s="124">
        <f>SUM(K425:P425)</f>
        <v>4260</v>
      </c>
      <c r="R425" s="124">
        <v>1182</v>
      </c>
      <c r="S425" s="124">
        <f>L425+M425+O425</f>
        <v>3078</v>
      </c>
      <c r="T425" s="171">
        <f>H425-R425</f>
        <v>18818</v>
      </c>
      <c r="U425" s="174" t="s">
        <v>678</v>
      </c>
      <c r="V425" s="175" t="s">
        <v>849</v>
      </c>
      <c r="W425" s="242">
        <v>1300049531</v>
      </c>
      <c r="X425" s="176">
        <v>3</v>
      </c>
    </row>
    <row r="426" spans="1:24" s="177" customFormat="1" ht="24">
      <c r="A426" s="167">
        <v>419</v>
      </c>
      <c r="B426" s="142" t="s">
        <v>1021</v>
      </c>
      <c r="C426" s="127" t="s">
        <v>62</v>
      </c>
      <c r="D426" s="125" t="s">
        <v>690</v>
      </c>
      <c r="E426" s="169" t="s">
        <v>677</v>
      </c>
      <c r="F426" s="170">
        <v>44348</v>
      </c>
      <c r="G426" s="170">
        <v>44531</v>
      </c>
      <c r="H426" s="171">
        <v>30000</v>
      </c>
      <c r="I426" s="171">
        <v>0</v>
      </c>
      <c r="J426" s="171">
        <v>25</v>
      </c>
      <c r="K426" s="135">
        <f>H426*0.0287</f>
        <v>861</v>
      </c>
      <c r="L426" s="135">
        <f>H426*0.071</f>
        <v>2130</v>
      </c>
      <c r="M426" s="135">
        <f>H426*0.012</f>
        <v>360</v>
      </c>
      <c r="N426" s="172">
        <f>H426*0.0304</f>
        <v>912</v>
      </c>
      <c r="O426" s="135">
        <f>H426*0.0709</f>
        <v>2127</v>
      </c>
      <c r="P426" s="173"/>
      <c r="Q426" s="124">
        <f>SUM(K426:P426)</f>
        <v>6390</v>
      </c>
      <c r="R426" s="124">
        <v>1773</v>
      </c>
      <c r="S426" s="124">
        <f>L426+M426+O426</f>
        <v>4617</v>
      </c>
      <c r="T426" s="171">
        <f>H426-R426</f>
        <v>28227</v>
      </c>
      <c r="U426" s="174" t="s">
        <v>678</v>
      </c>
      <c r="V426" s="175" t="s">
        <v>849</v>
      </c>
      <c r="W426" s="242">
        <v>1200732202</v>
      </c>
      <c r="X426" s="176">
        <v>3</v>
      </c>
    </row>
    <row r="427" spans="1:24" s="177" customFormat="1" ht="24">
      <c r="A427" s="167">
        <v>420</v>
      </c>
      <c r="B427" s="142" t="s">
        <v>996</v>
      </c>
      <c r="C427" s="127" t="s">
        <v>89</v>
      </c>
      <c r="D427" s="125" t="s">
        <v>690</v>
      </c>
      <c r="E427" s="169" t="s">
        <v>677</v>
      </c>
      <c r="F427" s="170">
        <v>44368</v>
      </c>
      <c r="G427" s="170">
        <v>44551</v>
      </c>
      <c r="H427" s="171">
        <v>20000</v>
      </c>
      <c r="I427" s="171">
        <v>0</v>
      </c>
      <c r="J427" s="171">
        <v>25</v>
      </c>
      <c r="K427" s="135">
        <f>H427*0.0287</f>
        <v>574</v>
      </c>
      <c r="L427" s="135">
        <f>H427*0.071</f>
        <v>1419.9999999999998</v>
      </c>
      <c r="M427" s="135">
        <f>H427*0.012</f>
        <v>240</v>
      </c>
      <c r="N427" s="172">
        <f>H427*0.0304</f>
        <v>608</v>
      </c>
      <c r="O427" s="135">
        <f>H427*0.0709</f>
        <v>1418</v>
      </c>
      <c r="P427" s="173"/>
      <c r="Q427" s="124">
        <f>SUM(K427:P427)</f>
        <v>4260</v>
      </c>
      <c r="R427" s="124">
        <v>1182</v>
      </c>
      <c r="S427" s="124">
        <f>L427+M427+O427</f>
        <v>3078</v>
      </c>
      <c r="T427" s="171">
        <f>H427-R427</f>
        <v>18818</v>
      </c>
      <c r="U427" s="174" t="s">
        <v>678</v>
      </c>
      <c r="V427" s="175" t="s">
        <v>849</v>
      </c>
      <c r="W427" s="242">
        <v>1800355925</v>
      </c>
      <c r="X427" s="176">
        <v>3</v>
      </c>
    </row>
    <row r="428" spans="1:24" s="177" customFormat="1" ht="36">
      <c r="A428" s="167">
        <v>421</v>
      </c>
      <c r="B428" s="142" t="s">
        <v>782</v>
      </c>
      <c r="C428" s="127" t="s">
        <v>237</v>
      </c>
      <c r="D428" s="125" t="s">
        <v>846</v>
      </c>
      <c r="E428" s="169" t="s">
        <v>677</v>
      </c>
      <c r="F428" s="170">
        <v>44409</v>
      </c>
      <c r="G428" s="170">
        <v>44593</v>
      </c>
      <c r="H428" s="171">
        <v>50000</v>
      </c>
      <c r="I428" s="171">
        <v>1854</v>
      </c>
      <c r="J428" s="171">
        <v>25</v>
      </c>
      <c r="K428" s="135">
        <f>H428*0.0287</f>
        <v>1435</v>
      </c>
      <c r="L428" s="135">
        <f>H428*0.071</f>
        <v>3549.9999999999995</v>
      </c>
      <c r="M428" s="135">
        <f>H428*0.012</f>
        <v>600</v>
      </c>
      <c r="N428" s="172">
        <f>H428*0.0304</f>
        <v>1520</v>
      </c>
      <c r="O428" s="135">
        <f>H428*0.0709</f>
        <v>3545.0000000000005</v>
      </c>
      <c r="P428" s="173"/>
      <c r="Q428" s="124">
        <f>SUM(K428:P428)</f>
        <v>10650</v>
      </c>
      <c r="R428" s="124">
        <v>4809</v>
      </c>
      <c r="S428" s="124">
        <f>L428+M428+O428</f>
        <v>7695</v>
      </c>
      <c r="T428" s="171">
        <f>H428-R428</f>
        <v>45191</v>
      </c>
      <c r="U428" s="174" t="s">
        <v>678</v>
      </c>
      <c r="V428" s="175" t="s">
        <v>850</v>
      </c>
      <c r="W428" s="242">
        <v>1500029259</v>
      </c>
      <c r="X428" s="176">
        <v>4</v>
      </c>
    </row>
    <row r="429" spans="1:24" s="177" customFormat="1" ht="24">
      <c r="A429" s="167">
        <v>422</v>
      </c>
      <c r="B429" s="178" t="s">
        <v>1112</v>
      </c>
      <c r="C429" s="174" t="s">
        <v>89</v>
      </c>
      <c r="D429" s="125" t="s">
        <v>690</v>
      </c>
      <c r="E429" s="169" t="s">
        <v>677</v>
      </c>
      <c r="F429" s="170">
        <v>44440</v>
      </c>
      <c r="G429" s="170">
        <v>44621</v>
      </c>
      <c r="H429" s="171">
        <v>20000</v>
      </c>
      <c r="I429" s="171">
        <v>0</v>
      </c>
      <c r="J429" s="171">
        <v>25</v>
      </c>
      <c r="K429" s="135">
        <f>H429*0.0287</f>
        <v>574</v>
      </c>
      <c r="L429" s="135">
        <f>H429*0.071</f>
        <v>1419.9999999999998</v>
      </c>
      <c r="M429" s="135">
        <f>H429*0.012</f>
        <v>240</v>
      </c>
      <c r="N429" s="172">
        <f>H429*0.0304</f>
        <v>608</v>
      </c>
      <c r="O429" s="135">
        <f>H429*0.0709</f>
        <v>1418</v>
      </c>
      <c r="P429" s="173"/>
      <c r="Q429" s="124">
        <f>SUM(K429:P429)</f>
        <v>4260</v>
      </c>
      <c r="R429" s="124">
        <v>1182</v>
      </c>
      <c r="S429" s="124">
        <f>L429+M429+O429</f>
        <v>3078</v>
      </c>
      <c r="T429" s="171">
        <f>H429-R429</f>
        <v>18818</v>
      </c>
      <c r="U429" s="174" t="s">
        <v>678</v>
      </c>
      <c r="V429" s="175" t="s">
        <v>849</v>
      </c>
      <c r="W429" s="242">
        <v>6900021012</v>
      </c>
      <c r="X429" s="176">
        <v>3</v>
      </c>
    </row>
    <row r="430" spans="1:24" s="177" customFormat="1" ht="36">
      <c r="A430" s="167">
        <v>423</v>
      </c>
      <c r="B430" s="142" t="s">
        <v>984</v>
      </c>
      <c r="C430" s="127" t="s">
        <v>89</v>
      </c>
      <c r="D430" s="125" t="s">
        <v>690</v>
      </c>
      <c r="E430" s="169" t="s">
        <v>677</v>
      </c>
      <c r="F430" s="170">
        <v>44317</v>
      </c>
      <c r="G430" s="170">
        <v>44501</v>
      </c>
      <c r="H430" s="171">
        <v>20000</v>
      </c>
      <c r="I430" s="171">
        <v>0</v>
      </c>
      <c r="J430" s="171">
        <v>25</v>
      </c>
      <c r="K430" s="135">
        <f>H430*0.0287</f>
        <v>574</v>
      </c>
      <c r="L430" s="135">
        <f>H430*0.071</f>
        <v>1419.9999999999998</v>
      </c>
      <c r="M430" s="135">
        <f>H430*0.012</f>
        <v>240</v>
      </c>
      <c r="N430" s="172">
        <f>H430*0.0304</f>
        <v>608</v>
      </c>
      <c r="O430" s="135">
        <f>H430*0.0709</f>
        <v>1418</v>
      </c>
      <c r="P430" s="173"/>
      <c r="Q430" s="124">
        <f>SUM(K430:P430)</f>
        <v>4260</v>
      </c>
      <c r="R430" s="124">
        <v>1182</v>
      </c>
      <c r="S430" s="124">
        <f>L430+M430+O430</f>
        <v>3078</v>
      </c>
      <c r="T430" s="171">
        <f>H430-R430</f>
        <v>18818</v>
      </c>
      <c r="U430" s="174" t="s">
        <v>678</v>
      </c>
      <c r="V430" s="175" t="s">
        <v>849</v>
      </c>
      <c r="W430" s="242">
        <v>4701637888</v>
      </c>
      <c r="X430" s="176">
        <v>3</v>
      </c>
    </row>
    <row r="431" spans="1:24" s="177" customFormat="1" ht="36">
      <c r="A431" s="167">
        <v>424</v>
      </c>
      <c r="B431" s="142" t="s">
        <v>903</v>
      </c>
      <c r="C431" s="127" t="s">
        <v>22</v>
      </c>
      <c r="D431" s="125" t="s">
        <v>695</v>
      </c>
      <c r="E431" s="169" t="s">
        <v>677</v>
      </c>
      <c r="F431" s="170">
        <v>44305</v>
      </c>
      <c r="G431" s="170">
        <v>44488</v>
      </c>
      <c r="H431" s="171">
        <v>160000</v>
      </c>
      <c r="I431" s="171">
        <v>26249.27</v>
      </c>
      <c r="J431" s="171">
        <v>25</v>
      </c>
      <c r="K431" s="135">
        <f>H431*0.0287</f>
        <v>4592</v>
      </c>
      <c r="L431" s="135">
        <f>H431*0.071</f>
        <v>11359.999999999998</v>
      </c>
      <c r="M431" s="135">
        <f>H431*0.012</f>
        <v>1920</v>
      </c>
      <c r="N431" s="172">
        <f>H431*0.0304</f>
        <v>4864</v>
      </c>
      <c r="O431" s="135">
        <f>H431*0.0709</f>
        <v>11344</v>
      </c>
      <c r="P431" s="173"/>
      <c r="Q431" s="124">
        <f>SUM(K431:P431)</f>
        <v>34080</v>
      </c>
      <c r="R431" s="124">
        <v>35583.67</v>
      </c>
      <c r="S431" s="124">
        <f>L431+M431+O431</f>
        <v>24624</v>
      </c>
      <c r="T431" s="171">
        <f>H431-R431</f>
        <v>124416.33</v>
      </c>
      <c r="U431" s="174" t="s">
        <v>678</v>
      </c>
      <c r="V431" s="175" t="s">
        <v>849</v>
      </c>
      <c r="W431" s="242">
        <v>114311608</v>
      </c>
      <c r="X431" s="176">
        <v>5</v>
      </c>
    </row>
    <row r="432" spans="1:24" s="177" customFormat="1" ht="48">
      <c r="A432" s="167">
        <v>425</v>
      </c>
      <c r="B432" s="142" t="s">
        <v>1081</v>
      </c>
      <c r="C432" s="127" t="s">
        <v>89</v>
      </c>
      <c r="D432" s="125" t="s">
        <v>690</v>
      </c>
      <c r="E432" s="169" t="s">
        <v>677</v>
      </c>
      <c r="F432" s="170">
        <v>44378</v>
      </c>
      <c r="G432" s="170">
        <v>44562</v>
      </c>
      <c r="H432" s="171">
        <v>12000</v>
      </c>
      <c r="I432" s="171">
        <v>0</v>
      </c>
      <c r="J432" s="171">
        <v>25</v>
      </c>
      <c r="K432" s="135">
        <f>H432*0.0287</f>
        <v>344.4</v>
      </c>
      <c r="L432" s="135">
        <f>H432*0.071</f>
        <v>851.99999999999989</v>
      </c>
      <c r="M432" s="135">
        <f>H432*0.012</f>
        <v>144</v>
      </c>
      <c r="N432" s="172">
        <f>H432*0.0304</f>
        <v>364.8</v>
      </c>
      <c r="O432" s="135">
        <f>H432*0.0709</f>
        <v>850.80000000000007</v>
      </c>
      <c r="P432" s="173"/>
      <c r="Q432" s="124">
        <f>SUM(K432:P432)</f>
        <v>2556</v>
      </c>
      <c r="R432" s="124">
        <v>709.2</v>
      </c>
      <c r="S432" s="124">
        <f>L432+M432+O432</f>
        <v>1846.8</v>
      </c>
      <c r="T432" s="171">
        <f>H432-R432</f>
        <v>11290.8</v>
      </c>
      <c r="U432" s="174" t="s">
        <v>678</v>
      </c>
      <c r="V432" s="175" t="s">
        <v>849</v>
      </c>
      <c r="W432" s="242">
        <v>4600008769</v>
      </c>
      <c r="X432" s="176">
        <v>3</v>
      </c>
    </row>
    <row r="433" spans="1:24" s="177" customFormat="1" ht="48">
      <c r="A433" s="167">
        <v>426</v>
      </c>
      <c r="B433" s="142" t="s">
        <v>398</v>
      </c>
      <c r="C433" s="127" t="s">
        <v>244</v>
      </c>
      <c r="D433" s="125" t="s">
        <v>1128</v>
      </c>
      <c r="E433" s="169" t="s">
        <v>677</v>
      </c>
      <c r="F433" s="170">
        <v>44409</v>
      </c>
      <c r="G433" s="170">
        <v>44593</v>
      </c>
      <c r="H433" s="171">
        <v>130000</v>
      </c>
      <c r="I433" s="171">
        <v>19162.12</v>
      </c>
      <c r="J433" s="171">
        <v>25</v>
      </c>
      <c r="K433" s="135">
        <f>H433*0.0287</f>
        <v>3731</v>
      </c>
      <c r="L433" s="135">
        <f>H433*0.071</f>
        <v>9230</v>
      </c>
      <c r="M433" s="135">
        <f>H433*0.012</f>
        <v>1560</v>
      </c>
      <c r="N433" s="172">
        <f>H433*0.0304</f>
        <v>3952</v>
      </c>
      <c r="O433" s="135">
        <f>H433*0.0709</f>
        <v>9217</v>
      </c>
      <c r="P433" s="173"/>
      <c r="Q433" s="124">
        <f>SUM(K433:P433)</f>
        <v>27690</v>
      </c>
      <c r="R433" s="124">
        <v>26845.119999999999</v>
      </c>
      <c r="S433" s="124">
        <f>L433+M433+O433</f>
        <v>20007</v>
      </c>
      <c r="T433" s="171">
        <f>H433-R433</f>
        <v>103154.88</v>
      </c>
      <c r="U433" s="174" t="s">
        <v>678</v>
      </c>
      <c r="V433" s="175" t="s">
        <v>849</v>
      </c>
      <c r="W433" s="242">
        <v>100041359</v>
      </c>
      <c r="X433" s="176">
        <v>4</v>
      </c>
    </row>
    <row r="434" spans="1:24" s="177" customFormat="1" ht="36">
      <c r="A434" s="167">
        <v>427</v>
      </c>
      <c r="B434" s="142" t="s">
        <v>495</v>
      </c>
      <c r="C434" s="127" t="s">
        <v>89</v>
      </c>
      <c r="D434" s="125" t="s">
        <v>690</v>
      </c>
      <c r="E434" s="169" t="s">
        <v>677</v>
      </c>
      <c r="F434" s="170">
        <v>44317</v>
      </c>
      <c r="G434" s="170">
        <v>44501</v>
      </c>
      <c r="H434" s="171">
        <v>20000</v>
      </c>
      <c r="I434" s="171">
        <v>0</v>
      </c>
      <c r="J434" s="171">
        <v>25</v>
      </c>
      <c r="K434" s="135">
        <f>H434*0.0287</f>
        <v>574</v>
      </c>
      <c r="L434" s="135">
        <f>H434*0.071</f>
        <v>1419.9999999999998</v>
      </c>
      <c r="M434" s="135">
        <f>H434*0.012</f>
        <v>240</v>
      </c>
      <c r="N434" s="172">
        <f>H434*0.0304</f>
        <v>608</v>
      </c>
      <c r="O434" s="135">
        <f>H434*0.0709</f>
        <v>1418</v>
      </c>
      <c r="P434" s="173"/>
      <c r="Q434" s="124">
        <f>SUM(K434:P434)</f>
        <v>4260</v>
      </c>
      <c r="R434" s="124">
        <v>1182</v>
      </c>
      <c r="S434" s="124">
        <f>L434+M434+O434</f>
        <v>3078</v>
      </c>
      <c r="T434" s="171">
        <f>H434-R434</f>
        <v>18818</v>
      </c>
      <c r="U434" s="174" t="s">
        <v>678</v>
      </c>
      <c r="V434" s="175" t="s">
        <v>849</v>
      </c>
      <c r="W434" s="242">
        <v>111894887</v>
      </c>
      <c r="X434" s="176">
        <v>3</v>
      </c>
    </row>
    <row r="435" spans="1:24" s="177" customFormat="1" ht="36">
      <c r="A435" s="167">
        <v>428</v>
      </c>
      <c r="B435" s="142" t="s">
        <v>774</v>
      </c>
      <c r="C435" s="127" t="s">
        <v>22</v>
      </c>
      <c r="D435" s="125" t="s">
        <v>691</v>
      </c>
      <c r="E435" s="169" t="s">
        <v>677</v>
      </c>
      <c r="F435" s="170">
        <v>44287</v>
      </c>
      <c r="G435" s="170">
        <v>44470</v>
      </c>
      <c r="H435" s="171">
        <v>170000</v>
      </c>
      <c r="I435" s="171">
        <v>28677.52</v>
      </c>
      <c r="J435" s="171">
        <v>25</v>
      </c>
      <c r="K435" s="135">
        <f>H435*0.0287</f>
        <v>4879</v>
      </c>
      <c r="L435" s="135">
        <f>H435*0.071</f>
        <v>12069.999999999998</v>
      </c>
      <c r="M435" s="135">
        <f>H435*0.012</f>
        <v>2040</v>
      </c>
      <c r="N435" s="172">
        <f>H435*0.0304</f>
        <v>5168</v>
      </c>
      <c r="O435" s="135">
        <f>H435*0.0709</f>
        <v>12053</v>
      </c>
      <c r="P435" s="173"/>
      <c r="Q435" s="124">
        <f>SUM(K435:P435)</f>
        <v>36210</v>
      </c>
      <c r="R435" s="124">
        <v>38298.92</v>
      </c>
      <c r="S435" s="124">
        <f>L435+M435+O435</f>
        <v>26163</v>
      </c>
      <c r="T435" s="171">
        <f>H435-R435</f>
        <v>131701.08000000002</v>
      </c>
      <c r="U435" s="174" t="s">
        <v>678</v>
      </c>
      <c r="V435" s="175" t="s">
        <v>849</v>
      </c>
      <c r="W435" s="242">
        <v>7100086631</v>
      </c>
      <c r="X435" s="176">
        <v>5</v>
      </c>
    </row>
    <row r="436" spans="1:24" s="177" customFormat="1" ht="36">
      <c r="A436" s="167">
        <v>429</v>
      </c>
      <c r="B436" s="142" t="s">
        <v>497</v>
      </c>
      <c r="C436" s="127" t="s">
        <v>89</v>
      </c>
      <c r="D436" s="125" t="s">
        <v>690</v>
      </c>
      <c r="E436" s="169" t="s">
        <v>677</v>
      </c>
      <c r="F436" s="170">
        <v>44317</v>
      </c>
      <c r="G436" s="170">
        <v>44501</v>
      </c>
      <c r="H436" s="171">
        <v>20000</v>
      </c>
      <c r="I436" s="171">
        <v>0</v>
      </c>
      <c r="J436" s="171">
        <v>25</v>
      </c>
      <c r="K436" s="135">
        <f>H436*0.0287</f>
        <v>574</v>
      </c>
      <c r="L436" s="135">
        <f>H436*0.071</f>
        <v>1419.9999999999998</v>
      </c>
      <c r="M436" s="135">
        <f>H436*0.012</f>
        <v>240</v>
      </c>
      <c r="N436" s="172">
        <f>H436*0.0304</f>
        <v>608</v>
      </c>
      <c r="O436" s="135">
        <f>H436*0.0709</f>
        <v>1418</v>
      </c>
      <c r="P436" s="173"/>
      <c r="Q436" s="124">
        <f>SUM(K436:P436)</f>
        <v>4260</v>
      </c>
      <c r="R436" s="124">
        <v>1182</v>
      </c>
      <c r="S436" s="124">
        <f>L436+M436+O436</f>
        <v>3078</v>
      </c>
      <c r="T436" s="171">
        <f>H436-R436</f>
        <v>18818</v>
      </c>
      <c r="U436" s="174" t="s">
        <v>678</v>
      </c>
      <c r="V436" s="175" t="s">
        <v>849</v>
      </c>
      <c r="W436" s="242">
        <v>112247101</v>
      </c>
      <c r="X436" s="176">
        <v>3</v>
      </c>
    </row>
    <row r="437" spans="1:24" s="177" customFormat="1" ht="24">
      <c r="A437" s="167">
        <v>430</v>
      </c>
      <c r="B437" s="142" t="s">
        <v>815</v>
      </c>
      <c r="C437" s="127" t="s">
        <v>89</v>
      </c>
      <c r="D437" s="125" t="s">
        <v>690</v>
      </c>
      <c r="E437" s="169" t="s">
        <v>677</v>
      </c>
      <c r="F437" s="170">
        <v>44348</v>
      </c>
      <c r="G437" s="170">
        <v>44531</v>
      </c>
      <c r="H437" s="171">
        <v>20000</v>
      </c>
      <c r="I437" s="171">
        <v>0</v>
      </c>
      <c r="J437" s="171">
        <v>25</v>
      </c>
      <c r="K437" s="135">
        <f>H437*0.0287</f>
        <v>574</v>
      </c>
      <c r="L437" s="135">
        <f>H437*0.071</f>
        <v>1419.9999999999998</v>
      </c>
      <c r="M437" s="135">
        <f>H437*0.012</f>
        <v>240</v>
      </c>
      <c r="N437" s="172">
        <f>H437*0.0304</f>
        <v>608</v>
      </c>
      <c r="O437" s="135">
        <f>H437*0.0709</f>
        <v>1418</v>
      </c>
      <c r="P437" s="173"/>
      <c r="Q437" s="124">
        <f>SUM(K437:P437)</f>
        <v>4260</v>
      </c>
      <c r="R437" s="124">
        <v>1182</v>
      </c>
      <c r="S437" s="124">
        <f>L437+M437+O437</f>
        <v>3078</v>
      </c>
      <c r="T437" s="171">
        <f>H437-R437</f>
        <v>18818</v>
      </c>
      <c r="U437" s="174" t="s">
        <v>678</v>
      </c>
      <c r="V437" s="175" t="s">
        <v>849</v>
      </c>
      <c r="W437" s="242">
        <v>10100044071</v>
      </c>
      <c r="X437" s="176">
        <v>3</v>
      </c>
    </row>
    <row r="438" spans="1:24" s="177" customFormat="1" ht="36">
      <c r="A438" s="167">
        <v>431</v>
      </c>
      <c r="B438" s="142" t="s">
        <v>622</v>
      </c>
      <c r="C438" s="127" t="s">
        <v>89</v>
      </c>
      <c r="D438" s="125" t="s">
        <v>690</v>
      </c>
      <c r="E438" s="169" t="s">
        <v>677</v>
      </c>
      <c r="F438" s="170">
        <v>44287</v>
      </c>
      <c r="G438" s="170">
        <v>44470</v>
      </c>
      <c r="H438" s="171">
        <v>20000</v>
      </c>
      <c r="I438" s="171">
        <v>0</v>
      </c>
      <c r="J438" s="171">
        <v>25</v>
      </c>
      <c r="K438" s="135">
        <f>H438*0.0287</f>
        <v>574</v>
      </c>
      <c r="L438" s="135">
        <f>H438*0.071</f>
        <v>1419.9999999999998</v>
      </c>
      <c r="M438" s="135">
        <f>H438*0.012</f>
        <v>240</v>
      </c>
      <c r="N438" s="172">
        <f>H438*0.0304</f>
        <v>608</v>
      </c>
      <c r="O438" s="135">
        <f>H438*0.0709</f>
        <v>1418</v>
      </c>
      <c r="P438" s="173"/>
      <c r="Q438" s="124">
        <f>SUM(K438:P438)</f>
        <v>4260</v>
      </c>
      <c r="R438" s="124">
        <v>2402</v>
      </c>
      <c r="S438" s="124">
        <f>L438+M438+O438</f>
        <v>3078</v>
      </c>
      <c r="T438" s="171">
        <f>H438-R438</f>
        <v>17598</v>
      </c>
      <c r="U438" s="174" t="s">
        <v>678</v>
      </c>
      <c r="V438" s="175" t="s">
        <v>849</v>
      </c>
      <c r="W438" s="242">
        <v>13600091147</v>
      </c>
      <c r="X438" s="176">
        <v>3</v>
      </c>
    </row>
    <row r="439" spans="1:24" s="177" customFormat="1" ht="24">
      <c r="A439" s="167">
        <v>432</v>
      </c>
      <c r="B439" s="142" t="s">
        <v>863</v>
      </c>
      <c r="C439" s="127" t="s">
        <v>834</v>
      </c>
      <c r="D439" s="125" t="s">
        <v>691</v>
      </c>
      <c r="E439" s="169" t="s">
        <v>677</v>
      </c>
      <c r="F439" s="170">
        <v>44317</v>
      </c>
      <c r="G439" s="170">
        <v>44501</v>
      </c>
      <c r="H439" s="171">
        <v>60000</v>
      </c>
      <c r="I439" s="171">
        <v>3486.68</v>
      </c>
      <c r="J439" s="171">
        <v>25</v>
      </c>
      <c r="K439" s="135">
        <f>H439*0.0287</f>
        <v>1722</v>
      </c>
      <c r="L439" s="135">
        <f>H439*0.071</f>
        <v>4260</v>
      </c>
      <c r="M439" s="135">
        <f>H439*0.012</f>
        <v>720</v>
      </c>
      <c r="N439" s="172">
        <f>H439*0.0304</f>
        <v>1824</v>
      </c>
      <c r="O439" s="135">
        <f>H439*0.0709</f>
        <v>4254</v>
      </c>
      <c r="P439" s="173"/>
      <c r="Q439" s="124">
        <f>SUM(K439:P439)</f>
        <v>12780</v>
      </c>
      <c r="R439" s="124">
        <v>10406.68</v>
      </c>
      <c r="S439" s="124">
        <f>L439+M439+O439</f>
        <v>9234</v>
      </c>
      <c r="T439" s="171">
        <f>H439-R439</f>
        <v>49593.32</v>
      </c>
      <c r="U439" s="174" t="s">
        <v>678</v>
      </c>
      <c r="V439" s="175" t="s">
        <v>849</v>
      </c>
      <c r="W439" s="242">
        <v>7200009814</v>
      </c>
      <c r="X439" s="176">
        <v>4</v>
      </c>
    </row>
    <row r="440" spans="1:24" s="177" customFormat="1" ht="24">
      <c r="A440" s="167">
        <v>433</v>
      </c>
      <c r="B440" s="142" t="s">
        <v>1078</v>
      </c>
      <c r="C440" s="127" t="s">
        <v>1092</v>
      </c>
      <c r="D440" s="125" t="s">
        <v>702</v>
      </c>
      <c r="E440" s="169" t="s">
        <v>677</v>
      </c>
      <c r="F440" s="170">
        <v>44287</v>
      </c>
      <c r="G440" s="170">
        <v>44501</v>
      </c>
      <c r="H440" s="171">
        <v>40000</v>
      </c>
      <c r="I440" s="171">
        <v>442.65</v>
      </c>
      <c r="J440" s="171">
        <v>25</v>
      </c>
      <c r="K440" s="135">
        <f>H440*0.0287</f>
        <v>1148</v>
      </c>
      <c r="L440" s="135">
        <f>H440*0.071</f>
        <v>2839.9999999999995</v>
      </c>
      <c r="M440" s="135">
        <f>H440*0.012</f>
        <v>480</v>
      </c>
      <c r="N440" s="172">
        <f>H440*0.0304</f>
        <v>1216</v>
      </c>
      <c r="O440" s="135">
        <f>H440*0.0709</f>
        <v>2836</v>
      </c>
      <c r="P440" s="173"/>
      <c r="Q440" s="124">
        <f>SUM(K440:P440)</f>
        <v>8520</v>
      </c>
      <c r="R440" s="124">
        <v>2806.65</v>
      </c>
      <c r="S440" s="124">
        <f>L440+M440+O440</f>
        <v>6156</v>
      </c>
      <c r="T440" s="171">
        <f>H440-R440</f>
        <v>37193.35</v>
      </c>
      <c r="U440" s="174" t="s">
        <v>678</v>
      </c>
      <c r="V440" s="175" t="s">
        <v>849</v>
      </c>
      <c r="W440" s="242">
        <v>113140321</v>
      </c>
      <c r="X440" s="176">
        <v>3</v>
      </c>
    </row>
    <row r="441" spans="1:24" s="177" customFormat="1" ht="36">
      <c r="A441" s="167">
        <v>434</v>
      </c>
      <c r="B441" s="142" t="s">
        <v>885</v>
      </c>
      <c r="C441" s="127" t="s">
        <v>309</v>
      </c>
      <c r="D441" s="125" t="s">
        <v>683</v>
      </c>
      <c r="E441" s="169" t="s">
        <v>677</v>
      </c>
      <c r="F441" s="170">
        <v>44440</v>
      </c>
      <c r="G441" s="170">
        <v>44621</v>
      </c>
      <c r="H441" s="171">
        <v>25000</v>
      </c>
      <c r="I441" s="171">
        <v>0</v>
      </c>
      <c r="J441" s="171">
        <v>25</v>
      </c>
      <c r="K441" s="135">
        <f>H441*0.0287</f>
        <v>717.5</v>
      </c>
      <c r="L441" s="135">
        <f>H441*0.071</f>
        <v>1774.9999999999998</v>
      </c>
      <c r="M441" s="135">
        <f>H441*0.012</f>
        <v>300</v>
      </c>
      <c r="N441" s="172">
        <f>H441*0.0304</f>
        <v>760</v>
      </c>
      <c r="O441" s="135">
        <f>H441*0.0709</f>
        <v>1772.5000000000002</v>
      </c>
      <c r="P441" s="173"/>
      <c r="Q441" s="124">
        <f>SUM(K441:P441)</f>
        <v>5325</v>
      </c>
      <c r="R441" s="124">
        <v>1477.5</v>
      </c>
      <c r="S441" s="124">
        <f>L441+M441+O441</f>
        <v>3847.5</v>
      </c>
      <c r="T441" s="171">
        <f>H441-R441</f>
        <v>23522.5</v>
      </c>
      <c r="U441" s="174" t="s">
        <v>678</v>
      </c>
      <c r="V441" s="175" t="s">
        <v>849</v>
      </c>
      <c r="W441" s="242">
        <v>40220263111</v>
      </c>
      <c r="X441" s="176">
        <v>3</v>
      </c>
    </row>
    <row r="442" spans="1:24" s="177" customFormat="1" ht="24">
      <c r="A442" s="167">
        <v>435</v>
      </c>
      <c r="B442" s="142" t="s">
        <v>287</v>
      </c>
      <c r="C442" s="127" t="s">
        <v>288</v>
      </c>
      <c r="D442" s="125" t="s">
        <v>846</v>
      </c>
      <c r="E442" s="169" t="s">
        <v>677</v>
      </c>
      <c r="F442" s="170">
        <v>44287</v>
      </c>
      <c r="G442" s="170">
        <v>44470</v>
      </c>
      <c r="H442" s="171">
        <v>50000</v>
      </c>
      <c r="I442" s="171">
        <v>1854</v>
      </c>
      <c r="J442" s="171">
        <v>25</v>
      </c>
      <c r="K442" s="135">
        <f>H442*0.0287</f>
        <v>1435</v>
      </c>
      <c r="L442" s="135">
        <f>H442*0.071</f>
        <v>3549.9999999999995</v>
      </c>
      <c r="M442" s="135">
        <f>H442*0.012</f>
        <v>600</v>
      </c>
      <c r="N442" s="172">
        <f>H442*0.0304</f>
        <v>1520</v>
      </c>
      <c r="O442" s="135">
        <f>H442*0.0709</f>
        <v>3545.0000000000005</v>
      </c>
      <c r="P442" s="173"/>
      <c r="Q442" s="124">
        <f>SUM(K442:P442)</f>
        <v>10650</v>
      </c>
      <c r="R442" s="124">
        <v>4809</v>
      </c>
      <c r="S442" s="124">
        <f>L442+M442+O442</f>
        <v>7695</v>
      </c>
      <c r="T442" s="171">
        <f>H442-R442</f>
        <v>45191</v>
      </c>
      <c r="U442" s="174" t="s">
        <v>678</v>
      </c>
      <c r="V442" s="175" t="s">
        <v>849</v>
      </c>
      <c r="W442" s="242">
        <v>40222152247</v>
      </c>
      <c r="X442" s="176">
        <v>4</v>
      </c>
    </row>
    <row r="443" spans="1:24" s="177" customFormat="1" ht="48">
      <c r="A443" s="167">
        <v>436</v>
      </c>
      <c r="B443" s="142" t="s">
        <v>869</v>
      </c>
      <c r="C443" s="127" t="s">
        <v>1046</v>
      </c>
      <c r="D443" s="125" t="s">
        <v>1038</v>
      </c>
      <c r="E443" s="169" t="s">
        <v>677</v>
      </c>
      <c r="F443" s="170">
        <v>44287</v>
      </c>
      <c r="G443" s="170" t="s">
        <v>1064</v>
      </c>
      <c r="H443" s="171">
        <v>120000</v>
      </c>
      <c r="I443" s="171">
        <v>16809.87</v>
      </c>
      <c r="J443" s="171">
        <v>25</v>
      </c>
      <c r="K443" s="135">
        <f>H443*0.0287</f>
        <v>3444</v>
      </c>
      <c r="L443" s="135">
        <f>H443*0.071</f>
        <v>8520</v>
      </c>
      <c r="M443" s="135">
        <f>H443*0.012</f>
        <v>1440</v>
      </c>
      <c r="N443" s="172">
        <f>H443*0.0304</f>
        <v>3648</v>
      </c>
      <c r="O443" s="135">
        <f>H443*0.0709</f>
        <v>8508</v>
      </c>
      <c r="P443" s="173"/>
      <c r="Q443" s="124">
        <f>SUM(K443:P443)</f>
        <v>25560</v>
      </c>
      <c r="R443" s="124">
        <v>23901.87</v>
      </c>
      <c r="S443" s="124">
        <f>L443+M443+O443</f>
        <v>18468</v>
      </c>
      <c r="T443" s="171">
        <f>H443-R443</f>
        <v>96098.13</v>
      </c>
      <c r="U443" s="174" t="s">
        <v>678</v>
      </c>
      <c r="V443" s="175" t="s">
        <v>850</v>
      </c>
      <c r="W443" s="242">
        <v>101134757</v>
      </c>
      <c r="X443" s="176">
        <v>5</v>
      </c>
    </row>
    <row r="444" spans="1:24" s="177" customFormat="1" ht="36">
      <c r="A444" s="167">
        <v>437</v>
      </c>
      <c r="B444" s="142" t="s">
        <v>254</v>
      </c>
      <c r="C444" s="127" t="s">
        <v>255</v>
      </c>
      <c r="D444" s="125" t="s">
        <v>1130</v>
      </c>
      <c r="E444" s="169" t="s">
        <v>677</v>
      </c>
      <c r="F444" s="170">
        <v>44287</v>
      </c>
      <c r="G444" s="170">
        <v>44470</v>
      </c>
      <c r="H444" s="171">
        <v>15000</v>
      </c>
      <c r="I444" s="171">
        <v>0</v>
      </c>
      <c r="J444" s="171">
        <v>25</v>
      </c>
      <c r="K444" s="135">
        <f>H444*0.0287</f>
        <v>430.5</v>
      </c>
      <c r="L444" s="135">
        <f>H444*0.071</f>
        <v>1065</v>
      </c>
      <c r="M444" s="135">
        <f>H444*0.012</f>
        <v>180</v>
      </c>
      <c r="N444" s="172">
        <f>H444*0.0304</f>
        <v>456</v>
      </c>
      <c r="O444" s="135">
        <f>H444*0.0709</f>
        <v>1063.5</v>
      </c>
      <c r="P444" s="173"/>
      <c r="Q444" s="124">
        <f>SUM(K444:P444)</f>
        <v>3195</v>
      </c>
      <c r="R444" s="124">
        <v>886.5</v>
      </c>
      <c r="S444" s="124">
        <f>L444+M444+O444</f>
        <v>2308.5</v>
      </c>
      <c r="T444" s="171">
        <f>H444-R444</f>
        <v>14113.5</v>
      </c>
      <c r="U444" s="174" t="s">
        <v>678</v>
      </c>
      <c r="V444" s="175" t="s">
        <v>850</v>
      </c>
      <c r="W444" s="242">
        <v>6900087906</v>
      </c>
      <c r="X444" s="176">
        <v>2</v>
      </c>
    </row>
    <row r="445" spans="1:24" s="177" customFormat="1" ht="24">
      <c r="A445" s="167">
        <v>438</v>
      </c>
      <c r="B445" s="142" t="s">
        <v>481</v>
      </c>
      <c r="C445" s="127" t="s">
        <v>89</v>
      </c>
      <c r="D445" s="125" t="s">
        <v>690</v>
      </c>
      <c r="E445" s="169" t="s">
        <v>677</v>
      </c>
      <c r="F445" s="170">
        <v>44317</v>
      </c>
      <c r="G445" s="170">
        <v>44501</v>
      </c>
      <c r="H445" s="171">
        <v>20000</v>
      </c>
      <c r="I445" s="171">
        <v>0</v>
      </c>
      <c r="J445" s="171">
        <v>25</v>
      </c>
      <c r="K445" s="135">
        <f>H445*0.0287</f>
        <v>574</v>
      </c>
      <c r="L445" s="135">
        <f>H445*0.071</f>
        <v>1419.9999999999998</v>
      </c>
      <c r="M445" s="135">
        <f>H445*0.012</f>
        <v>240</v>
      </c>
      <c r="N445" s="172">
        <f>H445*0.0304</f>
        <v>608</v>
      </c>
      <c r="O445" s="135">
        <f>H445*0.0709</f>
        <v>1418</v>
      </c>
      <c r="P445" s="173"/>
      <c r="Q445" s="124">
        <f>SUM(K445:P445)</f>
        <v>4260</v>
      </c>
      <c r="R445" s="124">
        <v>1182</v>
      </c>
      <c r="S445" s="124">
        <f>L445+M445+O445</f>
        <v>3078</v>
      </c>
      <c r="T445" s="171">
        <f>H445-R445</f>
        <v>18818</v>
      </c>
      <c r="U445" s="174" t="s">
        <v>678</v>
      </c>
      <c r="V445" s="175" t="s">
        <v>849</v>
      </c>
      <c r="W445" s="242">
        <v>106276736</v>
      </c>
      <c r="X445" s="176">
        <v>3</v>
      </c>
    </row>
    <row r="446" spans="1:24" s="177" customFormat="1" ht="36">
      <c r="A446" s="167">
        <v>439</v>
      </c>
      <c r="B446" s="178" t="s">
        <v>1108</v>
      </c>
      <c r="C446" s="174" t="s">
        <v>89</v>
      </c>
      <c r="D446" s="125" t="s">
        <v>1129</v>
      </c>
      <c r="E446" s="169" t="s">
        <v>677</v>
      </c>
      <c r="F446" s="170">
        <v>44440</v>
      </c>
      <c r="G446" s="170">
        <v>44621</v>
      </c>
      <c r="H446" s="171">
        <v>20000</v>
      </c>
      <c r="I446" s="171">
        <v>0</v>
      </c>
      <c r="J446" s="171">
        <v>25</v>
      </c>
      <c r="K446" s="135">
        <f>H446*0.0287</f>
        <v>574</v>
      </c>
      <c r="L446" s="135">
        <f>H446*0.071</f>
        <v>1419.9999999999998</v>
      </c>
      <c r="M446" s="135">
        <f>H446*0.012</f>
        <v>240</v>
      </c>
      <c r="N446" s="172">
        <f>H446*0.0304</f>
        <v>608</v>
      </c>
      <c r="O446" s="135">
        <f>H446*0.0709</f>
        <v>1418</v>
      </c>
      <c r="P446" s="173"/>
      <c r="Q446" s="124">
        <f>SUM(K446:P446)</f>
        <v>4260</v>
      </c>
      <c r="R446" s="124">
        <v>1182</v>
      </c>
      <c r="S446" s="124">
        <f>L446+M446+O446</f>
        <v>3078</v>
      </c>
      <c r="T446" s="171">
        <f>H446-R446</f>
        <v>18818</v>
      </c>
      <c r="U446" s="174" t="s">
        <v>678</v>
      </c>
      <c r="V446" s="175" t="s">
        <v>849</v>
      </c>
      <c r="W446" s="242">
        <v>3200216814</v>
      </c>
      <c r="X446" s="176">
        <v>3</v>
      </c>
    </row>
    <row r="447" spans="1:24" s="177" customFormat="1" ht="36">
      <c r="A447" s="167">
        <v>440</v>
      </c>
      <c r="B447" s="142" t="s">
        <v>638</v>
      </c>
      <c r="C447" s="127" t="s">
        <v>89</v>
      </c>
      <c r="D447" s="125" t="s">
        <v>690</v>
      </c>
      <c r="E447" s="169" t="s">
        <v>677</v>
      </c>
      <c r="F447" s="170">
        <v>44317</v>
      </c>
      <c r="G447" s="170">
        <v>44501</v>
      </c>
      <c r="H447" s="171">
        <v>20000</v>
      </c>
      <c r="I447" s="171">
        <v>0</v>
      </c>
      <c r="J447" s="171">
        <v>25</v>
      </c>
      <c r="K447" s="135">
        <f>H447*0.0287</f>
        <v>574</v>
      </c>
      <c r="L447" s="135">
        <f>H447*0.071</f>
        <v>1419.9999999999998</v>
      </c>
      <c r="M447" s="135">
        <f>H447*0.012</f>
        <v>240</v>
      </c>
      <c r="N447" s="172">
        <f>H447*0.0304</f>
        <v>608</v>
      </c>
      <c r="O447" s="135">
        <f>H447*0.0709</f>
        <v>1418</v>
      </c>
      <c r="P447" s="173"/>
      <c r="Q447" s="124">
        <f>SUM(K447:P447)</f>
        <v>4260</v>
      </c>
      <c r="R447" s="124">
        <v>1182</v>
      </c>
      <c r="S447" s="124">
        <f>L447+M447+O447</f>
        <v>3078</v>
      </c>
      <c r="T447" s="171">
        <f>H447-R447</f>
        <v>18818</v>
      </c>
      <c r="U447" s="174" t="s">
        <v>678</v>
      </c>
      <c r="V447" s="175" t="s">
        <v>849</v>
      </c>
      <c r="W447" s="242">
        <v>40221196849</v>
      </c>
      <c r="X447" s="176">
        <v>3</v>
      </c>
    </row>
    <row r="448" spans="1:24" s="177" customFormat="1" ht="24">
      <c r="A448" s="167">
        <v>441</v>
      </c>
      <c r="B448" s="142" t="s">
        <v>220</v>
      </c>
      <c r="C448" s="127" t="s">
        <v>174</v>
      </c>
      <c r="D448" s="125" t="s">
        <v>742</v>
      </c>
      <c r="E448" s="169" t="s">
        <v>677</v>
      </c>
      <c r="F448" s="170">
        <v>44287</v>
      </c>
      <c r="G448" s="170">
        <v>44470</v>
      </c>
      <c r="H448" s="171">
        <v>80000</v>
      </c>
      <c r="I448" s="171">
        <v>7400.87</v>
      </c>
      <c r="J448" s="171">
        <v>25</v>
      </c>
      <c r="K448" s="135">
        <f>H448*0.0287</f>
        <v>2296</v>
      </c>
      <c r="L448" s="135">
        <f>H448*0.071</f>
        <v>5679.9999999999991</v>
      </c>
      <c r="M448" s="135">
        <f>H448*0.012</f>
        <v>960</v>
      </c>
      <c r="N448" s="172">
        <f>H448*0.0304</f>
        <v>2432</v>
      </c>
      <c r="O448" s="135">
        <f>H448*0.0709</f>
        <v>5672</v>
      </c>
      <c r="P448" s="173"/>
      <c r="Q448" s="124">
        <f>SUM(K448:P448)</f>
        <v>17040</v>
      </c>
      <c r="R448" s="124">
        <v>13128.87</v>
      </c>
      <c r="S448" s="124">
        <f>L448+M448+O448</f>
        <v>12312</v>
      </c>
      <c r="T448" s="171">
        <f>H448-R448</f>
        <v>66871.13</v>
      </c>
      <c r="U448" s="174" t="s">
        <v>678</v>
      </c>
      <c r="V448" s="175" t="s">
        <v>849</v>
      </c>
      <c r="W448" s="242">
        <v>118247907</v>
      </c>
      <c r="X448" s="176">
        <v>4</v>
      </c>
    </row>
    <row r="449" spans="1:24" s="177" customFormat="1" ht="36">
      <c r="A449" s="167">
        <v>442</v>
      </c>
      <c r="B449" s="142" t="s">
        <v>952</v>
      </c>
      <c r="C449" s="127" t="s">
        <v>434</v>
      </c>
      <c r="D449" s="125" t="s">
        <v>702</v>
      </c>
      <c r="E449" s="169" t="s">
        <v>677</v>
      </c>
      <c r="F449" s="170">
        <v>44440</v>
      </c>
      <c r="G449" s="170">
        <v>44621</v>
      </c>
      <c r="H449" s="171">
        <v>51000</v>
      </c>
      <c r="I449" s="171">
        <v>1995.14</v>
      </c>
      <c r="J449" s="171">
        <v>25</v>
      </c>
      <c r="K449" s="135">
        <f>H449*0.0287</f>
        <v>1463.7</v>
      </c>
      <c r="L449" s="135">
        <f>H449*0.071</f>
        <v>3620.9999999999995</v>
      </c>
      <c r="M449" s="135">
        <f>H449*0.012</f>
        <v>612</v>
      </c>
      <c r="N449" s="172">
        <f>H449*0.0304</f>
        <v>1550.4</v>
      </c>
      <c r="O449" s="135">
        <f>H449*0.0709</f>
        <v>3615.9</v>
      </c>
      <c r="P449" s="173"/>
      <c r="Q449" s="124">
        <f>SUM(K449:P449)</f>
        <v>10863</v>
      </c>
      <c r="R449" s="124">
        <v>5009.24</v>
      </c>
      <c r="S449" s="124">
        <f>L449+M449+O449</f>
        <v>7848.9</v>
      </c>
      <c r="T449" s="171">
        <f>H449-R449</f>
        <v>45990.76</v>
      </c>
      <c r="U449" s="174" t="s">
        <v>678</v>
      </c>
      <c r="V449" s="175" t="s">
        <v>849</v>
      </c>
      <c r="W449" s="242">
        <v>3101613713</v>
      </c>
      <c r="X449" s="176">
        <v>3</v>
      </c>
    </row>
    <row r="450" spans="1:24" s="177" customFormat="1" ht="24">
      <c r="A450" s="167">
        <v>443</v>
      </c>
      <c r="B450" s="142" t="s">
        <v>472</v>
      </c>
      <c r="C450" s="127" t="s">
        <v>473</v>
      </c>
      <c r="D450" s="125" t="s">
        <v>1132</v>
      </c>
      <c r="E450" s="169" t="s">
        <v>677</v>
      </c>
      <c r="F450" s="170">
        <v>44105</v>
      </c>
      <c r="G450" s="170">
        <v>44470</v>
      </c>
      <c r="H450" s="171">
        <v>26250</v>
      </c>
      <c r="I450" s="171">
        <v>0</v>
      </c>
      <c r="J450" s="171">
        <v>25</v>
      </c>
      <c r="K450" s="135">
        <f>H450*0.0287</f>
        <v>753.375</v>
      </c>
      <c r="L450" s="135">
        <f>H450*0.071</f>
        <v>1863.7499999999998</v>
      </c>
      <c r="M450" s="135">
        <f>H450*0.012</f>
        <v>315</v>
      </c>
      <c r="N450" s="172">
        <f>H450*0.0304</f>
        <v>798</v>
      </c>
      <c r="O450" s="135">
        <f>H450*0.0709</f>
        <v>1861.1250000000002</v>
      </c>
      <c r="P450" s="173"/>
      <c r="Q450" s="124">
        <f>SUM(K450:P450)</f>
        <v>5591.25</v>
      </c>
      <c r="R450" s="124">
        <v>1551.38</v>
      </c>
      <c r="S450" s="124">
        <f>L450+M450+O450</f>
        <v>4039.875</v>
      </c>
      <c r="T450" s="171">
        <f>H450-R450</f>
        <v>24698.62</v>
      </c>
      <c r="U450" s="174" t="s">
        <v>678</v>
      </c>
      <c r="V450" s="175" t="s">
        <v>849</v>
      </c>
      <c r="W450" s="242">
        <v>117018499</v>
      </c>
      <c r="X450" s="176">
        <v>3</v>
      </c>
    </row>
    <row r="451" spans="1:24" s="177" customFormat="1" ht="36">
      <c r="A451" s="167">
        <v>444</v>
      </c>
      <c r="B451" s="142" t="s">
        <v>558</v>
      </c>
      <c r="C451" s="127" t="s">
        <v>446</v>
      </c>
      <c r="D451" s="125" t="s">
        <v>690</v>
      </c>
      <c r="E451" s="169" t="s">
        <v>677</v>
      </c>
      <c r="F451" s="170">
        <v>44317</v>
      </c>
      <c r="G451" s="170">
        <v>44501</v>
      </c>
      <c r="H451" s="171">
        <v>60000</v>
      </c>
      <c r="I451" s="171">
        <v>3486.68</v>
      </c>
      <c r="J451" s="171">
        <v>25</v>
      </c>
      <c r="K451" s="135">
        <f>H451*0.0287</f>
        <v>1722</v>
      </c>
      <c r="L451" s="135">
        <f>H451*0.071</f>
        <v>4260</v>
      </c>
      <c r="M451" s="135">
        <f>H451*0.012</f>
        <v>720</v>
      </c>
      <c r="N451" s="172">
        <f>H451*0.0304</f>
        <v>1824</v>
      </c>
      <c r="O451" s="135">
        <f>H451*0.0709</f>
        <v>4254</v>
      </c>
      <c r="P451" s="173"/>
      <c r="Q451" s="124">
        <f>SUM(K451:P451)</f>
        <v>12780</v>
      </c>
      <c r="R451" s="124">
        <v>7032.68</v>
      </c>
      <c r="S451" s="124">
        <f>L451+M451+O451</f>
        <v>9234</v>
      </c>
      <c r="T451" s="171">
        <f>H451-R451</f>
        <v>52967.32</v>
      </c>
      <c r="U451" s="174" t="s">
        <v>681</v>
      </c>
      <c r="V451" s="175" t="s">
        <v>849</v>
      </c>
      <c r="W451" s="242">
        <v>4400174332</v>
      </c>
      <c r="X451" s="176">
        <v>4</v>
      </c>
    </row>
    <row r="452" spans="1:24" s="177" customFormat="1" ht="36">
      <c r="A452" s="167">
        <v>445</v>
      </c>
      <c r="B452" s="142" t="s">
        <v>30</v>
      </c>
      <c r="C452" s="127" t="s">
        <v>31</v>
      </c>
      <c r="D452" s="125" t="s">
        <v>718</v>
      </c>
      <c r="E452" s="169" t="s">
        <v>677</v>
      </c>
      <c r="F452" s="170">
        <v>44317</v>
      </c>
      <c r="G452" s="170">
        <v>44501</v>
      </c>
      <c r="H452" s="171">
        <v>90000</v>
      </c>
      <c r="I452" s="171">
        <v>9455.59</v>
      </c>
      <c r="J452" s="171">
        <v>25</v>
      </c>
      <c r="K452" s="135">
        <f>H452*0.0287</f>
        <v>2583</v>
      </c>
      <c r="L452" s="135">
        <f>H452*0.071</f>
        <v>6389.9999999999991</v>
      </c>
      <c r="M452" s="135">
        <f>H452*0.012</f>
        <v>1080</v>
      </c>
      <c r="N452" s="172">
        <f>H452*0.0304</f>
        <v>2736</v>
      </c>
      <c r="O452" s="135">
        <f>H452*0.0709</f>
        <v>6381</v>
      </c>
      <c r="P452" s="173"/>
      <c r="Q452" s="124">
        <f>SUM(K452:P452)</f>
        <v>19170</v>
      </c>
      <c r="R452" s="124">
        <v>17794.71</v>
      </c>
      <c r="S452" s="124">
        <f>L452+M452+O452</f>
        <v>13851</v>
      </c>
      <c r="T452" s="171">
        <f>H452-R452</f>
        <v>72205.290000000008</v>
      </c>
      <c r="U452" s="174" t="s">
        <v>678</v>
      </c>
      <c r="V452" s="175" t="s">
        <v>849</v>
      </c>
      <c r="W452" s="242">
        <v>102129038</v>
      </c>
      <c r="X452" s="176">
        <v>4</v>
      </c>
    </row>
    <row r="453" spans="1:24" s="177" customFormat="1" ht="48">
      <c r="A453" s="167">
        <v>446</v>
      </c>
      <c r="B453" s="142" t="s">
        <v>433</v>
      </c>
      <c r="C453" s="127" t="s">
        <v>434</v>
      </c>
      <c r="D453" s="125" t="s">
        <v>690</v>
      </c>
      <c r="E453" s="169" t="s">
        <v>677</v>
      </c>
      <c r="F453" s="170">
        <v>44287</v>
      </c>
      <c r="G453" s="170">
        <v>44470</v>
      </c>
      <c r="H453" s="171">
        <v>90000</v>
      </c>
      <c r="I453" s="171">
        <v>9753.1200000000008</v>
      </c>
      <c r="J453" s="171">
        <v>25</v>
      </c>
      <c r="K453" s="135">
        <f>H453*0.0287</f>
        <v>2583</v>
      </c>
      <c r="L453" s="135">
        <f>H453*0.071</f>
        <v>6389.9999999999991</v>
      </c>
      <c r="M453" s="135">
        <f>H453*0.012</f>
        <v>1080</v>
      </c>
      <c r="N453" s="172">
        <f>H453*0.0304</f>
        <v>2736</v>
      </c>
      <c r="O453" s="135">
        <f>H453*0.0709</f>
        <v>6381</v>
      </c>
      <c r="P453" s="173"/>
      <c r="Q453" s="124">
        <f>SUM(K453:P453)</f>
        <v>19170</v>
      </c>
      <c r="R453" s="124">
        <v>15072.12</v>
      </c>
      <c r="S453" s="124">
        <f>L453+M453+O453</f>
        <v>13851</v>
      </c>
      <c r="T453" s="171">
        <f>H453-R453</f>
        <v>74927.88</v>
      </c>
      <c r="U453" s="174" t="s">
        <v>678</v>
      </c>
      <c r="V453" s="175" t="s">
        <v>849</v>
      </c>
      <c r="W453" s="242">
        <v>2500310228</v>
      </c>
      <c r="X453" s="176">
        <v>3</v>
      </c>
    </row>
    <row r="454" spans="1:24" s="177" customFormat="1" ht="48">
      <c r="A454" s="167">
        <v>447</v>
      </c>
      <c r="B454" s="142" t="s">
        <v>794</v>
      </c>
      <c r="C454" s="127" t="s">
        <v>203</v>
      </c>
      <c r="D454" s="125" t="s">
        <v>1130</v>
      </c>
      <c r="E454" s="169" t="s">
        <v>677</v>
      </c>
      <c r="F454" s="170">
        <v>44287</v>
      </c>
      <c r="G454" s="170">
        <v>44470</v>
      </c>
      <c r="H454" s="171">
        <v>18000</v>
      </c>
      <c r="I454" s="171">
        <v>0</v>
      </c>
      <c r="J454" s="171">
        <v>25</v>
      </c>
      <c r="K454" s="135">
        <f>H454*0.0287</f>
        <v>516.6</v>
      </c>
      <c r="L454" s="135">
        <f>H454*0.071</f>
        <v>1277.9999999999998</v>
      </c>
      <c r="M454" s="135">
        <f>H454*0.012</f>
        <v>216</v>
      </c>
      <c r="N454" s="172">
        <f>H454*0.0304</f>
        <v>547.20000000000005</v>
      </c>
      <c r="O454" s="135">
        <f>H454*0.0709</f>
        <v>1276.2</v>
      </c>
      <c r="P454" s="173"/>
      <c r="Q454" s="124">
        <f>SUM(K454:P454)</f>
        <v>3834</v>
      </c>
      <c r="R454" s="124">
        <v>1063.8</v>
      </c>
      <c r="S454" s="124">
        <f>L454+M454+O454</f>
        <v>2770.2</v>
      </c>
      <c r="T454" s="171">
        <f>H454-R454</f>
        <v>16936.2</v>
      </c>
      <c r="U454" s="174" t="s">
        <v>678</v>
      </c>
      <c r="V454" s="175" t="s">
        <v>849</v>
      </c>
      <c r="W454" s="242">
        <v>3700409869</v>
      </c>
      <c r="X454" s="176">
        <v>4</v>
      </c>
    </row>
    <row r="455" spans="1:24" s="177" customFormat="1" ht="36">
      <c r="A455" s="167">
        <v>448</v>
      </c>
      <c r="B455" s="142" t="s">
        <v>1016</v>
      </c>
      <c r="C455" s="127" t="s">
        <v>62</v>
      </c>
      <c r="D455" s="125" t="s">
        <v>690</v>
      </c>
      <c r="E455" s="169" t="s">
        <v>677</v>
      </c>
      <c r="F455" s="170">
        <v>44348</v>
      </c>
      <c r="G455" s="170">
        <v>44531</v>
      </c>
      <c r="H455" s="171">
        <v>30000</v>
      </c>
      <c r="I455" s="171">
        <v>0</v>
      </c>
      <c r="J455" s="171">
        <v>25</v>
      </c>
      <c r="K455" s="135">
        <f>H455*0.0287</f>
        <v>861</v>
      </c>
      <c r="L455" s="135">
        <f>H455*0.071</f>
        <v>2130</v>
      </c>
      <c r="M455" s="135">
        <f>H455*0.012</f>
        <v>360</v>
      </c>
      <c r="N455" s="172">
        <f>H455*0.0304</f>
        <v>912</v>
      </c>
      <c r="O455" s="135">
        <f>H455*0.0709</f>
        <v>2127</v>
      </c>
      <c r="P455" s="173"/>
      <c r="Q455" s="124">
        <f>SUM(K455:P455)</f>
        <v>6390</v>
      </c>
      <c r="R455" s="124">
        <v>1773</v>
      </c>
      <c r="S455" s="124">
        <f>L455+M455+O455</f>
        <v>4617</v>
      </c>
      <c r="T455" s="171">
        <f>H455-R455</f>
        <v>28227</v>
      </c>
      <c r="U455" s="174" t="s">
        <v>678</v>
      </c>
      <c r="V455" s="175" t="s">
        <v>849</v>
      </c>
      <c r="W455" s="242">
        <v>1200266227</v>
      </c>
      <c r="X455" s="176">
        <v>3</v>
      </c>
    </row>
    <row r="456" spans="1:24" s="177" customFormat="1" ht="36">
      <c r="A456" s="167">
        <v>449</v>
      </c>
      <c r="B456" s="142" t="s">
        <v>890</v>
      </c>
      <c r="C456" s="127" t="s">
        <v>309</v>
      </c>
      <c r="D456" s="125" t="s">
        <v>683</v>
      </c>
      <c r="E456" s="169" t="s">
        <v>677</v>
      </c>
      <c r="F456" s="170">
        <v>44440</v>
      </c>
      <c r="G456" s="170">
        <v>44621</v>
      </c>
      <c r="H456" s="171">
        <v>30000</v>
      </c>
      <c r="I456" s="171">
        <v>0</v>
      </c>
      <c r="J456" s="171">
        <v>25</v>
      </c>
      <c r="K456" s="135">
        <f>H456*0.0287</f>
        <v>861</v>
      </c>
      <c r="L456" s="135">
        <f>H456*0.071</f>
        <v>2130</v>
      </c>
      <c r="M456" s="135">
        <f>H456*0.012</f>
        <v>360</v>
      </c>
      <c r="N456" s="172">
        <f>H456*0.0304</f>
        <v>912</v>
      </c>
      <c r="O456" s="135">
        <f>H456*0.0709</f>
        <v>2127</v>
      </c>
      <c r="P456" s="173"/>
      <c r="Q456" s="124">
        <f>SUM(K456:P456)</f>
        <v>6390</v>
      </c>
      <c r="R456" s="124">
        <v>1773</v>
      </c>
      <c r="S456" s="124">
        <f>L456+M456+O456</f>
        <v>4617</v>
      </c>
      <c r="T456" s="171">
        <f>H456-R456</f>
        <v>28227</v>
      </c>
      <c r="U456" s="174" t="s">
        <v>678</v>
      </c>
      <c r="V456" s="175" t="s">
        <v>849</v>
      </c>
      <c r="W456" s="242">
        <v>40220820803</v>
      </c>
      <c r="X456" s="176">
        <v>3</v>
      </c>
    </row>
    <row r="457" spans="1:24" s="177" customFormat="1" ht="24">
      <c r="A457" s="167">
        <v>450</v>
      </c>
      <c r="B457" s="142" t="s">
        <v>1089</v>
      </c>
      <c r="C457" s="127" t="s">
        <v>244</v>
      </c>
      <c r="D457" s="125" t="s">
        <v>689</v>
      </c>
      <c r="E457" s="169" t="s">
        <v>677</v>
      </c>
      <c r="F457" s="170">
        <v>44440</v>
      </c>
      <c r="G457" s="170">
        <v>44621</v>
      </c>
      <c r="H457" s="171">
        <v>55000</v>
      </c>
      <c r="I457" s="171">
        <v>2559.6799999999998</v>
      </c>
      <c r="J457" s="171">
        <v>25</v>
      </c>
      <c r="K457" s="135">
        <f>H457*0.0287</f>
        <v>1578.5</v>
      </c>
      <c r="L457" s="135">
        <f>H457*0.071</f>
        <v>3904.9999999999995</v>
      </c>
      <c r="M457" s="135">
        <f>H457*0.012</f>
        <v>660</v>
      </c>
      <c r="N457" s="172">
        <f>H457*0.0304</f>
        <v>1672</v>
      </c>
      <c r="O457" s="135">
        <f>H457*0.0709</f>
        <v>3899.5000000000005</v>
      </c>
      <c r="P457" s="173"/>
      <c r="Q457" s="124">
        <f>SUM(K457:P457)</f>
        <v>11715</v>
      </c>
      <c r="R457" s="124">
        <v>5810.18</v>
      </c>
      <c r="S457" s="124">
        <f>L457+M457+O457</f>
        <v>8464.5</v>
      </c>
      <c r="T457" s="171">
        <f>H457-R457</f>
        <v>49189.82</v>
      </c>
      <c r="U457" s="174" t="s">
        <v>678</v>
      </c>
      <c r="V457" s="175" t="s">
        <v>849</v>
      </c>
      <c r="W457" s="242">
        <v>5300359865</v>
      </c>
      <c r="X457" s="176">
        <v>4</v>
      </c>
    </row>
    <row r="458" spans="1:24" s="177" customFormat="1" ht="24">
      <c r="A458" s="167">
        <v>451</v>
      </c>
      <c r="B458" s="142" t="s">
        <v>1011</v>
      </c>
      <c r="C458" s="127" t="s">
        <v>89</v>
      </c>
      <c r="D458" s="125" t="s">
        <v>690</v>
      </c>
      <c r="E458" s="169" t="s">
        <v>677</v>
      </c>
      <c r="F458" s="170">
        <v>44317</v>
      </c>
      <c r="G458" s="170">
        <v>44501</v>
      </c>
      <c r="H458" s="171">
        <v>20000</v>
      </c>
      <c r="I458" s="171">
        <v>0</v>
      </c>
      <c r="J458" s="171">
        <v>25</v>
      </c>
      <c r="K458" s="135">
        <f>H458*0.0287</f>
        <v>574</v>
      </c>
      <c r="L458" s="135">
        <f>H458*0.071</f>
        <v>1419.9999999999998</v>
      </c>
      <c r="M458" s="135">
        <f>H458*0.012</f>
        <v>240</v>
      </c>
      <c r="N458" s="172">
        <f>H458*0.0304</f>
        <v>608</v>
      </c>
      <c r="O458" s="135">
        <f>H458*0.0709</f>
        <v>1418</v>
      </c>
      <c r="P458" s="173"/>
      <c r="Q458" s="124">
        <f>SUM(K458:P458)</f>
        <v>4260</v>
      </c>
      <c r="R458" s="124">
        <v>1182</v>
      </c>
      <c r="S458" s="124">
        <f>L458+M458+O458</f>
        <v>3078</v>
      </c>
      <c r="T458" s="171">
        <f>H458-R458</f>
        <v>18818</v>
      </c>
      <c r="U458" s="174" t="s">
        <v>678</v>
      </c>
      <c r="V458" s="175" t="s">
        <v>849</v>
      </c>
      <c r="W458" s="242">
        <v>4700305859</v>
      </c>
      <c r="X458" s="176">
        <v>3</v>
      </c>
    </row>
    <row r="459" spans="1:24" s="177" customFormat="1" ht="24">
      <c r="A459" s="167">
        <v>452</v>
      </c>
      <c r="B459" s="142" t="s">
        <v>931</v>
      </c>
      <c r="C459" s="127" t="s">
        <v>89</v>
      </c>
      <c r="D459" s="125" t="s">
        <v>1129</v>
      </c>
      <c r="E459" s="169" t="s">
        <v>677</v>
      </c>
      <c r="F459" s="170">
        <v>44318</v>
      </c>
      <c r="G459" s="170">
        <v>44502</v>
      </c>
      <c r="H459" s="171">
        <v>20000</v>
      </c>
      <c r="I459" s="171">
        <v>0</v>
      </c>
      <c r="J459" s="171">
        <v>25</v>
      </c>
      <c r="K459" s="135">
        <f>H459*0.0287</f>
        <v>574</v>
      </c>
      <c r="L459" s="135">
        <f>H459*0.071</f>
        <v>1419.9999999999998</v>
      </c>
      <c r="M459" s="135">
        <f>H459*0.012</f>
        <v>240</v>
      </c>
      <c r="N459" s="172">
        <f>H459*0.0304</f>
        <v>608</v>
      </c>
      <c r="O459" s="135">
        <f>H459*0.0709</f>
        <v>1418</v>
      </c>
      <c r="P459" s="173"/>
      <c r="Q459" s="124">
        <f>SUM(K459:P459)</f>
        <v>4260</v>
      </c>
      <c r="R459" s="124">
        <v>1182</v>
      </c>
      <c r="S459" s="124">
        <f>L459+M459+O459</f>
        <v>3078</v>
      </c>
      <c r="T459" s="171">
        <f>H459-R459</f>
        <v>18818</v>
      </c>
      <c r="U459" s="174" t="s">
        <v>678</v>
      </c>
      <c r="V459" s="175" t="s">
        <v>849</v>
      </c>
      <c r="W459" s="242">
        <v>3200261299</v>
      </c>
      <c r="X459" s="176">
        <v>3</v>
      </c>
    </row>
    <row r="460" spans="1:24" s="177" customFormat="1" ht="24">
      <c r="A460" s="167">
        <v>453</v>
      </c>
      <c r="B460" s="142" t="s">
        <v>875</v>
      </c>
      <c r="C460" s="127" t="s">
        <v>309</v>
      </c>
      <c r="D460" s="125" t="s">
        <v>683</v>
      </c>
      <c r="E460" s="169" t="s">
        <v>677</v>
      </c>
      <c r="F460" s="170">
        <v>44440</v>
      </c>
      <c r="G460" s="170">
        <v>44621</v>
      </c>
      <c r="H460" s="171">
        <v>25000</v>
      </c>
      <c r="I460" s="171">
        <v>0</v>
      </c>
      <c r="J460" s="171">
        <v>25</v>
      </c>
      <c r="K460" s="135">
        <f>H460*0.0287</f>
        <v>717.5</v>
      </c>
      <c r="L460" s="135">
        <f>H460*0.071</f>
        <v>1774.9999999999998</v>
      </c>
      <c r="M460" s="135">
        <f>H460*0.012</f>
        <v>300</v>
      </c>
      <c r="N460" s="172">
        <f>H460*0.0304</f>
        <v>760</v>
      </c>
      <c r="O460" s="135">
        <f>H460*0.0709</f>
        <v>1772.5000000000002</v>
      </c>
      <c r="P460" s="173"/>
      <c r="Q460" s="124">
        <f>SUM(K460:P460)</f>
        <v>5325</v>
      </c>
      <c r="R460" s="124">
        <v>1477.5</v>
      </c>
      <c r="S460" s="124">
        <f>L460+M460+O460</f>
        <v>3847.5</v>
      </c>
      <c r="T460" s="171">
        <f>H460-R460</f>
        <v>23522.5</v>
      </c>
      <c r="U460" s="174" t="s">
        <v>678</v>
      </c>
      <c r="V460" s="175" t="s">
        <v>850</v>
      </c>
      <c r="W460" s="242">
        <v>40233899257</v>
      </c>
      <c r="X460" s="176">
        <v>3</v>
      </c>
    </row>
    <row r="461" spans="1:24" s="177" customFormat="1" ht="48">
      <c r="A461" s="167">
        <v>454</v>
      </c>
      <c r="B461" s="142" t="s">
        <v>879</v>
      </c>
      <c r="C461" s="127" t="s">
        <v>309</v>
      </c>
      <c r="D461" s="125" t="s">
        <v>683</v>
      </c>
      <c r="E461" s="169" t="s">
        <v>677</v>
      </c>
      <c r="F461" s="170">
        <v>44440</v>
      </c>
      <c r="G461" s="170">
        <v>44621</v>
      </c>
      <c r="H461" s="171">
        <v>25000</v>
      </c>
      <c r="I461" s="171">
        <v>0</v>
      </c>
      <c r="J461" s="171">
        <v>25</v>
      </c>
      <c r="K461" s="135">
        <f>H461*0.0287</f>
        <v>717.5</v>
      </c>
      <c r="L461" s="135">
        <f>H461*0.071</f>
        <v>1774.9999999999998</v>
      </c>
      <c r="M461" s="135">
        <f>H461*0.012</f>
        <v>300</v>
      </c>
      <c r="N461" s="172">
        <f>H461*0.0304</f>
        <v>760</v>
      </c>
      <c r="O461" s="135">
        <f>H461*0.0709</f>
        <v>1772.5000000000002</v>
      </c>
      <c r="P461" s="173"/>
      <c r="Q461" s="124">
        <f>SUM(K461:P461)</f>
        <v>5325</v>
      </c>
      <c r="R461" s="124">
        <v>1477.5</v>
      </c>
      <c r="S461" s="124">
        <f>L461+M461+O461</f>
        <v>3847.5</v>
      </c>
      <c r="T461" s="171">
        <f>H461-R461</f>
        <v>23522.5</v>
      </c>
      <c r="U461" s="174" t="s">
        <v>678</v>
      </c>
      <c r="V461" s="175" t="s">
        <v>849</v>
      </c>
      <c r="W461" s="242">
        <v>22301366518</v>
      </c>
      <c r="X461" s="176">
        <v>3</v>
      </c>
    </row>
    <row r="462" spans="1:24" s="177" customFormat="1" ht="24">
      <c r="A462" s="167">
        <v>455</v>
      </c>
      <c r="B462" s="142" t="s">
        <v>536</v>
      </c>
      <c r="C462" s="127" t="s">
        <v>62</v>
      </c>
      <c r="D462" s="125" t="s">
        <v>690</v>
      </c>
      <c r="E462" s="169" t="s">
        <v>677</v>
      </c>
      <c r="F462" s="170">
        <v>44440</v>
      </c>
      <c r="G462" s="170">
        <v>44621</v>
      </c>
      <c r="H462" s="171">
        <v>30000</v>
      </c>
      <c r="I462" s="171">
        <v>0</v>
      </c>
      <c r="J462" s="171">
        <v>25</v>
      </c>
      <c r="K462" s="135">
        <f>H462*0.0287</f>
        <v>861</v>
      </c>
      <c r="L462" s="135">
        <f>H462*0.071</f>
        <v>2130</v>
      </c>
      <c r="M462" s="135">
        <f>H462*0.012</f>
        <v>360</v>
      </c>
      <c r="N462" s="172">
        <f>H462*0.0304</f>
        <v>912</v>
      </c>
      <c r="O462" s="135">
        <f>H462*0.0709</f>
        <v>2127</v>
      </c>
      <c r="P462" s="173"/>
      <c r="Q462" s="124">
        <f>SUM(K462:P462)</f>
        <v>6390</v>
      </c>
      <c r="R462" s="124">
        <v>1773</v>
      </c>
      <c r="S462" s="124">
        <f>L462+M462+O462</f>
        <v>4617</v>
      </c>
      <c r="T462" s="171">
        <f>H462-R462</f>
        <v>28227</v>
      </c>
      <c r="U462" s="174" t="s">
        <v>678</v>
      </c>
      <c r="V462" s="175" t="s">
        <v>849</v>
      </c>
      <c r="W462" s="242">
        <v>3100460199</v>
      </c>
      <c r="X462" s="176">
        <v>3</v>
      </c>
    </row>
    <row r="463" spans="1:24" s="177" customFormat="1" ht="24">
      <c r="A463" s="167">
        <v>456</v>
      </c>
      <c r="B463" s="142" t="s">
        <v>636</v>
      </c>
      <c r="C463" s="127" t="s">
        <v>89</v>
      </c>
      <c r="D463" s="125" t="s">
        <v>690</v>
      </c>
      <c r="E463" s="169" t="s">
        <v>677</v>
      </c>
      <c r="F463" s="170">
        <v>44317</v>
      </c>
      <c r="G463" s="170">
        <v>44501</v>
      </c>
      <c r="H463" s="171">
        <v>20000</v>
      </c>
      <c r="I463" s="171">
        <v>0</v>
      </c>
      <c r="J463" s="171">
        <v>25</v>
      </c>
      <c r="K463" s="135">
        <f>H463*0.0287</f>
        <v>574</v>
      </c>
      <c r="L463" s="135">
        <f>H463*0.071</f>
        <v>1419.9999999999998</v>
      </c>
      <c r="M463" s="135">
        <f>H463*0.012</f>
        <v>240</v>
      </c>
      <c r="N463" s="172">
        <f>H463*0.0304</f>
        <v>608</v>
      </c>
      <c r="O463" s="135">
        <f>H463*0.0709</f>
        <v>1418</v>
      </c>
      <c r="P463" s="173"/>
      <c r="Q463" s="124">
        <f>SUM(K463:P463)</f>
        <v>4260</v>
      </c>
      <c r="R463" s="124">
        <v>1182</v>
      </c>
      <c r="S463" s="124">
        <f>L463+M463+O463</f>
        <v>3078</v>
      </c>
      <c r="T463" s="171">
        <f>H463-R463</f>
        <v>18818</v>
      </c>
      <c r="U463" s="174" t="s">
        <v>678</v>
      </c>
      <c r="V463" s="175" t="s">
        <v>849</v>
      </c>
      <c r="W463" s="242">
        <v>40220438168</v>
      </c>
      <c r="X463" s="176">
        <v>3</v>
      </c>
    </row>
    <row r="464" spans="1:24" s="177" customFormat="1" ht="24">
      <c r="A464" s="167">
        <v>457</v>
      </c>
      <c r="B464" s="142" t="s">
        <v>1080</v>
      </c>
      <c r="C464" s="127" t="s">
        <v>16</v>
      </c>
      <c r="D464" s="125" t="s">
        <v>1128</v>
      </c>
      <c r="E464" s="169" t="s">
        <v>677</v>
      </c>
      <c r="F464" s="170">
        <v>44440</v>
      </c>
      <c r="G464" s="170">
        <v>44621</v>
      </c>
      <c r="H464" s="171">
        <v>40000</v>
      </c>
      <c r="I464" s="171">
        <v>442.65</v>
      </c>
      <c r="J464" s="171">
        <v>25</v>
      </c>
      <c r="K464" s="135">
        <f>H464*0.0287</f>
        <v>1148</v>
      </c>
      <c r="L464" s="135">
        <f>H464*0.071</f>
        <v>2839.9999999999995</v>
      </c>
      <c r="M464" s="135">
        <f>H464*0.012</f>
        <v>480</v>
      </c>
      <c r="N464" s="172">
        <f>H464*0.0304</f>
        <v>1216</v>
      </c>
      <c r="O464" s="135">
        <f>H464*0.0709</f>
        <v>2836</v>
      </c>
      <c r="P464" s="173"/>
      <c r="Q464" s="124">
        <f>SUM(K464:P464)</f>
        <v>8520</v>
      </c>
      <c r="R464" s="124">
        <v>2806.65</v>
      </c>
      <c r="S464" s="124">
        <f>L464+M464+O464</f>
        <v>6156</v>
      </c>
      <c r="T464" s="171">
        <f>H464-R464</f>
        <v>37193.35</v>
      </c>
      <c r="U464" s="174" t="s">
        <v>678</v>
      </c>
      <c r="V464" s="175" t="s">
        <v>849</v>
      </c>
      <c r="W464" s="242">
        <v>105609317</v>
      </c>
      <c r="X464" s="176">
        <v>4</v>
      </c>
    </row>
    <row r="465" spans="1:24" s="177" customFormat="1" ht="36">
      <c r="A465" s="167">
        <v>458</v>
      </c>
      <c r="B465" s="178" t="s">
        <v>1109</v>
      </c>
      <c r="C465" s="174" t="s">
        <v>16</v>
      </c>
      <c r="D465" s="125" t="s">
        <v>696</v>
      </c>
      <c r="E465" s="169" t="s">
        <v>677</v>
      </c>
      <c r="F465" s="170">
        <v>44440</v>
      </c>
      <c r="G465" s="170">
        <v>44621</v>
      </c>
      <c r="H465" s="171">
        <v>55000</v>
      </c>
      <c r="I465" s="171">
        <v>2559.6799999999998</v>
      </c>
      <c r="J465" s="171">
        <v>25</v>
      </c>
      <c r="K465" s="135">
        <f>H465*0.0287</f>
        <v>1578.5</v>
      </c>
      <c r="L465" s="135">
        <f>H465*0.071</f>
        <v>3904.9999999999995</v>
      </c>
      <c r="M465" s="135">
        <f>H465*0.012</f>
        <v>660</v>
      </c>
      <c r="N465" s="172">
        <f>H465*0.0304</f>
        <v>1672</v>
      </c>
      <c r="O465" s="135">
        <f>H465*0.0709</f>
        <v>3899.5000000000005</v>
      </c>
      <c r="P465" s="173"/>
      <c r="Q465" s="124">
        <f>SUM(K465:P465)</f>
        <v>11715</v>
      </c>
      <c r="R465" s="124">
        <v>5810.18</v>
      </c>
      <c r="S465" s="124">
        <f>L465+M465+O465</f>
        <v>8464.5</v>
      </c>
      <c r="T465" s="171">
        <f>H465-R465</f>
        <v>49189.82</v>
      </c>
      <c r="U465" s="174" t="s">
        <v>678</v>
      </c>
      <c r="V465" s="175" t="s">
        <v>849</v>
      </c>
      <c r="W465" s="242">
        <v>4400240612</v>
      </c>
      <c r="X465" s="176">
        <v>3</v>
      </c>
    </row>
    <row r="466" spans="1:24" s="177" customFormat="1" ht="36">
      <c r="A466" s="167">
        <v>459</v>
      </c>
      <c r="B466" s="142" t="s">
        <v>955</v>
      </c>
      <c r="C466" s="127" t="s">
        <v>1053</v>
      </c>
      <c r="D466" s="125" t="s">
        <v>702</v>
      </c>
      <c r="E466" s="169" t="s">
        <v>677</v>
      </c>
      <c r="F466" s="170">
        <v>44409</v>
      </c>
      <c r="G466" s="170">
        <v>44593</v>
      </c>
      <c r="H466" s="171">
        <v>65000</v>
      </c>
      <c r="I466" s="171">
        <v>4427.58</v>
      </c>
      <c r="J466" s="171">
        <v>25</v>
      </c>
      <c r="K466" s="135">
        <f>H466*0.0287</f>
        <v>1865.5</v>
      </c>
      <c r="L466" s="135">
        <f>H466*0.071</f>
        <v>4615</v>
      </c>
      <c r="M466" s="135">
        <f>H466*0.012</f>
        <v>780</v>
      </c>
      <c r="N466" s="172">
        <f>H466*0.0304</f>
        <v>1976</v>
      </c>
      <c r="O466" s="135">
        <f>H466*0.0709</f>
        <v>4608.5</v>
      </c>
      <c r="P466" s="173"/>
      <c r="Q466" s="124">
        <f>SUM(K466:P466)</f>
        <v>13845</v>
      </c>
      <c r="R466" s="124">
        <v>8269.08</v>
      </c>
      <c r="S466" s="124">
        <f>L466+M466+O466</f>
        <v>10003.5</v>
      </c>
      <c r="T466" s="171">
        <f>H466-R466</f>
        <v>56730.92</v>
      </c>
      <c r="U466" s="174" t="s">
        <v>678</v>
      </c>
      <c r="V466" s="175" t="s">
        <v>850</v>
      </c>
      <c r="W466" s="242">
        <v>109753186</v>
      </c>
      <c r="X466" s="176">
        <v>4</v>
      </c>
    </row>
    <row r="467" spans="1:24" s="177" customFormat="1" ht="24">
      <c r="A467" s="167">
        <v>460</v>
      </c>
      <c r="B467" s="142" t="s">
        <v>147</v>
      </c>
      <c r="C467" s="127" t="s">
        <v>148</v>
      </c>
      <c r="D467" s="125" t="s">
        <v>691</v>
      </c>
      <c r="E467" s="169" t="s">
        <v>677</v>
      </c>
      <c r="F467" s="170">
        <v>44287</v>
      </c>
      <c r="G467" s="170">
        <v>44470</v>
      </c>
      <c r="H467" s="171">
        <v>65000</v>
      </c>
      <c r="I467" s="171">
        <v>4427.58</v>
      </c>
      <c r="J467" s="171">
        <v>25</v>
      </c>
      <c r="K467" s="135">
        <f>H467*0.0287</f>
        <v>1865.5</v>
      </c>
      <c r="L467" s="135">
        <f>H467*0.071</f>
        <v>4615</v>
      </c>
      <c r="M467" s="135">
        <f>H467*0.012</f>
        <v>780</v>
      </c>
      <c r="N467" s="172">
        <f>H467*0.0304</f>
        <v>1976</v>
      </c>
      <c r="O467" s="135">
        <f>H467*0.0709</f>
        <v>4608.5</v>
      </c>
      <c r="P467" s="173"/>
      <c r="Q467" s="124">
        <f>SUM(K467:P467)</f>
        <v>13845</v>
      </c>
      <c r="R467" s="124">
        <v>13469.08</v>
      </c>
      <c r="S467" s="124">
        <f>L467+M467+O467</f>
        <v>10003.5</v>
      </c>
      <c r="T467" s="171">
        <f>H467-R467</f>
        <v>51530.92</v>
      </c>
      <c r="U467" s="174" t="s">
        <v>678</v>
      </c>
      <c r="V467" s="175" t="s">
        <v>850</v>
      </c>
      <c r="W467" s="242">
        <v>9000242272</v>
      </c>
      <c r="X467" s="176">
        <v>4</v>
      </c>
    </row>
    <row r="468" spans="1:24" s="177" customFormat="1" ht="24">
      <c r="A468" s="167">
        <v>461</v>
      </c>
      <c r="B468" s="142" t="s">
        <v>1032</v>
      </c>
      <c r="C468" s="127" t="s">
        <v>1061</v>
      </c>
      <c r="D468" s="125" t="s">
        <v>1132</v>
      </c>
      <c r="E468" s="169" t="s">
        <v>677</v>
      </c>
      <c r="F468" s="170">
        <v>44434</v>
      </c>
      <c r="G468" s="170">
        <v>44618</v>
      </c>
      <c r="H468" s="171">
        <v>50000</v>
      </c>
      <c r="I468" s="171">
        <v>1854</v>
      </c>
      <c r="J468" s="171">
        <v>25</v>
      </c>
      <c r="K468" s="135">
        <f>H468*0.0287</f>
        <v>1435</v>
      </c>
      <c r="L468" s="135">
        <f>H468*0.071</f>
        <v>3549.9999999999995</v>
      </c>
      <c r="M468" s="135">
        <f>H468*0.012</f>
        <v>600</v>
      </c>
      <c r="N468" s="172">
        <f>H468*0.0304</f>
        <v>1520</v>
      </c>
      <c r="O468" s="135">
        <f>H468*0.0709</f>
        <v>3545.0000000000005</v>
      </c>
      <c r="P468" s="173"/>
      <c r="Q468" s="124">
        <f>SUM(K468:P468)</f>
        <v>10650</v>
      </c>
      <c r="R468" s="124">
        <v>4809</v>
      </c>
      <c r="S468" s="124">
        <f>L468+M468+O468</f>
        <v>7695</v>
      </c>
      <c r="T468" s="171">
        <f>H468-R468</f>
        <v>45191</v>
      </c>
      <c r="U468" s="174" t="s">
        <v>678</v>
      </c>
      <c r="V468" s="175" t="s">
        <v>850</v>
      </c>
      <c r="W468" s="242">
        <v>40225047543</v>
      </c>
      <c r="X468" s="176">
        <v>3</v>
      </c>
    </row>
    <row r="469" spans="1:24" s="177" customFormat="1" ht="24">
      <c r="A469" s="167">
        <v>462</v>
      </c>
      <c r="B469" s="142" t="s">
        <v>883</v>
      </c>
      <c r="C469" s="127" t="s">
        <v>309</v>
      </c>
      <c r="D469" s="125" t="s">
        <v>683</v>
      </c>
      <c r="E469" s="169" t="s">
        <v>677</v>
      </c>
      <c r="F469" s="170">
        <v>44440</v>
      </c>
      <c r="G469" s="170">
        <v>44621</v>
      </c>
      <c r="H469" s="171">
        <v>25000</v>
      </c>
      <c r="I469" s="171">
        <v>0</v>
      </c>
      <c r="J469" s="171">
        <v>25</v>
      </c>
      <c r="K469" s="135">
        <f>H469*0.0287</f>
        <v>717.5</v>
      </c>
      <c r="L469" s="135">
        <f>H469*0.071</f>
        <v>1774.9999999999998</v>
      </c>
      <c r="M469" s="135">
        <f>H469*0.012</f>
        <v>300</v>
      </c>
      <c r="N469" s="172">
        <f>H469*0.0304</f>
        <v>760</v>
      </c>
      <c r="O469" s="135">
        <f>H469*0.0709</f>
        <v>1772.5000000000002</v>
      </c>
      <c r="P469" s="173"/>
      <c r="Q469" s="124">
        <f>SUM(K469:P469)</f>
        <v>5325</v>
      </c>
      <c r="R469" s="124">
        <v>1477.5</v>
      </c>
      <c r="S469" s="124">
        <f>L469+M469+O469</f>
        <v>3847.5</v>
      </c>
      <c r="T469" s="171">
        <f>H469-R469</f>
        <v>23522.5</v>
      </c>
      <c r="U469" s="174" t="s">
        <v>678</v>
      </c>
      <c r="V469" s="175" t="s">
        <v>850</v>
      </c>
      <c r="W469" s="242">
        <v>7100601272</v>
      </c>
      <c r="X469" s="176">
        <v>3</v>
      </c>
    </row>
    <row r="470" spans="1:24" s="177" customFormat="1" ht="36">
      <c r="A470" s="167">
        <v>463</v>
      </c>
      <c r="B470" s="142" t="s">
        <v>924</v>
      </c>
      <c r="C470" s="127" t="s">
        <v>526</v>
      </c>
      <c r="D470" s="125" t="s">
        <v>1129</v>
      </c>
      <c r="E470" s="169" t="s">
        <v>677</v>
      </c>
      <c r="F470" s="170">
        <v>44348</v>
      </c>
      <c r="G470" s="170">
        <v>44531</v>
      </c>
      <c r="H470" s="171">
        <v>20000</v>
      </c>
      <c r="I470" s="171">
        <v>0</v>
      </c>
      <c r="J470" s="171">
        <v>25</v>
      </c>
      <c r="K470" s="135">
        <f>H470*0.0287</f>
        <v>574</v>
      </c>
      <c r="L470" s="135">
        <f>H470*0.071</f>
        <v>1419.9999999999998</v>
      </c>
      <c r="M470" s="135">
        <f>H470*0.012</f>
        <v>240</v>
      </c>
      <c r="N470" s="172">
        <f>H470*0.0304</f>
        <v>608</v>
      </c>
      <c r="O470" s="135">
        <f>H470*0.0709</f>
        <v>1418</v>
      </c>
      <c r="P470" s="173"/>
      <c r="Q470" s="124">
        <f>SUM(K470:P470)</f>
        <v>4260</v>
      </c>
      <c r="R470" s="124">
        <v>1182</v>
      </c>
      <c r="S470" s="124">
        <f>L470+M470+O470</f>
        <v>3078</v>
      </c>
      <c r="T470" s="171">
        <f>H470-R470</f>
        <v>18818</v>
      </c>
      <c r="U470" s="174" t="s">
        <v>678</v>
      </c>
      <c r="V470" s="175" t="s">
        <v>850</v>
      </c>
      <c r="W470" s="242">
        <v>1201141429</v>
      </c>
      <c r="X470" s="176">
        <v>3</v>
      </c>
    </row>
    <row r="471" spans="1:24" s="177" customFormat="1" ht="36">
      <c r="A471" s="167">
        <v>464</v>
      </c>
      <c r="B471" s="142" t="s">
        <v>487</v>
      </c>
      <c r="C471" s="127" t="s">
        <v>255</v>
      </c>
      <c r="D471" s="125" t="s">
        <v>693</v>
      </c>
      <c r="E471" s="169" t="s">
        <v>677</v>
      </c>
      <c r="F471" s="170">
        <v>44197</v>
      </c>
      <c r="G471" s="170">
        <v>44562</v>
      </c>
      <c r="H471" s="171">
        <v>38000</v>
      </c>
      <c r="I471" s="171">
        <v>160.38</v>
      </c>
      <c r="J471" s="171">
        <v>25</v>
      </c>
      <c r="K471" s="135">
        <f>H471*0.0287</f>
        <v>1090.5999999999999</v>
      </c>
      <c r="L471" s="135">
        <f>H471*0.071</f>
        <v>2697.9999999999995</v>
      </c>
      <c r="M471" s="135">
        <f>H471*0.012</f>
        <v>456</v>
      </c>
      <c r="N471" s="172">
        <f>H471*0.0304</f>
        <v>1155.2</v>
      </c>
      <c r="O471" s="135">
        <f>H471*0.0709</f>
        <v>2694.2000000000003</v>
      </c>
      <c r="P471" s="173"/>
      <c r="Q471" s="124">
        <f>SUM(K471:P471)</f>
        <v>8094</v>
      </c>
      <c r="R471" s="124">
        <v>8399.0499999999993</v>
      </c>
      <c r="S471" s="124">
        <f>L471+M471+O471</f>
        <v>5848.2</v>
      </c>
      <c r="T471" s="171">
        <f>H471-R471</f>
        <v>29600.95</v>
      </c>
      <c r="U471" s="174" t="s">
        <v>678</v>
      </c>
      <c r="V471" s="175" t="s">
        <v>850</v>
      </c>
      <c r="W471" s="242">
        <v>107990699</v>
      </c>
      <c r="X471" s="176">
        <v>2</v>
      </c>
    </row>
    <row r="472" spans="1:24" s="177" customFormat="1" ht="36">
      <c r="A472" s="167">
        <v>465</v>
      </c>
      <c r="B472" s="142" t="s">
        <v>943</v>
      </c>
      <c r="C472" s="127" t="s">
        <v>89</v>
      </c>
      <c r="D472" s="125" t="s">
        <v>1129</v>
      </c>
      <c r="E472" s="169" t="s">
        <v>677</v>
      </c>
      <c r="F472" s="170">
        <v>44287</v>
      </c>
      <c r="G472" s="170">
        <v>44470</v>
      </c>
      <c r="H472" s="171">
        <v>20000</v>
      </c>
      <c r="I472" s="171">
        <v>0</v>
      </c>
      <c r="J472" s="171">
        <v>25</v>
      </c>
      <c r="K472" s="135">
        <f>H472*0.0287</f>
        <v>574</v>
      </c>
      <c r="L472" s="135">
        <f>H472*0.071</f>
        <v>1419.9999999999998</v>
      </c>
      <c r="M472" s="135">
        <f>H472*0.012</f>
        <v>240</v>
      </c>
      <c r="N472" s="172">
        <f>H472*0.0304</f>
        <v>608</v>
      </c>
      <c r="O472" s="135">
        <f>H472*0.0709</f>
        <v>1418</v>
      </c>
      <c r="P472" s="173"/>
      <c r="Q472" s="124">
        <f>SUM(K472:P472)</f>
        <v>4260</v>
      </c>
      <c r="R472" s="124">
        <v>1182</v>
      </c>
      <c r="S472" s="124">
        <f>L472+M472+O472</f>
        <v>3078</v>
      </c>
      <c r="T472" s="171">
        <f>H472-R472</f>
        <v>18818</v>
      </c>
      <c r="U472" s="174" t="s">
        <v>678</v>
      </c>
      <c r="V472" s="175" t="s">
        <v>849</v>
      </c>
      <c r="W472" s="242">
        <v>40215734647</v>
      </c>
      <c r="X472" s="176">
        <v>3</v>
      </c>
    </row>
    <row r="473" spans="1:24" s="177" customFormat="1" ht="24">
      <c r="A473" s="167">
        <v>466</v>
      </c>
      <c r="B473" s="142" t="s">
        <v>830</v>
      </c>
      <c r="C473" s="127" t="s">
        <v>89</v>
      </c>
      <c r="D473" s="125" t="s">
        <v>690</v>
      </c>
      <c r="E473" s="169" t="s">
        <v>677</v>
      </c>
      <c r="F473" s="170">
        <v>44402</v>
      </c>
      <c r="G473" s="170">
        <v>44586</v>
      </c>
      <c r="H473" s="171">
        <v>20000</v>
      </c>
      <c r="I473" s="171">
        <v>0</v>
      </c>
      <c r="J473" s="171">
        <v>25</v>
      </c>
      <c r="K473" s="135">
        <f>H473*0.0287</f>
        <v>574</v>
      </c>
      <c r="L473" s="135">
        <f>H473*0.071</f>
        <v>1419.9999999999998</v>
      </c>
      <c r="M473" s="135">
        <f>H473*0.012</f>
        <v>240</v>
      </c>
      <c r="N473" s="172">
        <f>H473*0.0304</f>
        <v>608</v>
      </c>
      <c r="O473" s="135">
        <f>H473*0.0709</f>
        <v>1418</v>
      </c>
      <c r="P473" s="173"/>
      <c r="Q473" s="124">
        <f>SUM(K473:P473)</f>
        <v>4260</v>
      </c>
      <c r="R473" s="124">
        <v>1182</v>
      </c>
      <c r="S473" s="124">
        <f>L473+M473+O473</f>
        <v>3078</v>
      </c>
      <c r="T473" s="171">
        <f>H473-R473</f>
        <v>18818</v>
      </c>
      <c r="U473" s="174" t="s">
        <v>678</v>
      </c>
      <c r="V473" s="175" t="s">
        <v>849</v>
      </c>
      <c r="W473" s="242">
        <v>1200365524</v>
      </c>
      <c r="X473" s="176">
        <v>3</v>
      </c>
    </row>
    <row r="474" spans="1:24" s="177" customFormat="1" ht="24">
      <c r="A474" s="167">
        <v>467</v>
      </c>
      <c r="B474" s="142" t="s">
        <v>961</v>
      </c>
      <c r="C474" s="127" t="s">
        <v>839</v>
      </c>
      <c r="D474" s="125" t="s">
        <v>1128</v>
      </c>
      <c r="E474" s="169" t="s">
        <v>677</v>
      </c>
      <c r="F474" s="170">
        <v>44409</v>
      </c>
      <c r="G474" s="170">
        <v>44593</v>
      </c>
      <c r="H474" s="171">
        <v>50000</v>
      </c>
      <c r="I474" s="171">
        <v>1854</v>
      </c>
      <c r="J474" s="171">
        <v>25</v>
      </c>
      <c r="K474" s="135">
        <f>H474*0.0287</f>
        <v>1435</v>
      </c>
      <c r="L474" s="135">
        <f>H474*0.071</f>
        <v>3549.9999999999995</v>
      </c>
      <c r="M474" s="135">
        <f>H474*0.012</f>
        <v>600</v>
      </c>
      <c r="N474" s="172">
        <f>H474*0.0304</f>
        <v>1520</v>
      </c>
      <c r="O474" s="135">
        <f>H474*0.0709</f>
        <v>3545.0000000000005</v>
      </c>
      <c r="P474" s="173"/>
      <c r="Q474" s="124">
        <f>SUM(K474:P474)</f>
        <v>10650</v>
      </c>
      <c r="R474" s="124">
        <v>4809</v>
      </c>
      <c r="S474" s="124">
        <f>L474+M474+O474</f>
        <v>7695</v>
      </c>
      <c r="T474" s="171">
        <f>H474-R474</f>
        <v>45191</v>
      </c>
      <c r="U474" s="174" t="s">
        <v>678</v>
      </c>
      <c r="V474" s="175" t="s">
        <v>849</v>
      </c>
      <c r="W474" s="242">
        <v>22300988403</v>
      </c>
      <c r="X474" s="176">
        <v>4</v>
      </c>
    </row>
    <row r="475" spans="1:24" s="177" customFormat="1" ht="36">
      <c r="A475" s="167">
        <v>468</v>
      </c>
      <c r="B475" s="142" t="s">
        <v>975</v>
      </c>
      <c r="C475" s="127" t="s">
        <v>526</v>
      </c>
      <c r="D475" s="125" t="s">
        <v>690</v>
      </c>
      <c r="E475" s="169" t="s">
        <v>677</v>
      </c>
      <c r="F475" s="170">
        <v>44409</v>
      </c>
      <c r="G475" s="170">
        <v>44593</v>
      </c>
      <c r="H475" s="171">
        <v>20000</v>
      </c>
      <c r="I475" s="171">
        <v>0</v>
      </c>
      <c r="J475" s="171">
        <v>25</v>
      </c>
      <c r="K475" s="135">
        <f>H475*0.0287</f>
        <v>574</v>
      </c>
      <c r="L475" s="135">
        <f>H475*0.071</f>
        <v>1419.9999999999998</v>
      </c>
      <c r="M475" s="135">
        <f>H475*0.012</f>
        <v>240</v>
      </c>
      <c r="N475" s="172">
        <f>H475*0.0304</f>
        <v>608</v>
      </c>
      <c r="O475" s="135">
        <f>H475*0.0709</f>
        <v>1418</v>
      </c>
      <c r="P475" s="173"/>
      <c r="Q475" s="124">
        <f>SUM(K475:P475)</f>
        <v>4260</v>
      </c>
      <c r="R475" s="124">
        <v>1182</v>
      </c>
      <c r="S475" s="124">
        <f>L475+M475+O475</f>
        <v>3078</v>
      </c>
      <c r="T475" s="171">
        <f>H475-R475</f>
        <v>18818</v>
      </c>
      <c r="U475" s="174" t="s">
        <v>678</v>
      </c>
      <c r="V475" s="175" t="s">
        <v>849</v>
      </c>
      <c r="W475" s="242">
        <v>40225091988</v>
      </c>
      <c r="X475" s="176">
        <v>3</v>
      </c>
    </row>
    <row r="476" spans="1:24" s="177" customFormat="1" ht="36">
      <c r="A476" s="167">
        <v>469</v>
      </c>
      <c r="B476" s="142" t="s">
        <v>1002</v>
      </c>
      <c r="C476" s="127" t="s">
        <v>89</v>
      </c>
      <c r="D476" s="125" t="s">
        <v>690</v>
      </c>
      <c r="E476" s="169" t="s">
        <v>677</v>
      </c>
      <c r="F476" s="170">
        <v>44365</v>
      </c>
      <c r="G476" s="170">
        <v>44548</v>
      </c>
      <c r="H476" s="171">
        <v>20000</v>
      </c>
      <c r="I476" s="171">
        <v>0</v>
      </c>
      <c r="J476" s="171">
        <v>25</v>
      </c>
      <c r="K476" s="135">
        <f>H476*0.0287</f>
        <v>574</v>
      </c>
      <c r="L476" s="135">
        <f>H476*0.071</f>
        <v>1419.9999999999998</v>
      </c>
      <c r="M476" s="135">
        <f>H476*0.012</f>
        <v>240</v>
      </c>
      <c r="N476" s="172">
        <f>H476*0.0304</f>
        <v>608</v>
      </c>
      <c r="O476" s="135">
        <f>H476*0.0709</f>
        <v>1418</v>
      </c>
      <c r="P476" s="173"/>
      <c r="Q476" s="124">
        <f>SUM(K476:P476)</f>
        <v>4260</v>
      </c>
      <c r="R476" s="124">
        <v>1182</v>
      </c>
      <c r="S476" s="124">
        <f>L476+M476+O476</f>
        <v>3078</v>
      </c>
      <c r="T476" s="171">
        <f>H476-R476</f>
        <v>18818</v>
      </c>
      <c r="U476" s="174" t="s">
        <v>678</v>
      </c>
      <c r="V476" s="175" t="s">
        <v>849</v>
      </c>
      <c r="W476" s="242">
        <v>1700205253</v>
      </c>
      <c r="X476" s="176">
        <v>3</v>
      </c>
    </row>
    <row r="477" spans="1:24" s="177" customFormat="1" ht="48">
      <c r="A477" s="167">
        <v>470</v>
      </c>
      <c r="B477" s="142" t="s">
        <v>990</v>
      </c>
      <c r="C477" s="127" t="s">
        <v>446</v>
      </c>
      <c r="D477" s="125" t="s">
        <v>690</v>
      </c>
      <c r="E477" s="169" t="s">
        <v>677</v>
      </c>
      <c r="F477" s="170">
        <v>44368</v>
      </c>
      <c r="G477" s="170">
        <v>44551</v>
      </c>
      <c r="H477" s="171">
        <v>60000</v>
      </c>
      <c r="I477" s="171">
        <v>3486.68</v>
      </c>
      <c r="J477" s="171">
        <v>25</v>
      </c>
      <c r="K477" s="135">
        <f>H477*0.0287</f>
        <v>1722</v>
      </c>
      <c r="L477" s="135">
        <f>H477*0.071</f>
        <v>4260</v>
      </c>
      <c r="M477" s="135">
        <f>H477*0.012</f>
        <v>720</v>
      </c>
      <c r="N477" s="172">
        <f>H477*0.0304</f>
        <v>1824</v>
      </c>
      <c r="O477" s="135">
        <f>H477*0.0709</f>
        <v>4254</v>
      </c>
      <c r="P477" s="173"/>
      <c r="Q477" s="124">
        <f>SUM(K477:P477)</f>
        <v>12780</v>
      </c>
      <c r="R477" s="124">
        <v>7032.68</v>
      </c>
      <c r="S477" s="124">
        <f>L477+M477+O477</f>
        <v>9234</v>
      </c>
      <c r="T477" s="171">
        <f>H477-R477</f>
        <v>52967.32</v>
      </c>
      <c r="U477" s="174" t="s">
        <v>678</v>
      </c>
      <c r="V477" s="175" t="s">
        <v>849</v>
      </c>
      <c r="W477" s="242">
        <v>300113909</v>
      </c>
      <c r="X477" s="176">
        <v>4</v>
      </c>
    </row>
    <row r="478" spans="1:24" s="177" customFormat="1" ht="48">
      <c r="A478" s="167">
        <v>471</v>
      </c>
      <c r="B478" s="142" t="s">
        <v>396</v>
      </c>
      <c r="C478" s="127" t="s">
        <v>22</v>
      </c>
      <c r="D478" s="125" t="s">
        <v>742</v>
      </c>
      <c r="E478" s="169" t="s">
        <v>677</v>
      </c>
      <c r="F478" s="170">
        <v>44256</v>
      </c>
      <c r="G478" s="170">
        <v>44440</v>
      </c>
      <c r="H478" s="171">
        <v>160000</v>
      </c>
      <c r="I478" s="171">
        <v>26249.27</v>
      </c>
      <c r="J478" s="171">
        <v>25</v>
      </c>
      <c r="K478" s="135">
        <f>H478*0.0287</f>
        <v>4592</v>
      </c>
      <c r="L478" s="135">
        <f>H478*0.071</f>
        <v>11359.999999999998</v>
      </c>
      <c r="M478" s="135">
        <f>H478*0.012</f>
        <v>1920</v>
      </c>
      <c r="N478" s="172">
        <f>H478*0.0304</f>
        <v>4864</v>
      </c>
      <c r="O478" s="135">
        <f>H478*0.0709</f>
        <v>11344</v>
      </c>
      <c r="P478" s="173"/>
      <c r="Q478" s="124">
        <f>SUM(K478:P478)</f>
        <v>34080</v>
      </c>
      <c r="R478" s="124">
        <v>35583.67</v>
      </c>
      <c r="S478" s="124">
        <f>L478+M478+O478</f>
        <v>24624</v>
      </c>
      <c r="T478" s="171">
        <f>H478-R478</f>
        <v>124416.33</v>
      </c>
      <c r="U478" s="174" t="s">
        <v>678</v>
      </c>
      <c r="V478" s="175" t="s">
        <v>849</v>
      </c>
      <c r="W478" s="242">
        <v>7800069358</v>
      </c>
      <c r="X478" s="176">
        <v>5</v>
      </c>
    </row>
    <row r="479" spans="1:24" s="177" customFormat="1" ht="24">
      <c r="A479" s="167">
        <v>472</v>
      </c>
      <c r="B479" s="142" t="s">
        <v>948</v>
      </c>
      <c r="C479" s="127" t="s">
        <v>1052</v>
      </c>
      <c r="D479" s="125" t="s">
        <v>702</v>
      </c>
      <c r="E479" s="169" t="s">
        <v>677</v>
      </c>
      <c r="F479" s="170">
        <v>44440</v>
      </c>
      <c r="G479" s="170">
        <v>44621</v>
      </c>
      <c r="H479" s="171">
        <v>40000</v>
      </c>
      <c r="I479" s="171">
        <v>442.65</v>
      </c>
      <c r="J479" s="171">
        <v>25</v>
      </c>
      <c r="K479" s="135">
        <f>H479*0.0287</f>
        <v>1148</v>
      </c>
      <c r="L479" s="135">
        <f>H479*0.071</f>
        <v>2839.9999999999995</v>
      </c>
      <c r="M479" s="135">
        <f>H479*0.012</f>
        <v>480</v>
      </c>
      <c r="N479" s="172">
        <f>H479*0.0304</f>
        <v>1216</v>
      </c>
      <c r="O479" s="135">
        <f>H479*0.0709</f>
        <v>2836</v>
      </c>
      <c r="P479" s="173"/>
      <c r="Q479" s="124">
        <f>SUM(K479:P479)</f>
        <v>8520</v>
      </c>
      <c r="R479" s="124">
        <v>2806.65</v>
      </c>
      <c r="S479" s="124">
        <f>L479+M479+O479</f>
        <v>6156</v>
      </c>
      <c r="T479" s="171">
        <f>H479-R479</f>
        <v>37193.35</v>
      </c>
      <c r="U479" s="174" t="s">
        <v>678</v>
      </c>
      <c r="V479" s="175" t="s">
        <v>849</v>
      </c>
      <c r="W479" s="242">
        <v>5900098913</v>
      </c>
      <c r="X479" s="176">
        <v>4</v>
      </c>
    </row>
    <row r="480" spans="1:24" s="177" customFormat="1" ht="24">
      <c r="A480" s="167">
        <v>473</v>
      </c>
      <c r="B480" s="142" t="s">
        <v>406</v>
      </c>
      <c r="C480" s="127" t="s">
        <v>407</v>
      </c>
      <c r="D480" s="125" t="s">
        <v>1131</v>
      </c>
      <c r="E480" s="169" t="s">
        <v>677</v>
      </c>
      <c r="F480" s="170">
        <v>44440</v>
      </c>
      <c r="G480" s="170">
        <v>44805</v>
      </c>
      <c r="H480" s="171">
        <v>60000</v>
      </c>
      <c r="I480" s="171">
        <v>3486.68</v>
      </c>
      <c r="J480" s="171">
        <v>25</v>
      </c>
      <c r="K480" s="135">
        <f>H480*0.0287</f>
        <v>1722</v>
      </c>
      <c r="L480" s="135">
        <f>H480*0.071</f>
        <v>4260</v>
      </c>
      <c r="M480" s="135">
        <f>H480*0.012</f>
        <v>720</v>
      </c>
      <c r="N480" s="172">
        <f>H480*0.0304</f>
        <v>1824</v>
      </c>
      <c r="O480" s="135">
        <f>H480*0.0709</f>
        <v>4254</v>
      </c>
      <c r="P480" s="173"/>
      <c r="Q480" s="124">
        <f>SUM(K480:P480)</f>
        <v>12780</v>
      </c>
      <c r="R480" s="124">
        <v>7032.68</v>
      </c>
      <c r="S480" s="124">
        <f>L480+M480+O480</f>
        <v>9234</v>
      </c>
      <c r="T480" s="171">
        <f>H480-R480</f>
        <v>52967.32</v>
      </c>
      <c r="U480" s="174" t="s">
        <v>681</v>
      </c>
      <c r="V480" s="175" t="s">
        <v>850</v>
      </c>
      <c r="W480" s="242">
        <v>108230939</v>
      </c>
      <c r="X480" s="176">
        <v>4</v>
      </c>
    </row>
    <row r="481" spans="1:24" s="177" customFormat="1" ht="24">
      <c r="A481" s="167">
        <v>474</v>
      </c>
      <c r="B481" s="142" t="s">
        <v>249</v>
      </c>
      <c r="C481" s="127" t="s">
        <v>96</v>
      </c>
      <c r="D481" s="125" t="s">
        <v>1130</v>
      </c>
      <c r="E481" s="169" t="s">
        <v>677</v>
      </c>
      <c r="F481" s="170">
        <v>44287</v>
      </c>
      <c r="G481" s="170">
        <v>44470</v>
      </c>
      <c r="H481" s="171">
        <v>20000</v>
      </c>
      <c r="I481" s="171">
        <v>0</v>
      </c>
      <c r="J481" s="171">
        <v>25</v>
      </c>
      <c r="K481" s="135">
        <f>H481*0.0287</f>
        <v>574</v>
      </c>
      <c r="L481" s="135">
        <f>H481*0.071</f>
        <v>1419.9999999999998</v>
      </c>
      <c r="M481" s="135">
        <f>H481*0.012</f>
        <v>240</v>
      </c>
      <c r="N481" s="172">
        <f>H481*0.0304</f>
        <v>608</v>
      </c>
      <c r="O481" s="135">
        <f>H481*0.0709</f>
        <v>1418</v>
      </c>
      <c r="P481" s="173"/>
      <c r="Q481" s="124">
        <f>SUM(K481:P481)</f>
        <v>4260</v>
      </c>
      <c r="R481" s="124">
        <v>1182</v>
      </c>
      <c r="S481" s="124">
        <f>L481+M481+O481</f>
        <v>3078</v>
      </c>
      <c r="T481" s="171">
        <f>H481-R481</f>
        <v>18818</v>
      </c>
      <c r="U481" s="174" t="s">
        <v>678</v>
      </c>
      <c r="V481" s="175" t="s">
        <v>849</v>
      </c>
      <c r="W481" s="242">
        <v>6400265226</v>
      </c>
      <c r="X481" s="176">
        <v>4</v>
      </c>
    </row>
    <row r="482" spans="1:24" s="177" customFormat="1" ht="36">
      <c r="A482" s="167">
        <v>475</v>
      </c>
      <c r="B482" s="142" t="s">
        <v>225</v>
      </c>
      <c r="C482" s="127" t="s">
        <v>226</v>
      </c>
      <c r="D482" s="125" t="s">
        <v>1130</v>
      </c>
      <c r="E482" s="169" t="s">
        <v>677</v>
      </c>
      <c r="F482" s="170">
        <v>44136</v>
      </c>
      <c r="G482" s="170">
        <v>44501</v>
      </c>
      <c r="H482" s="171">
        <v>12500</v>
      </c>
      <c r="I482" s="171">
        <v>0</v>
      </c>
      <c r="J482" s="171">
        <v>25</v>
      </c>
      <c r="K482" s="135">
        <f>H482*0.0287</f>
        <v>358.75</v>
      </c>
      <c r="L482" s="135">
        <f>H482*0.071</f>
        <v>887.49999999999989</v>
      </c>
      <c r="M482" s="135">
        <f>H482*0.012</f>
        <v>150</v>
      </c>
      <c r="N482" s="172">
        <f>H482*0.0304</f>
        <v>380</v>
      </c>
      <c r="O482" s="135">
        <f>H482*0.0709</f>
        <v>886.25000000000011</v>
      </c>
      <c r="P482" s="173"/>
      <c r="Q482" s="124">
        <f>SUM(K482:P482)</f>
        <v>2662.5</v>
      </c>
      <c r="R482" s="124">
        <v>738.75</v>
      </c>
      <c r="S482" s="124">
        <f>L482+M482+O482</f>
        <v>1923.75</v>
      </c>
      <c r="T482" s="171">
        <f>H482-R482</f>
        <v>11761.25</v>
      </c>
      <c r="U482" s="174" t="s">
        <v>678</v>
      </c>
      <c r="V482" s="175" t="s">
        <v>850</v>
      </c>
      <c r="W482" s="242">
        <v>200868164</v>
      </c>
      <c r="X482" s="176">
        <v>1</v>
      </c>
    </row>
    <row r="483" spans="1:24" s="177" customFormat="1" ht="24">
      <c r="A483" s="167">
        <v>476</v>
      </c>
      <c r="B483" s="178" t="s">
        <v>1097</v>
      </c>
      <c r="C483" s="174" t="s">
        <v>62</v>
      </c>
      <c r="D483" s="125" t="s">
        <v>1130</v>
      </c>
      <c r="E483" s="169" t="s">
        <v>677</v>
      </c>
      <c r="F483" s="170">
        <v>44440</v>
      </c>
      <c r="G483" s="170">
        <v>44621</v>
      </c>
      <c r="H483" s="171">
        <v>19800</v>
      </c>
      <c r="I483" s="171">
        <v>0</v>
      </c>
      <c r="J483" s="171">
        <v>25</v>
      </c>
      <c r="K483" s="135">
        <f>H483*0.0287</f>
        <v>568.26</v>
      </c>
      <c r="L483" s="135">
        <f>H483*0.071</f>
        <v>1405.8</v>
      </c>
      <c r="M483" s="135">
        <f>H483*0.012</f>
        <v>237.6</v>
      </c>
      <c r="N483" s="172">
        <f>H483*0.0304</f>
        <v>601.91999999999996</v>
      </c>
      <c r="O483" s="135">
        <f>H483*0.0709</f>
        <v>1403.8200000000002</v>
      </c>
      <c r="P483" s="173"/>
      <c r="Q483" s="124">
        <f>SUM(K483:P483)</f>
        <v>4217.3999999999996</v>
      </c>
      <c r="R483" s="124">
        <v>1170.18</v>
      </c>
      <c r="S483" s="124">
        <f>L483+M483+O483</f>
        <v>3047.2200000000003</v>
      </c>
      <c r="T483" s="171">
        <f>H483-R483</f>
        <v>18629.82</v>
      </c>
      <c r="U483" s="174" t="s">
        <v>678</v>
      </c>
      <c r="V483" s="175" t="s">
        <v>850</v>
      </c>
      <c r="W483" s="242">
        <v>6600045360</v>
      </c>
      <c r="X483" s="176">
        <v>5</v>
      </c>
    </row>
    <row r="484" spans="1:24" s="177" customFormat="1" ht="48">
      <c r="A484" s="167">
        <v>477</v>
      </c>
      <c r="B484" s="142" t="s">
        <v>1024</v>
      </c>
      <c r="C484" s="127" t="s">
        <v>244</v>
      </c>
      <c r="D484" s="125" t="s">
        <v>696</v>
      </c>
      <c r="E484" s="169" t="s">
        <v>677</v>
      </c>
      <c r="F484" s="170">
        <v>44409</v>
      </c>
      <c r="G484" s="170">
        <v>44593</v>
      </c>
      <c r="H484" s="171">
        <v>55000</v>
      </c>
      <c r="I484" s="171">
        <v>2559.6799999999998</v>
      </c>
      <c r="J484" s="171">
        <v>25</v>
      </c>
      <c r="K484" s="135">
        <f>H484*0.0287</f>
        <v>1578.5</v>
      </c>
      <c r="L484" s="135">
        <f>H484*0.071</f>
        <v>3904.9999999999995</v>
      </c>
      <c r="M484" s="135">
        <f>H484*0.012</f>
        <v>660</v>
      </c>
      <c r="N484" s="172">
        <f>H484*0.0304</f>
        <v>1672</v>
      </c>
      <c r="O484" s="135">
        <f>H484*0.0709</f>
        <v>3899.5000000000005</v>
      </c>
      <c r="P484" s="173"/>
      <c r="Q484" s="124">
        <f>SUM(K484:P484)</f>
        <v>11715</v>
      </c>
      <c r="R484" s="124">
        <v>5810.18</v>
      </c>
      <c r="S484" s="124">
        <f>L484+M484+O484</f>
        <v>8464.5</v>
      </c>
      <c r="T484" s="171">
        <f>H484-R484</f>
        <v>49189.82</v>
      </c>
      <c r="U484" s="174" t="s">
        <v>678</v>
      </c>
      <c r="V484" s="175" t="s">
        <v>849</v>
      </c>
      <c r="W484" s="242">
        <v>5401196042</v>
      </c>
      <c r="X484" s="176">
        <v>4</v>
      </c>
    </row>
    <row r="485" spans="1:24" s="177" customFormat="1" ht="48">
      <c r="A485" s="167">
        <v>478</v>
      </c>
      <c r="B485" s="142" t="s">
        <v>938</v>
      </c>
      <c r="C485" s="127" t="s">
        <v>244</v>
      </c>
      <c r="D485" s="125" t="s">
        <v>1129</v>
      </c>
      <c r="E485" s="169" t="s">
        <v>677</v>
      </c>
      <c r="F485" s="170">
        <v>44317</v>
      </c>
      <c r="G485" s="170">
        <v>44501</v>
      </c>
      <c r="H485" s="171">
        <v>60000</v>
      </c>
      <c r="I485" s="171">
        <v>3486.68</v>
      </c>
      <c r="J485" s="171">
        <v>25</v>
      </c>
      <c r="K485" s="135">
        <f>H485*0.0287</f>
        <v>1722</v>
      </c>
      <c r="L485" s="135">
        <f>H485*0.071</f>
        <v>4260</v>
      </c>
      <c r="M485" s="135">
        <f>H485*0.012</f>
        <v>720</v>
      </c>
      <c r="N485" s="172">
        <f>H485*0.0304</f>
        <v>1824</v>
      </c>
      <c r="O485" s="135">
        <f>H485*0.0709</f>
        <v>4254</v>
      </c>
      <c r="P485" s="173"/>
      <c r="Q485" s="124">
        <f>SUM(K485:P485)</f>
        <v>12780</v>
      </c>
      <c r="R485" s="124">
        <v>7032.68</v>
      </c>
      <c r="S485" s="124">
        <f>L485+M485+O485</f>
        <v>9234</v>
      </c>
      <c r="T485" s="171">
        <f>H485-R485</f>
        <v>52967.32</v>
      </c>
      <c r="U485" s="174" t="s">
        <v>678</v>
      </c>
      <c r="V485" s="175" t="s">
        <v>849</v>
      </c>
      <c r="W485" s="242">
        <v>108712746</v>
      </c>
      <c r="X485" s="176">
        <v>4</v>
      </c>
    </row>
    <row r="486" spans="1:24" s="177" customFormat="1" ht="24">
      <c r="A486" s="167">
        <v>479</v>
      </c>
      <c r="B486" s="142" t="s">
        <v>128</v>
      </c>
      <c r="C486" s="127" t="s">
        <v>25</v>
      </c>
      <c r="D486" s="125" t="s">
        <v>706</v>
      </c>
      <c r="E486" s="169" t="s">
        <v>677</v>
      </c>
      <c r="F486" s="170">
        <v>44440</v>
      </c>
      <c r="G486" s="170">
        <v>44621</v>
      </c>
      <c r="H486" s="171">
        <v>130000</v>
      </c>
      <c r="I486" s="171">
        <v>19162.12</v>
      </c>
      <c r="J486" s="171">
        <v>25</v>
      </c>
      <c r="K486" s="135">
        <f>H486*0.0287</f>
        <v>3731</v>
      </c>
      <c r="L486" s="135">
        <f>H486*0.071</f>
        <v>9230</v>
      </c>
      <c r="M486" s="135">
        <f>H486*0.012</f>
        <v>1560</v>
      </c>
      <c r="N486" s="172">
        <f>H486*0.0304</f>
        <v>3952</v>
      </c>
      <c r="O486" s="135">
        <f>H486*0.0709</f>
        <v>9217</v>
      </c>
      <c r="P486" s="173"/>
      <c r="Q486" s="124">
        <f>SUM(K486:P486)</f>
        <v>27690</v>
      </c>
      <c r="R486" s="124">
        <v>26845.119999999999</v>
      </c>
      <c r="S486" s="124">
        <f>L486+M486+O486</f>
        <v>20007</v>
      </c>
      <c r="T486" s="171">
        <f>H486-R486</f>
        <v>103154.88</v>
      </c>
      <c r="U486" s="174" t="s">
        <v>678</v>
      </c>
      <c r="V486" s="175" t="s">
        <v>849</v>
      </c>
      <c r="W486" s="242">
        <v>6000125598</v>
      </c>
      <c r="X486" s="176">
        <v>5</v>
      </c>
    </row>
    <row r="487" spans="1:24" s="177" customFormat="1" ht="24">
      <c r="A487" s="167">
        <v>480</v>
      </c>
      <c r="B487" s="142" t="s">
        <v>55</v>
      </c>
      <c r="C487" s="127" t="s">
        <v>56</v>
      </c>
      <c r="D487" s="125" t="s">
        <v>711</v>
      </c>
      <c r="E487" s="169" t="s">
        <v>677</v>
      </c>
      <c r="F487" s="170">
        <v>44317</v>
      </c>
      <c r="G487" s="170">
        <v>44501</v>
      </c>
      <c r="H487" s="171">
        <v>90000</v>
      </c>
      <c r="I487" s="171">
        <v>9158.06</v>
      </c>
      <c r="J487" s="171">
        <v>25</v>
      </c>
      <c r="K487" s="135">
        <f>H487*0.0287</f>
        <v>2583</v>
      </c>
      <c r="L487" s="135">
        <f>H487*0.071</f>
        <v>6389.9999999999991</v>
      </c>
      <c r="M487" s="135">
        <f>H487*0.012</f>
        <v>1080</v>
      </c>
      <c r="N487" s="172">
        <f>H487*0.0304</f>
        <v>2736</v>
      </c>
      <c r="O487" s="135">
        <f>H487*0.0709</f>
        <v>6381</v>
      </c>
      <c r="P487" s="173"/>
      <c r="Q487" s="124">
        <f>SUM(K487:P487)</f>
        <v>19170</v>
      </c>
      <c r="R487" s="124">
        <v>17418.3</v>
      </c>
      <c r="S487" s="124">
        <f>L487+M487+O487</f>
        <v>13851</v>
      </c>
      <c r="T487" s="171">
        <f>H487-R487</f>
        <v>72581.7</v>
      </c>
      <c r="U487" s="174" t="s">
        <v>678</v>
      </c>
      <c r="V487" s="175" t="s">
        <v>850</v>
      </c>
      <c r="W487" s="242">
        <v>109580704</v>
      </c>
      <c r="X487" s="176">
        <v>4</v>
      </c>
    </row>
    <row r="488" spans="1:24" s="177" customFormat="1" ht="24">
      <c r="A488" s="167">
        <v>481</v>
      </c>
      <c r="B488" s="142" t="s">
        <v>1000</v>
      </c>
      <c r="C488" s="127" t="s">
        <v>89</v>
      </c>
      <c r="D488" s="125" t="s">
        <v>690</v>
      </c>
      <c r="E488" s="169" t="s">
        <v>677</v>
      </c>
      <c r="F488" s="170">
        <v>44287</v>
      </c>
      <c r="G488" s="170">
        <v>44470</v>
      </c>
      <c r="H488" s="171">
        <v>20000</v>
      </c>
      <c r="I488" s="171">
        <v>0</v>
      </c>
      <c r="J488" s="171">
        <v>25</v>
      </c>
      <c r="K488" s="135">
        <f>H488*0.0287</f>
        <v>574</v>
      </c>
      <c r="L488" s="135">
        <f>H488*0.071</f>
        <v>1419.9999999999998</v>
      </c>
      <c r="M488" s="135">
        <f>H488*0.012</f>
        <v>240</v>
      </c>
      <c r="N488" s="172">
        <f>H488*0.0304</f>
        <v>608</v>
      </c>
      <c r="O488" s="135">
        <f>H488*0.0709</f>
        <v>1418</v>
      </c>
      <c r="P488" s="173"/>
      <c r="Q488" s="124">
        <f>SUM(K488:P488)</f>
        <v>4260</v>
      </c>
      <c r="R488" s="124">
        <v>1182</v>
      </c>
      <c r="S488" s="124">
        <f>L488+M488+O488</f>
        <v>3078</v>
      </c>
      <c r="T488" s="171">
        <f>H488-R488</f>
        <v>18818</v>
      </c>
      <c r="U488" s="174" t="s">
        <v>678</v>
      </c>
      <c r="V488" s="175" t="s">
        <v>850</v>
      </c>
      <c r="W488" s="242">
        <v>40226914238</v>
      </c>
      <c r="X488" s="176">
        <v>3</v>
      </c>
    </row>
    <row r="489" spans="1:24" s="177" customFormat="1" ht="36">
      <c r="A489" s="167">
        <v>482</v>
      </c>
      <c r="B489" s="142" t="s">
        <v>921</v>
      </c>
      <c r="C489" s="127" t="s">
        <v>277</v>
      </c>
      <c r="D489" s="125" t="s">
        <v>1130</v>
      </c>
      <c r="E489" s="169" t="s">
        <v>677</v>
      </c>
      <c r="F489" s="170">
        <v>44348</v>
      </c>
      <c r="G489" s="170">
        <v>44531</v>
      </c>
      <c r="H489" s="171">
        <v>12500</v>
      </c>
      <c r="I489" s="171">
        <v>0</v>
      </c>
      <c r="J489" s="171">
        <v>25</v>
      </c>
      <c r="K489" s="135">
        <f>H489*0.0287</f>
        <v>358.75</v>
      </c>
      <c r="L489" s="135">
        <f>H489*0.071</f>
        <v>887.49999999999989</v>
      </c>
      <c r="M489" s="135">
        <f>H489*0.012</f>
        <v>150</v>
      </c>
      <c r="N489" s="172">
        <f>H489*0.0304</f>
        <v>380</v>
      </c>
      <c r="O489" s="135">
        <f>H489*0.0709</f>
        <v>886.25000000000011</v>
      </c>
      <c r="P489" s="173"/>
      <c r="Q489" s="124">
        <f>SUM(K489:P489)</f>
        <v>2662.5</v>
      </c>
      <c r="R489" s="124">
        <v>738.75</v>
      </c>
      <c r="S489" s="124">
        <f>L489+M489+O489</f>
        <v>1923.75</v>
      </c>
      <c r="T489" s="171">
        <f>H489-R489</f>
        <v>11761.25</v>
      </c>
      <c r="U489" s="174" t="s">
        <v>678</v>
      </c>
      <c r="V489" s="175" t="s">
        <v>850</v>
      </c>
      <c r="W489" s="242">
        <v>13400048438</v>
      </c>
      <c r="X489" s="176">
        <v>3</v>
      </c>
    </row>
    <row r="490" spans="1:24" s="177" customFormat="1" ht="36">
      <c r="A490" s="167">
        <v>483</v>
      </c>
      <c r="B490" s="142" t="s">
        <v>819</v>
      </c>
      <c r="C490" s="127" t="s">
        <v>89</v>
      </c>
      <c r="D490" s="125" t="s">
        <v>690</v>
      </c>
      <c r="E490" s="169" t="s">
        <v>677</v>
      </c>
      <c r="F490" s="170">
        <v>44317</v>
      </c>
      <c r="G490" s="170">
        <v>44501</v>
      </c>
      <c r="H490" s="171">
        <v>20000</v>
      </c>
      <c r="I490" s="171">
        <v>0</v>
      </c>
      <c r="J490" s="171">
        <v>25</v>
      </c>
      <c r="K490" s="135">
        <f>H490*0.0287</f>
        <v>574</v>
      </c>
      <c r="L490" s="135">
        <f>H490*0.071</f>
        <v>1419.9999999999998</v>
      </c>
      <c r="M490" s="135">
        <f>H490*0.012</f>
        <v>240</v>
      </c>
      <c r="N490" s="172">
        <f>H490*0.0304</f>
        <v>608</v>
      </c>
      <c r="O490" s="135">
        <f>H490*0.0709</f>
        <v>1418</v>
      </c>
      <c r="P490" s="173"/>
      <c r="Q490" s="124">
        <f>SUM(K490:P490)</f>
        <v>4260</v>
      </c>
      <c r="R490" s="124">
        <v>1182</v>
      </c>
      <c r="S490" s="124">
        <f>L490+M490+O490</f>
        <v>3078</v>
      </c>
      <c r="T490" s="171">
        <f>H490-R490</f>
        <v>18818</v>
      </c>
      <c r="U490" s="174" t="s">
        <v>678</v>
      </c>
      <c r="V490" s="175" t="s">
        <v>849</v>
      </c>
      <c r="W490" s="242">
        <v>117399196</v>
      </c>
      <c r="X490" s="176">
        <v>3</v>
      </c>
    </row>
    <row r="491" spans="1:24" s="177" customFormat="1" ht="36">
      <c r="A491" s="167">
        <v>484</v>
      </c>
      <c r="B491" s="142" t="s">
        <v>191</v>
      </c>
      <c r="C491" s="127" t="s">
        <v>192</v>
      </c>
      <c r="D491" s="125" t="s">
        <v>691</v>
      </c>
      <c r="E491" s="169" t="s">
        <v>677</v>
      </c>
      <c r="F491" s="170">
        <v>44440</v>
      </c>
      <c r="G491" s="170">
        <v>44621</v>
      </c>
      <c r="H491" s="171">
        <v>130000</v>
      </c>
      <c r="I491" s="171">
        <v>19162.12</v>
      </c>
      <c r="J491" s="171">
        <v>25</v>
      </c>
      <c r="K491" s="135">
        <f>H491*0.0287</f>
        <v>3731</v>
      </c>
      <c r="L491" s="135">
        <f>H491*0.071</f>
        <v>9230</v>
      </c>
      <c r="M491" s="135">
        <f>H491*0.012</f>
        <v>1560</v>
      </c>
      <c r="N491" s="172">
        <f>H491*0.0304</f>
        <v>3952</v>
      </c>
      <c r="O491" s="135">
        <f>H491*0.0709</f>
        <v>9217</v>
      </c>
      <c r="P491" s="173"/>
      <c r="Q491" s="124">
        <f>SUM(K491:P491)</f>
        <v>27690</v>
      </c>
      <c r="R491" s="124">
        <v>26845.119999999999</v>
      </c>
      <c r="S491" s="124">
        <f>L491+M491+O491</f>
        <v>20007</v>
      </c>
      <c r="T491" s="171">
        <f>H491-R491</f>
        <v>103154.88</v>
      </c>
      <c r="U491" s="174" t="s">
        <v>678</v>
      </c>
      <c r="V491" s="175" t="s">
        <v>849</v>
      </c>
      <c r="W491" s="242">
        <v>40221790179</v>
      </c>
      <c r="X491" s="176">
        <v>5</v>
      </c>
    </row>
    <row r="492" spans="1:24" s="177" customFormat="1" ht="24">
      <c r="A492" s="167">
        <v>485</v>
      </c>
      <c r="B492" s="142" t="s">
        <v>273</v>
      </c>
      <c r="C492" s="127" t="s">
        <v>274</v>
      </c>
      <c r="D492" s="125" t="s">
        <v>707</v>
      </c>
      <c r="E492" s="169" t="s">
        <v>677</v>
      </c>
      <c r="F492" s="170">
        <v>44287</v>
      </c>
      <c r="G492" s="170">
        <v>44136</v>
      </c>
      <c r="H492" s="171">
        <v>46000</v>
      </c>
      <c r="I492" s="171">
        <v>1110.94</v>
      </c>
      <c r="J492" s="171">
        <v>25</v>
      </c>
      <c r="K492" s="135">
        <f>H492*0.0287</f>
        <v>1320.2</v>
      </c>
      <c r="L492" s="135">
        <f>H492*0.071</f>
        <v>3265.9999999999995</v>
      </c>
      <c r="M492" s="135">
        <f>H492*0.012</f>
        <v>552</v>
      </c>
      <c r="N492" s="172">
        <f>H492*0.0304</f>
        <v>1398.4</v>
      </c>
      <c r="O492" s="135">
        <f>H492*0.0709</f>
        <v>3261.4</v>
      </c>
      <c r="P492" s="173"/>
      <c r="Q492" s="124">
        <f>SUM(K492:P492)</f>
        <v>9798</v>
      </c>
      <c r="R492" s="124">
        <v>5019.66</v>
      </c>
      <c r="S492" s="124">
        <f>L492+M492+O492</f>
        <v>7079.4</v>
      </c>
      <c r="T492" s="171">
        <f>H492-R492</f>
        <v>40980.339999999997</v>
      </c>
      <c r="U492" s="174" t="s">
        <v>678</v>
      </c>
      <c r="V492" s="175" t="s">
        <v>850</v>
      </c>
      <c r="W492" s="242">
        <v>40212456038</v>
      </c>
      <c r="X492" s="176">
        <v>3</v>
      </c>
    </row>
    <row r="493" spans="1:24" s="177" customFormat="1" ht="24">
      <c r="A493" s="167">
        <v>486</v>
      </c>
      <c r="B493" s="142" t="s">
        <v>630</v>
      </c>
      <c r="C493" s="127" t="s">
        <v>526</v>
      </c>
      <c r="D493" s="125" t="s">
        <v>1129</v>
      </c>
      <c r="E493" s="169" t="s">
        <v>677</v>
      </c>
      <c r="F493" s="170">
        <v>44317</v>
      </c>
      <c r="G493" s="170">
        <v>44501</v>
      </c>
      <c r="H493" s="171">
        <v>20000</v>
      </c>
      <c r="I493" s="171">
        <v>0</v>
      </c>
      <c r="J493" s="171">
        <v>25</v>
      </c>
      <c r="K493" s="135">
        <f>H493*0.0287</f>
        <v>574</v>
      </c>
      <c r="L493" s="135">
        <f>H493*0.071</f>
        <v>1419.9999999999998</v>
      </c>
      <c r="M493" s="135">
        <f>H493*0.012</f>
        <v>240</v>
      </c>
      <c r="N493" s="172">
        <f>H493*0.0304</f>
        <v>608</v>
      </c>
      <c r="O493" s="135">
        <f>H493*0.0709</f>
        <v>1418</v>
      </c>
      <c r="P493" s="173"/>
      <c r="Q493" s="124">
        <f>SUM(K493:P493)</f>
        <v>4260</v>
      </c>
      <c r="R493" s="124">
        <v>1182</v>
      </c>
      <c r="S493" s="124">
        <f>L493+M493+O493</f>
        <v>3078</v>
      </c>
      <c r="T493" s="171">
        <f>H493-R493</f>
        <v>18818</v>
      </c>
      <c r="U493" s="174" t="s">
        <v>678</v>
      </c>
      <c r="V493" s="175" t="s">
        <v>849</v>
      </c>
      <c r="W493" s="242">
        <v>22400630137</v>
      </c>
      <c r="X493" s="176">
        <v>3</v>
      </c>
    </row>
    <row r="494" spans="1:24" s="177" customFormat="1" ht="36">
      <c r="A494" s="167">
        <v>487</v>
      </c>
      <c r="B494" s="142" t="s">
        <v>808</v>
      </c>
      <c r="C494" s="127" t="s">
        <v>89</v>
      </c>
      <c r="D494" s="125" t="s">
        <v>1129</v>
      </c>
      <c r="E494" s="169" t="s">
        <v>677</v>
      </c>
      <c r="F494" s="170">
        <v>44348</v>
      </c>
      <c r="G494" s="170">
        <v>44531</v>
      </c>
      <c r="H494" s="171">
        <v>20000</v>
      </c>
      <c r="I494" s="171">
        <v>0</v>
      </c>
      <c r="J494" s="171">
        <v>25</v>
      </c>
      <c r="K494" s="135">
        <f>H494*0.0287</f>
        <v>574</v>
      </c>
      <c r="L494" s="135">
        <f>H494*0.071</f>
        <v>1419.9999999999998</v>
      </c>
      <c r="M494" s="135">
        <f>H494*0.012</f>
        <v>240</v>
      </c>
      <c r="N494" s="172">
        <f>H494*0.0304</f>
        <v>608</v>
      </c>
      <c r="O494" s="135">
        <f>H494*0.0709</f>
        <v>1418</v>
      </c>
      <c r="P494" s="173"/>
      <c r="Q494" s="124">
        <f>SUM(K494:P494)</f>
        <v>4260</v>
      </c>
      <c r="R494" s="124">
        <v>1182</v>
      </c>
      <c r="S494" s="124">
        <f>L494+M494+O494</f>
        <v>3078</v>
      </c>
      <c r="T494" s="171">
        <f>H494-R494</f>
        <v>18818</v>
      </c>
      <c r="U494" s="174" t="s">
        <v>678</v>
      </c>
      <c r="V494" s="175" t="s">
        <v>849</v>
      </c>
      <c r="W494" s="242">
        <v>1200480844</v>
      </c>
      <c r="X494" s="176">
        <v>3</v>
      </c>
    </row>
    <row r="495" spans="1:24" s="177" customFormat="1" ht="36">
      <c r="A495" s="167">
        <v>488</v>
      </c>
      <c r="B495" s="142" t="s">
        <v>992</v>
      </c>
      <c r="C495" s="127" t="s">
        <v>89</v>
      </c>
      <c r="D495" s="125" t="s">
        <v>690</v>
      </c>
      <c r="E495" s="169" t="s">
        <v>677</v>
      </c>
      <c r="F495" s="170">
        <v>44468</v>
      </c>
      <c r="G495" s="170">
        <v>44649</v>
      </c>
      <c r="H495" s="171">
        <v>20000</v>
      </c>
      <c r="I495" s="171">
        <v>0</v>
      </c>
      <c r="J495" s="171">
        <v>25</v>
      </c>
      <c r="K495" s="135">
        <f>H495*0.0287</f>
        <v>574</v>
      </c>
      <c r="L495" s="135">
        <f>H495*0.071</f>
        <v>1419.9999999999998</v>
      </c>
      <c r="M495" s="135">
        <f>H495*0.012</f>
        <v>240</v>
      </c>
      <c r="N495" s="172">
        <f>H495*0.0304</f>
        <v>608</v>
      </c>
      <c r="O495" s="135">
        <f>H495*0.0709</f>
        <v>1418</v>
      </c>
      <c r="P495" s="173"/>
      <c r="Q495" s="124">
        <f>SUM(K495:P495)</f>
        <v>4260</v>
      </c>
      <c r="R495" s="124">
        <v>1182</v>
      </c>
      <c r="S495" s="124">
        <f>L495+M495+O495</f>
        <v>3078</v>
      </c>
      <c r="T495" s="171">
        <f>H495-R495</f>
        <v>18818</v>
      </c>
      <c r="U495" s="174" t="s">
        <v>678</v>
      </c>
      <c r="V495" s="175" t="s">
        <v>849</v>
      </c>
      <c r="W495" s="242">
        <v>5400829965</v>
      </c>
      <c r="X495" s="176">
        <v>3</v>
      </c>
    </row>
    <row r="496" spans="1:24" s="177" customFormat="1" ht="36">
      <c r="A496" s="167">
        <v>489</v>
      </c>
      <c r="B496" s="142" t="s">
        <v>1077</v>
      </c>
      <c r="C496" s="127" t="s">
        <v>434</v>
      </c>
      <c r="D496" s="125" t="s">
        <v>1129</v>
      </c>
      <c r="E496" s="169" t="s">
        <v>677</v>
      </c>
      <c r="F496" s="170">
        <v>44440</v>
      </c>
      <c r="G496" s="170">
        <v>44621</v>
      </c>
      <c r="H496" s="171">
        <v>60000</v>
      </c>
      <c r="I496" s="171">
        <v>3486.68</v>
      </c>
      <c r="J496" s="171">
        <v>25</v>
      </c>
      <c r="K496" s="135">
        <f>H496*0.0287</f>
        <v>1722</v>
      </c>
      <c r="L496" s="135">
        <f>H496*0.071</f>
        <v>4260</v>
      </c>
      <c r="M496" s="135">
        <f>H496*0.012</f>
        <v>720</v>
      </c>
      <c r="N496" s="172">
        <f>H496*0.0304</f>
        <v>1824</v>
      </c>
      <c r="O496" s="135">
        <f>H496*0.0709</f>
        <v>4254</v>
      </c>
      <c r="P496" s="173"/>
      <c r="Q496" s="124">
        <f>SUM(K496:P496)</f>
        <v>12780</v>
      </c>
      <c r="R496" s="124">
        <v>7032.68</v>
      </c>
      <c r="S496" s="124">
        <f>L496+M496+O496</f>
        <v>9234</v>
      </c>
      <c r="T496" s="171">
        <f>H496-R496</f>
        <v>52967.32</v>
      </c>
      <c r="U496" s="174" t="s">
        <v>678</v>
      </c>
      <c r="V496" s="175" t="s">
        <v>849</v>
      </c>
      <c r="W496" s="242">
        <v>3400079269</v>
      </c>
      <c r="X496" s="176">
        <v>3</v>
      </c>
    </row>
    <row r="497" spans="1:25" s="177" customFormat="1" ht="24">
      <c r="A497" s="167">
        <v>490</v>
      </c>
      <c r="B497" s="142" t="s">
        <v>944</v>
      </c>
      <c r="C497" s="127" t="s">
        <v>89</v>
      </c>
      <c r="D497" s="125" t="s">
        <v>1129</v>
      </c>
      <c r="E497" s="169" t="s">
        <v>677</v>
      </c>
      <c r="F497" s="170">
        <v>44365</v>
      </c>
      <c r="G497" s="170">
        <v>44548</v>
      </c>
      <c r="H497" s="171">
        <v>20000</v>
      </c>
      <c r="I497" s="171">
        <v>0</v>
      </c>
      <c r="J497" s="171">
        <v>25</v>
      </c>
      <c r="K497" s="135">
        <f>H497*0.0287</f>
        <v>574</v>
      </c>
      <c r="L497" s="135">
        <f>H497*0.071</f>
        <v>1419.9999999999998</v>
      </c>
      <c r="M497" s="135">
        <f>H497*0.012</f>
        <v>240</v>
      </c>
      <c r="N497" s="172">
        <f>H497*0.0304</f>
        <v>608</v>
      </c>
      <c r="O497" s="135">
        <f>H497*0.0709</f>
        <v>1418</v>
      </c>
      <c r="P497" s="173"/>
      <c r="Q497" s="124">
        <f>SUM(K497:P497)</f>
        <v>4260</v>
      </c>
      <c r="R497" s="124">
        <v>1182</v>
      </c>
      <c r="S497" s="124">
        <f>L497+M497+O497</f>
        <v>3078</v>
      </c>
      <c r="T497" s="171">
        <f>H497-R497</f>
        <v>18818</v>
      </c>
      <c r="U497" s="174" t="s">
        <v>678</v>
      </c>
      <c r="V497" s="175" t="s">
        <v>849</v>
      </c>
      <c r="W497" s="242">
        <v>9300195279</v>
      </c>
      <c r="X497" s="176">
        <v>3</v>
      </c>
    </row>
    <row r="498" spans="1:25" s="177" customFormat="1" ht="36">
      <c r="A498" s="167">
        <v>491</v>
      </c>
      <c r="B498" s="142" t="s">
        <v>648</v>
      </c>
      <c r="C498" s="127" t="s">
        <v>89</v>
      </c>
      <c r="D498" s="125" t="s">
        <v>690</v>
      </c>
      <c r="E498" s="169" t="s">
        <v>677</v>
      </c>
      <c r="F498" s="170">
        <v>44317</v>
      </c>
      <c r="G498" s="170">
        <v>44501</v>
      </c>
      <c r="H498" s="171">
        <v>20000</v>
      </c>
      <c r="I498" s="171">
        <v>0</v>
      </c>
      <c r="J498" s="171">
        <v>25</v>
      </c>
      <c r="K498" s="135">
        <f>H498*0.0287</f>
        <v>574</v>
      </c>
      <c r="L498" s="135">
        <f>H498*0.071</f>
        <v>1419.9999999999998</v>
      </c>
      <c r="M498" s="135">
        <f>H498*0.012</f>
        <v>240</v>
      </c>
      <c r="N498" s="172">
        <f>H498*0.0304</f>
        <v>608</v>
      </c>
      <c r="O498" s="135">
        <f>H498*0.0709</f>
        <v>1418</v>
      </c>
      <c r="P498" s="173"/>
      <c r="Q498" s="124">
        <f>SUM(K498:P498)</f>
        <v>4260</v>
      </c>
      <c r="R498" s="124">
        <v>1182</v>
      </c>
      <c r="S498" s="124">
        <f>L498+M498+O498</f>
        <v>3078</v>
      </c>
      <c r="T498" s="171">
        <f>H498-R498</f>
        <v>18818</v>
      </c>
      <c r="U498" s="174" t="s">
        <v>678</v>
      </c>
      <c r="V498" s="175" t="s">
        <v>849</v>
      </c>
      <c r="W498" s="242">
        <v>40226593883</v>
      </c>
      <c r="X498" s="176">
        <v>3</v>
      </c>
    </row>
    <row r="499" spans="1:25" s="177" customFormat="1" ht="36">
      <c r="A499" s="167">
        <v>492</v>
      </c>
      <c r="B499" s="142" t="s">
        <v>360</v>
      </c>
      <c r="C499" s="127" t="s">
        <v>247</v>
      </c>
      <c r="D499" s="125" t="s">
        <v>700</v>
      </c>
      <c r="E499" s="169" t="s">
        <v>677</v>
      </c>
      <c r="F499" s="170">
        <v>44378</v>
      </c>
      <c r="G499" s="170">
        <v>44743</v>
      </c>
      <c r="H499" s="171">
        <v>25000</v>
      </c>
      <c r="I499" s="171">
        <v>0</v>
      </c>
      <c r="J499" s="171">
        <v>25</v>
      </c>
      <c r="K499" s="135">
        <f>H499*0.0287</f>
        <v>717.5</v>
      </c>
      <c r="L499" s="135">
        <f>H499*0.071</f>
        <v>1774.9999999999998</v>
      </c>
      <c r="M499" s="135">
        <f>H499*0.012</f>
        <v>300</v>
      </c>
      <c r="N499" s="172">
        <f>H499*0.0304</f>
        <v>760</v>
      </c>
      <c r="O499" s="135">
        <f>H499*0.0709</f>
        <v>1772.5000000000002</v>
      </c>
      <c r="P499" s="173"/>
      <c r="Q499" s="124">
        <f>SUM(K499:P499)</f>
        <v>5325</v>
      </c>
      <c r="R499" s="124">
        <v>1477.5</v>
      </c>
      <c r="S499" s="124">
        <f>L499+M499+O499</f>
        <v>3847.5</v>
      </c>
      <c r="T499" s="171">
        <f>H499-R499</f>
        <v>23522.5</v>
      </c>
      <c r="U499" s="174" t="s">
        <v>678</v>
      </c>
      <c r="V499" s="175" t="s">
        <v>850</v>
      </c>
      <c r="W499" s="242">
        <v>7500108985</v>
      </c>
      <c r="X499" s="176">
        <v>3</v>
      </c>
    </row>
    <row r="500" spans="1:25" s="177" customFormat="1" ht="36">
      <c r="A500" s="167">
        <v>493</v>
      </c>
      <c r="B500" s="142" t="s">
        <v>27</v>
      </c>
      <c r="C500" s="127" t="s">
        <v>28</v>
      </c>
      <c r="D500" s="125" t="s">
        <v>711</v>
      </c>
      <c r="E500" s="169" t="s">
        <v>677</v>
      </c>
      <c r="F500" s="170">
        <v>44440</v>
      </c>
      <c r="G500" s="170">
        <v>44621</v>
      </c>
      <c r="H500" s="171">
        <v>130000</v>
      </c>
      <c r="I500" s="171">
        <v>19162.12</v>
      </c>
      <c r="J500" s="171">
        <v>25</v>
      </c>
      <c r="K500" s="135">
        <f>H500*0.0287</f>
        <v>3731</v>
      </c>
      <c r="L500" s="135">
        <f>H500*0.071</f>
        <v>9230</v>
      </c>
      <c r="M500" s="135">
        <f>H500*0.012</f>
        <v>1560</v>
      </c>
      <c r="N500" s="172">
        <f>H500*0.0304</f>
        <v>3952</v>
      </c>
      <c r="O500" s="135">
        <f>H500*0.0709</f>
        <v>9217</v>
      </c>
      <c r="P500" s="173"/>
      <c r="Q500" s="124">
        <f>SUM(K500:P500)</f>
        <v>27690</v>
      </c>
      <c r="R500" s="124">
        <v>26845.119999999999</v>
      </c>
      <c r="S500" s="124">
        <f>L500+M500+O500</f>
        <v>20007</v>
      </c>
      <c r="T500" s="171">
        <f>H500-R500</f>
        <v>103154.88</v>
      </c>
      <c r="U500" s="174" t="s">
        <v>678</v>
      </c>
      <c r="V500" s="175" t="s">
        <v>850</v>
      </c>
      <c r="W500" s="242">
        <v>101190494</v>
      </c>
      <c r="X500" s="176">
        <v>5</v>
      </c>
    </row>
    <row r="501" spans="1:25" s="177" customFormat="1" ht="48">
      <c r="A501" s="167">
        <v>494</v>
      </c>
      <c r="B501" s="142" t="s">
        <v>427</v>
      </c>
      <c r="C501" s="127" t="s">
        <v>309</v>
      </c>
      <c r="D501" s="125" t="s">
        <v>1131</v>
      </c>
      <c r="E501" s="169" t="s">
        <v>677</v>
      </c>
      <c r="F501" s="170">
        <v>44378</v>
      </c>
      <c r="G501" s="170">
        <v>44743</v>
      </c>
      <c r="H501" s="171">
        <v>25000</v>
      </c>
      <c r="I501" s="171">
        <v>0</v>
      </c>
      <c r="J501" s="171">
        <v>25</v>
      </c>
      <c r="K501" s="135">
        <f>H501*0.0287</f>
        <v>717.5</v>
      </c>
      <c r="L501" s="135">
        <f>H501*0.071</f>
        <v>1774.9999999999998</v>
      </c>
      <c r="M501" s="135">
        <f>H501*0.012</f>
        <v>300</v>
      </c>
      <c r="N501" s="172">
        <f>H501*0.0304</f>
        <v>760</v>
      </c>
      <c r="O501" s="135">
        <f>H501*0.0709</f>
        <v>1772.5000000000002</v>
      </c>
      <c r="P501" s="173"/>
      <c r="Q501" s="124">
        <f>SUM(K501:P501)</f>
        <v>5325</v>
      </c>
      <c r="R501" s="124">
        <v>1477.5</v>
      </c>
      <c r="S501" s="124">
        <f>L501+M501+O501</f>
        <v>3847.5</v>
      </c>
      <c r="T501" s="171">
        <f>H501-R501</f>
        <v>23522.5</v>
      </c>
      <c r="U501" s="174" t="s">
        <v>678</v>
      </c>
      <c r="V501" s="175" t="s">
        <v>850</v>
      </c>
      <c r="W501" s="242">
        <v>1000892552</v>
      </c>
      <c r="X501" s="176">
        <v>3</v>
      </c>
    </row>
    <row r="502" spans="1:25" s="177" customFormat="1" ht="36">
      <c r="A502" s="167">
        <v>495</v>
      </c>
      <c r="B502" s="142" t="s">
        <v>973</v>
      </c>
      <c r="C502" s="127" t="s">
        <v>526</v>
      </c>
      <c r="D502" s="125" t="s">
        <v>690</v>
      </c>
      <c r="E502" s="169" t="s">
        <v>677</v>
      </c>
      <c r="F502" s="170">
        <v>44409</v>
      </c>
      <c r="G502" s="170">
        <v>44593</v>
      </c>
      <c r="H502" s="171">
        <v>20000</v>
      </c>
      <c r="I502" s="171">
        <v>0</v>
      </c>
      <c r="J502" s="171">
        <v>25</v>
      </c>
      <c r="K502" s="135">
        <f>H502*0.0287</f>
        <v>574</v>
      </c>
      <c r="L502" s="135">
        <f>H502*0.071</f>
        <v>1419.9999999999998</v>
      </c>
      <c r="M502" s="135">
        <f>H502*0.012</f>
        <v>240</v>
      </c>
      <c r="N502" s="172">
        <f>H502*0.0304</f>
        <v>608</v>
      </c>
      <c r="O502" s="135">
        <f>H502*0.0709</f>
        <v>1418</v>
      </c>
      <c r="P502" s="173"/>
      <c r="Q502" s="124">
        <f>SUM(K502:P502)</f>
        <v>4260</v>
      </c>
      <c r="R502" s="124">
        <v>1182</v>
      </c>
      <c r="S502" s="124">
        <f>L502+M502+O502</f>
        <v>3078</v>
      </c>
      <c r="T502" s="171">
        <f>H502-R502</f>
        <v>18818</v>
      </c>
      <c r="U502" s="174" t="s">
        <v>678</v>
      </c>
      <c r="V502" s="175" t="s">
        <v>850</v>
      </c>
      <c r="W502" s="242">
        <v>40233331921</v>
      </c>
      <c r="X502" s="176">
        <v>3</v>
      </c>
    </row>
    <row r="503" spans="1:25" s="177" customFormat="1" ht="36">
      <c r="A503" s="167">
        <v>496</v>
      </c>
      <c r="B503" s="142" t="s">
        <v>69</v>
      </c>
      <c r="C503" s="127" t="s">
        <v>70</v>
      </c>
      <c r="D503" s="125" t="s">
        <v>691</v>
      </c>
      <c r="E503" s="169" t="s">
        <v>677</v>
      </c>
      <c r="F503" s="170">
        <v>44166</v>
      </c>
      <c r="G503" s="170">
        <v>44531</v>
      </c>
      <c r="H503" s="171">
        <v>28000</v>
      </c>
      <c r="I503" s="171">
        <v>0</v>
      </c>
      <c r="J503" s="171">
        <v>25</v>
      </c>
      <c r="K503" s="135">
        <f>H503*0.0287</f>
        <v>803.6</v>
      </c>
      <c r="L503" s="135">
        <f>H503*0.071</f>
        <v>1987.9999999999998</v>
      </c>
      <c r="M503" s="135">
        <f>H503*0.012</f>
        <v>336</v>
      </c>
      <c r="N503" s="172">
        <f>H503*0.0304</f>
        <v>851.2</v>
      </c>
      <c r="O503" s="135">
        <f>H503*0.0709</f>
        <v>1985.2</v>
      </c>
      <c r="P503" s="173"/>
      <c r="Q503" s="124">
        <f>SUM(K503:P503)</f>
        <v>5964</v>
      </c>
      <c r="R503" s="124">
        <v>1654.8</v>
      </c>
      <c r="S503" s="124">
        <f>L503+M503+O503</f>
        <v>4309.2</v>
      </c>
      <c r="T503" s="171">
        <f>H503-R503</f>
        <v>26345.200000000001</v>
      </c>
      <c r="U503" s="174" t="s">
        <v>678</v>
      </c>
      <c r="V503" s="175" t="s">
        <v>849</v>
      </c>
      <c r="W503" s="242">
        <v>114350341</v>
      </c>
      <c r="X503" s="176">
        <v>2</v>
      </c>
    </row>
    <row r="504" spans="1:25" s="177" customFormat="1" ht="36">
      <c r="A504" s="167">
        <v>497</v>
      </c>
      <c r="B504" s="142" t="s">
        <v>939</v>
      </c>
      <c r="C504" s="127" t="s">
        <v>89</v>
      </c>
      <c r="D504" s="125" t="s">
        <v>1129</v>
      </c>
      <c r="E504" s="169" t="s">
        <v>677</v>
      </c>
      <c r="F504" s="170">
        <v>44317</v>
      </c>
      <c r="G504" s="170">
        <v>44501</v>
      </c>
      <c r="H504" s="171">
        <v>20000</v>
      </c>
      <c r="I504" s="171">
        <v>0</v>
      </c>
      <c r="J504" s="171">
        <v>25</v>
      </c>
      <c r="K504" s="135">
        <f>H504*0.0287</f>
        <v>574</v>
      </c>
      <c r="L504" s="135">
        <f>H504*0.071</f>
        <v>1419.9999999999998</v>
      </c>
      <c r="M504" s="135">
        <f>H504*0.012</f>
        <v>240</v>
      </c>
      <c r="N504" s="172">
        <f>H504*0.0304</f>
        <v>608</v>
      </c>
      <c r="O504" s="135">
        <f>H504*0.0709</f>
        <v>1418</v>
      </c>
      <c r="P504" s="173"/>
      <c r="Q504" s="124">
        <f>SUM(K504:P504)</f>
        <v>4260</v>
      </c>
      <c r="R504" s="124">
        <v>1182</v>
      </c>
      <c r="S504" s="124">
        <f>L504+M504+O504</f>
        <v>3078</v>
      </c>
      <c r="T504" s="171">
        <f>H504-R504</f>
        <v>18818</v>
      </c>
      <c r="U504" s="174" t="s">
        <v>678</v>
      </c>
      <c r="V504" s="175" t="s">
        <v>850</v>
      </c>
      <c r="W504" s="242">
        <v>40238825059</v>
      </c>
      <c r="X504" s="176">
        <v>3</v>
      </c>
    </row>
    <row r="505" spans="1:25" s="177" customFormat="1" ht="36">
      <c r="A505" s="167">
        <v>498</v>
      </c>
      <c r="B505" s="142" t="s">
        <v>694</v>
      </c>
      <c r="C505" s="127" t="s">
        <v>283</v>
      </c>
      <c r="D505" s="125" t="s">
        <v>695</v>
      </c>
      <c r="E505" s="169" t="s">
        <v>677</v>
      </c>
      <c r="F505" s="170">
        <v>44256</v>
      </c>
      <c r="G505" s="170">
        <v>44621</v>
      </c>
      <c r="H505" s="171">
        <v>32000</v>
      </c>
      <c r="I505" s="171">
        <v>0</v>
      </c>
      <c r="J505" s="171">
        <v>25</v>
      </c>
      <c r="K505" s="135">
        <f>H505*0.0287</f>
        <v>918.4</v>
      </c>
      <c r="L505" s="135">
        <f>H505*0.071</f>
        <v>2272</v>
      </c>
      <c r="M505" s="135">
        <f>H505*0.012</f>
        <v>384</v>
      </c>
      <c r="N505" s="172">
        <f>H505*0.0304</f>
        <v>972.8</v>
      </c>
      <c r="O505" s="135">
        <f>H505*0.0709</f>
        <v>2268.8000000000002</v>
      </c>
      <c r="P505" s="173"/>
      <c r="Q505" s="124">
        <f>SUM(K505:P505)</f>
        <v>6816</v>
      </c>
      <c r="R505" s="124">
        <v>1891.2</v>
      </c>
      <c r="S505" s="124">
        <f>L505+M505+O505</f>
        <v>4924.8</v>
      </c>
      <c r="T505" s="171">
        <f>H505-R505</f>
        <v>30108.799999999999</v>
      </c>
      <c r="U505" s="174" t="s">
        <v>678</v>
      </c>
      <c r="V505" s="175" t="s">
        <v>849</v>
      </c>
      <c r="W505" s="242">
        <v>40221548023</v>
      </c>
      <c r="X505" s="176">
        <v>3</v>
      </c>
    </row>
    <row r="506" spans="1:25" s="177" customFormat="1" ht="48">
      <c r="A506" s="167">
        <v>499</v>
      </c>
      <c r="B506" s="142" t="s">
        <v>50</v>
      </c>
      <c r="C506" s="127" t="s">
        <v>16</v>
      </c>
      <c r="D506" s="125" t="s">
        <v>703</v>
      </c>
      <c r="E506" s="169" t="s">
        <v>677</v>
      </c>
      <c r="F506" s="170">
        <v>44440</v>
      </c>
      <c r="G506" s="170">
        <v>44621</v>
      </c>
      <c r="H506" s="171">
        <v>90000</v>
      </c>
      <c r="I506" s="171">
        <v>9753.1200000000008</v>
      </c>
      <c r="J506" s="171">
        <v>25</v>
      </c>
      <c r="K506" s="135">
        <f>H506*0.0287</f>
        <v>2583</v>
      </c>
      <c r="L506" s="135">
        <f>H506*0.071</f>
        <v>6389.9999999999991</v>
      </c>
      <c r="M506" s="135">
        <f>H506*0.012</f>
        <v>1080</v>
      </c>
      <c r="N506" s="172">
        <f>H506*0.0304</f>
        <v>2736</v>
      </c>
      <c r="O506" s="135">
        <f>H506*0.0709</f>
        <v>6381</v>
      </c>
      <c r="P506" s="173"/>
      <c r="Q506" s="124">
        <f>SUM(K506:P506)</f>
        <v>19170</v>
      </c>
      <c r="R506" s="124">
        <v>17246.12</v>
      </c>
      <c r="S506" s="124">
        <f>L506+M506+O506</f>
        <v>13851</v>
      </c>
      <c r="T506" s="171">
        <f>H506-R506</f>
        <v>72753.88</v>
      </c>
      <c r="U506" s="174" t="s">
        <v>678</v>
      </c>
      <c r="V506" s="175" t="s">
        <v>850</v>
      </c>
      <c r="W506" s="242">
        <v>109393983</v>
      </c>
      <c r="X506" s="176">
        <v>4</v>
      </c>
      <c r="Y506" s="126"/>
    </row>
    <row r="507" spans="1:25" s="177" customFormat="1" ht="24">
      <c r="A507" s="167">
        <v>500</v>
      </c>
      <c r="B507" s="142" t="s">
        <v>882</v>
      </c>
      <c r="C507" s="127" t="s">
        <v>309</v>
      </c>
      <c r="D507" s="125" t="s">
        <v>683</v>
      </c>
      <c r="E507" s="169" t="s">
        <v>677</v>
      </c>
      <c r="F507" s="170">
        <v>44440</v>
      </c>
      <c r="G507" s="170">
        <v>44621</v>
      </c>
      <c r="H507" s="171">
        <v>30000</v>
      </c>
      <c r="I507" s="171">
        <v>0</v>
      </c>
      <c r="J507" s="171">
        <v>25</v>
      </c>
      <c r="K507" s="135">
        <f>H507*0.0287</f>
        <v>861</v>
      </c>
      <c r="L507" s="135">
        <f>H507*0.071</f>
        <v>2130</v>
      </c>
      <c r="M507" s="135">
        <f>H507*0.012</f>
        <v>360</v>
      </c>
      <c r="N507" s="172">
        <f>H507*0.0304</f>
        <v>912</v>
      </c>
      <c r="O507" s="135">
        <f>H507*0.0709</f>
        <v>2127</v>
      </c>
      <c r="P507" s="173"/>
      <c r="Q507" s="124">
        <f>SUM(K507:P507)</f>
        <v>6390</v>
      </c>
      <c r="R507" s="124">
        <v>1773</v>
      </c>
      <c r="S507" s="124">
        <f>L507+M507+O507</f>
        <v>4617</v>
      </c>
      <c r="T507" s="171">
        <f>H507-R507</f>
        <v>28227</v>
      </c>
      <c r="U507" s="174" t="s">
        <v>678</v>
      </c>
      <c r="V507" s="175" t="s">
        <v>849</v>
      </c>
      <c r="W507" s="242">
        <v>40222287555</v>
      </c>
      <c r="X507" s="176">
        <v>3</v>
      </c>
    </row>
    <row r="508" spans="1:25" s="177" customFormat="1" ht="36">
      <c r="A508" s="167">
        <v>501</v>
      </c>
      <c r="B508" s="142" t="s">
        <v>986</v>
      </c>
      <c r="C508" s="127" t="s">
        <v>89</v>
      </c>
      <c r="D508" s="125" t="s">
        <v>690</v>
      </c>
      <c r="E508" s="169" t="s">
        <v>677</v>
      </c>
      <c r="F508" s="170">
        <v>44409</v>
      </c>
      <c r="G508" s="170">
        <v>44593</v>
      </c>
      <c r="H508" s="171">
        <v>20000</v>
      </c>
      <c r="I508" s="171">
        <v>0</v>
      </c>
      <c r="J508" s="171">
        <v>25</v>
      </c>
      <c r="K508" s="135">
        <f>H508*0.0287</f>
        <v>574</v>
      </c>
      <c r="L508" s="135">
        <f>H508*0.071</f>
        <v>1419.9999999999998</v>
      </c>
      <c r="M508" s="135">
        <f>H508*0.012</f>
        <v>240</v>
      </c>
      <c r="N508" s="172">
        <f>H508*0.0304</f>
        <v>608</v>
      </c>
      <c r="O508" s="135">
        <f>H508*0.0709</f>
        <v>1418</v>
      </c>
      <c r="P508" s="173"/>
      <c r="Q508" s="124">
        <f>SUM(K508:P508)</f>
        <v>4260</v>
      </c>
      <c r="R508" s="124">
        <v>1182</v>
      </c>
      <c r="S508" s="124">
        <f>L508+M508+O508</f>
        <v>3078</v>
      </c>
      <c r="T508" s="171">
        <f>H508-R508</f>
        <v>18818</v>
      </c>
      <c r="U508" s="174" t="s">
        <v>678</v>
      </c>
      <c r="V508" s="175" t="s">
        <v>849</v>
      </c>
      <c r="W508" s="242">
        <v>1000851459</v>
      </c>
      <c r="X508" s="176">
        <v>3</v>
      </c>
    </row>
    <row r="509" spans="1:25" s="177" customFormat="1" ht="36">
      <c r="A509" s="167">
        <v>502</v>
      </c>
      <c r="B509" s="142" t="s">
        <v>771</v>
      </c>
      <c r="C509" s="127" t="s">
        <v>86</v>
      </c>
      <c r="D509" s="125" t="s">
        <v>707</v>
      </c>
      <c r="E509" s="169" t="s">
        <v>677</v>
      </c>
      <c r="F509" s="170">
        <v>44434</v>
      </c>
      <c r="G509" s="170">
        <v>44618</v>
      </c>
      <c r="H509" s="171">
        <v>45000</v>
      </c>
      <c r="I509" s="171">
        <v>1148.33</v>
      </c>
      <c r="J509" s="171">
        <v>25</v>
      </c>
      <c r="K509" s="135">
        <f>H509*0.0287</f>
        <v>1291.5</v>
      </c>
      <c r="L509" s="135">
        <f>H509*0.071</f>
        <v>3194.9999999999995</v>
      </c>
      <c r="M509" s="135">
        <f>H509*0.012</f>
        <v>540</v>
      </c>
      <c r="N509" s="172">
        <f>H509*0.0304</f>
        <v>1368</v>
      </c>
      <c r="O509" s="135">
        <f>H509*0.0709</f>
        <v>3190.5</v>
      </c>
      <c r="P509" s="173"/>
      <c r="Q509" s="124">
        <f>SUM(K509:P509)</f>
        <v>9585</v>
      </c>
      <c r="R509" s="124">
        <v>3807.83</v>
      </c>
      <c r="S509" s="124">
        <f>L509+M509+O509</f>
        <v>6925.5</v>
      </c>
      <c r="T509" s="171">
        <f>H509-R509</f>
        <v>41192.17</v>
      </c>
      <c r="U509" s="174" t="s">
        <v>678</v>
      </c>
      <c r="V509" s="175" t="s">
        <v>849</v>
      </c>
      <c r="W509" s="242">
        <v>40237087479</v>
      </c>
      <c r="X509" s="176">
        <v>3</v>
      </c>
    </row>
    <row r="510" spans="1:25" s="177" customFormat="1" ht="36">
      <c r="A510" s="167">
        <v>503</v>
      </c>
      <c r="B510" s="142" t="s">
        <v>1017</v>
      </c>
      <c r="C510" s="127" t="s">
        <v>89</v>
      </c>
      <c r="D510" s="125" t="s">
        <v>690</v>
      </c>
      <c r="E510" s="169" t="s">
        <v>677</v>
      </c>
      <c r="F510" s="170">
        <v>44287</v>
      </c>
      <c r="G510" s="170">
        <v>44470</v>
      </c>
      <c r="H510" s="171">
        <v>20000</v>
      </c>
      <c r="I510" s="171">
        <v>0</v>
      </c>
      <c r="J510" s="171">
        <v>25</v>
      </c>
      <c r="K510" s="135">
        <f>H510*0.0287</f>
        <v>574</v>
      </c>
      <c r="L510" s="135">
        <f>H510*0.071</f>
        <v>1419.9999999999998</v>
      </c>
      <c r="M510" s="135">
        <f>H510*0.012</f>
        <v>240</v>
      </c>
      <c r="N510" s="172">
        <f>H510*0.0304</f>
        <v>608</v>
      </c>
      <c r="O510" s="135">
        <f>H510*0.0709</f>
        <v>1418</v>
      </c>
      <c r="P510" s="173"/>
      <c r="Q510" s="124">
        <f>SUM(K510:P510)</f>
        <v>4260</v>
      </c>
      <c r="R510" s="124">
        <v>1182</v>
      </c>
      <c r="S510" s="124">
        <f>L510+M510+O510</f>
        <v>3078</v>
      </c>
      <c r="T510" s="171">
        <f>H510-R510</f>
        <v>18818</v>
      </c>
      <c r="U510" s="174" t="s">
        <v>678</v>
      </c>
      <c r="V510" s="175" t="s">
        <v>849</v>
      </c>
      <c r="W510" s="242">
        <v>40235142623</v>
      </c>
      <c r="X510" s="176">
        <v>3</v>
      </c>
    </row>
    <row r="511" spans="1:25" s="177" customFormat="1" ht="36">
      <c r="A511" s="167">
        <v>504</v>
      </c>
      <c r="B511" s="142" t="s">
        <v>1076</v>
      </c>
      <c r="C511" s="127" t="s">
        <v>89</v>
      </c>
      <c r="D511" s="125" t="s">
        <v>1129</v>
      </c>
      <c r="E511" s="169" t="s">
        <v>677</v>
      </c>
      <c r="F511" s="170">
        <v>44409</v>
      </c>
      <c r="G511" s="170">
        <v>44593</v>
      </c>
      <c r="H511" s="171">
        <v>20000</v>
      </c>
      <c r="I511" s="171">
        <v>0</v>
      </c>
      <c r="J511" s="171">
        <v>25</v>
      </c>
      <c r="K511" s="135">
        <f>H511*0.0287</f>
        <v>574</v>
      </c>
      <c r="L511" s="135">
        <f>H511*0.071</f>
        <v>1419.9999999999998</v>
      </c>
      <c r="M511" s="135">
        <f>H511*0.012</f>
        <v>240</v>
      </c>
      <c r="N511" s="172">
        <f>H511*0.0304</f>
        <v>608</v>
      </c>
      <c r="O511" s="135">
        <f>H511*0.0709</f>
        <v>1418</v>
      </c>
      <c r="P511" s="173"/>
      <c r="Q511" s="124">
        <f>SUM(K511:P511)</f>
        <v>4260</v>
      </c>
      <c r="R511" s="124">
        <v>1182</v>
      </c>
      <c r="S511" s="124">
        <f>L511+M511+O511</f>
        <v>3078</v>
      </c>
      <c r="T511" s="171">
        <f>H511-R511</f>
        <v>18818</v>
      </c>
      <c r="U511" s="174" t="s">
        <v>678</v>
      </c>
      <c r="V511" s="175" t="s">
        <v>849</v>
      </c>
      <c r="W511" s="242">
        <v>3400141507</v>
      </c>
      <c r="X511" s="176">
        <v>3</v>
      </c>
    </row>
    <row r="512" spans="1:25" s="177" customFormat="1" ht="36">
      <c r="A512" s="167">
        <v>505</v>
      </c>
      <c r="B512" s="142" t="s">
        <v>568</v>
      </c>
      <c r="C512" s="127" t="s">
        <v>446</v>
      </c>
      <c r="D512" s="125" t="s">
        <v>690</v>
      </c>
      <c r="E512" s="169" t="s">
        <v>677</v>
      </c>
      <c r="F512" s="170">
        <v>44287</v>
      </c>
      <c r="G512" s="170">
        <v>44470</v>
      </c>
      <c r="H512" s="171">
        <v>60000</v>
      </c>
      <c r="I512" s="171">
        <v>3486.68</v>
      </c>
      <c r="J512" s="171">
        <v>25</v>
      </c>
      <c r="K512" s="135">
        <f>H512*0.0287</f>
        <v>1722</v>
      </c>
      <c r="L512" s="135">
        <f>H512*0.071</f>
        <v>4260</v>
      </c>
      <c r="M512" s="135">
        <f>H512*0.012</f>
        <v>720</v>
      </c>
      <c r="N512" s="172">
        <f>H512*0.0304</f>
        <v>1824</v>
      </c>
      <c r="O512" s="135">
        <f>H512*0.0709</f>
        <v>4254</v>
      </c>
      <c r="P512" s="173"/>
      <c r="Q512" s="124">
        <f>SUM(K512:P512)</f>
        <v>12780</v>
      </c>
      <c r="R512" s="124">
        <v>7032.68</v>
      </c>
      <c r="S512" s="124">
        <f>L512+M512+O512</f>
        <v>9234</v>
      </c>
      <c r="T512" s="171">
        <f>H512-R512</f>
        <v>52967.32</v>
      </c>
      <c r="U512" s="174" t="s">
        <v>678</v>
      </c>
      <c r="V512" s="175" t="s">
        <v>849</v>
      </c>
      <c r="W512" s="242">
        <v>4800319131</v>
      </c>
      <c r="X512" s="176">
        <v>4</v>
      </c>
    </row>
    <row r="513" spans="1:24" s="177" customFormat="1" ht="36">
      <c r="A513" s="167">
        <v>506</v>
      </c>
      <c r="B513" s="142" t="s">
        <v>624</v>
      </c>
      <c r="C513" s="127" t="s">
        <v>89</v>
      </c>
      <c r="D513" s="125" t="s">
        <v>690</v>
      </c>
      <c r="E513" s="169" t="s">
        <v>677</v>
      </c>
      <c r="F513" s="170">
        <v>44317</v>
      </c>
      <c r="G513" s="170">
        <v>44501</v>
      </c>
      <c r="H513" s="171">
        <v>20000</v>
      </c>
      <c r="I513" s="171">
        <v>0</v>
      </c>
      <c r="J513" s="171">
        <v>25</v>
      </c>
      <c r="K513" s="135">
        <f>H513*0.0287</f>
        <v>574</v>
      </c>
      <c r="L513" s="135">
        <f>H513*0.071</f>
        <v>1419.9999999999998</v>
      </c>
      <c r="M513" s="135">
        <f>H513*0.012</f>
        <v>240</v>
      </c>
      <c r="N513" s="172">
        <f>H513*0.0304</f>
        <v>608</v>
      </c>
      <c r="O513" s="135">
        <f>H513*0.0709</f>
        <v>1418</v>
      </c>
      <c r="P513" s="173"/>
      <c r="Q513" s="124">
        <f>SUM(K513:P513)</f>
        <v>4260</v>
      </c>
      <c r="R513" s="124">
        <v>1182</v>
      </c>
      <c r="S513" s="124">
        <f>L513+M513+O513</f>
        <v>3078</v>
      </c>
      <c r="T513" s="171">
        <f>H513-R513</f>
        <v>18818</v>
      </c>
      <c r="U513" s="174" t="s">
        <v>678</v>
      </c>
      <c r="V513" s="175" t="s">
        <v>849</v>
      </c>
      <c r="W513" s="242">
        <v>15100004439</v>
      </c>
      <c r="X513" s="176">
        <v>3</v>
      </c>
    </row>
    <row r="514" spans="1:24" s="177" customFormat="1" ht="36">
      <c r="A514" s="167">
        <v>507</v>
      </c>
      <c r="B514" s="142" t="s">
        <v>983</v>
      </c>
      <c r="C514" s="127" t="s">
        <v>89</v>
      </c>
      <c r="D514" s="125" t="s">
        <v>690</v>
      </c>
      <c r="E514" s="169" t="s">
        <v>677</v>
      </c>
      <c r="F514" s="170">
        <v>44287</v>
      </c>
      <c r="G514" s="170">
        <v>44470</v>
      </c>
      <c r="H514" s="171">
        <v>20000</v>
      </c>
      <c r="I514" s="171">
        <v>0</v>
      </c>
      <c r="J514" s="171">
        <v>25</v>
      </c>
      <c r="K514" s="135">
        <f>H514*0.0287</f>
        <v>574</v>
      </c>
      <c r="L514" s="135">
        <f>H514*0.071</f>
        <v>1419.9999999999998</v>
      </c>
      <c r="M514" s="135">
        <f>H514*0.012</f>
        <v>240</v>
      </c>
      <c r="N514" s="172">
        <f>H514*0.0304</f>
        <v>608</v>
      </c>
      <c r="O514" s="135">
        <f>H514*0.0709</f>
        <v>1418</v>
      </c>
      <c r="P514" s="173"/>
      <c r="Q514" s="124">
        <f>SUM(K514:P514)</f>
        <v>4260</v>
      </c>
      <c r="R514" s="124">
        <v>4157.74</v>
      </c>
      <c r="S514" s="124">
        <f>L514+M514+O514</f>
        <v>3078</v>
      </c>
      <c r="T514" s="171">
        <f>H514-R514</f>
        <v>15842.26</v>
      </c>
      <c r="U514" s="174" t="s">
        <v>678</v>
      </c>
      <c r="V514" s="175" t="s">
        <v>849</v>
      </c>
      <c r="W514" s="242">
        <v>8400144369</v>
      </c>
      <c r="X514" s="176">
        <v>3</v>
      </c>
    </row>
    <row r="515" spans="1:24" s="177" customFormat="1" ht="36">
      <c r="A515" s="167">
        <v>508</v>
      </c>
      <c r="B515" s="142" t="s">
        <v>1071</v>
      </c>
      <c r="C515" s="127" t="s">
        <v>833</v>
      </c>
      <c r="D515" s="125" t="s">
        <v>1132</v>
      </c>
      <c r="E515" s="169" t="s">
        <v>677</v>
      </c>
      <c r="F515" s="170">
        <v>44317</v>
      </c>
      <c r="G515" s="170">
        <v>44531</v>
      </c>
      <c r="H515" s="171">
        <v>33000</v>
      </c>
      <c r="I515" s="171">
        <v>0</v>
      </c>
      <c r="J515" s="171">
        <v>25</v>
      </c>
      <c r="K515" s="135">
        <f>H515*0.0287</f>
        <v>947.1</v>
      </c>
      <c r="L515" s="135">
        <f>H515*0.071</f>
        <v>2343</v>
      </c>
      <c r="M515" s="135">
        <f>H515*0.012</f>
        <v>396</v>
      </c>
      <c r="N515" s="172">
        <f>H515*0.0304</f>
        <v>1003.2</v>
      </c>
      <c r="O515" s="135">
        <f>H515*0.0709</f>
        <v>2339.7000000000003</v>
      </c>
      <c r="P515" s="173"/>
      <c r="Q515" s="124">
        <f>SUM(K515:P515)</f>
        <v>7029</v>
      </c>
      <c r="R515" s="124">
        <v>1950.3</v>
      </c>
      <c r="S515" s="124">
        <f>L515+M515+O515</f>
        <v>5078.7000000000007</v>
      </c>
      <c r="T515" s="171">
        <f>H515-R515</f>
        <v>31049.7</v>
      </c>
      <c r="U515" s="174" t="s">
        <v>678</v>
      </c>
      <c r="V515" s="175" t="s">
        <v>850</v>
      </c>
      <c r="W515" s="242">
        <v>22500111178</v>
      </c>
      <c r="X515" s="176">
        <v>3</v>
      </c>
    </row>
    <row r="516" spans="1:24" s="177" customFormat="1" ht="24">
      <c r="A516" s="167">
        <v>509</v>
      </c>
      <c r="B516" s="142" t="s">
        <v>905</v>
      </c>
      <c r="C516" s="127" t="s">
        <v>1050</v>
      </c>
      <c r="D516" s="125" t="s">
        <v>1130</v>
      </c>
      <c r="E516" s="169" t="s">
        <v>677</v>
      </c>
      <c r="F516" s="170">
        <v>44348</v>
      </c>
      <c r="G516" s="170">
        <v>44531</v>
      </c>
      <c r="H516" s="171">
        <v>15000</v>
      </c>
      <c r="I516" s="171">
        <v>0</v>
      </c>
      <c r="J516" s="171">
        <v>25</v>
      </c>
      <c r="K516" s="135">
        <f>H516*0.0287</f>
        <v>430.5</v>
      </c>
      <c r="L516" s="135">
        <f>H516*0.071</f>
        <v>1065</v>
      </c>
      <c r="M516" s="135">
        <f>H516*0.012</f>
        <v>180</v>
      </c>
      <c r="N516" s="172">
        <f>H516*0.0304</f>
        <v>456</v>
      </c>
      <c r="O516" s="135">
        <f>H516*0.0709</f>
        <v>1063.5</v>
      </c>
      <c r="P516" s="173"/>
      <c r="Q516" s="124">
        <f>SUM(K516:P516)</f>
        <v>3195</v>
      </c>
      <c r="R516" s="124">
        <v>886.5</v>
      </c>
      <c r="S516" s="124">
        <f>L516+M516+O516</f>
        <v>2308.5</v>
      </c>
      <c r="T516" s="171">
        <f>H516-R516</f>
        <v>14113.5</v>
      </c>
      <c r="U516" s="174" t="s">
        <v>678</v>
      </c>
      <c r="V516" s="175" t="s">
        <v>849</v>
      </c>
      <c r="W516" s="242">
        <v>1300459227</v>
      </c>
      <c r="X516" s="176">
        <v>4</v>
      </c>
    </row>
    <row r="517" spans="1:24" s="177" customFormat="1" ht="24">
      <c r="A517" s="167">
        <v>510</v>
      </c>
      <c r="B517" s="142" t="s">
        <v>854</v>
      </c>
      <c r="C517" s="127" t="s">
        <v>309</v>
      </c>
      <c r="D517" s="125" t="s">
        <v>712</v>
      </c>
      <c r="E517" s="169" t="s">
        <v>677</v>
      </c>
      <c r="F517" s="170">
        <v>44440</v>
      </c>
      <c r="G517" s="170">
        <v>44621</v>
      </c>
      <c r="H517" s="171">
        <v>40000</v>
      </c>
      <c r="I517" s="171">
        <v>442.65</v>
      </c>
      <c r="J517" s="171">
        <v>25</v>
      </c>
      <c r="K517" s="135">
        <f>H517*0.0287</f>
        <v>1148</v>
      </c>
      <c r="L517" s="135">
        <f>H517*0.071</f>
        <v>2839.9999999999995</v>
      </c>
      <c r="M517" s="135">
        <f>H517*0.012</f>
        <v>480</v>
      </c>
      <c r="N517" s="172">
        <f>H517*0.0304</f>
        <v>1216</v>
      </c>
      <c r="O517" s="135">
        <f>H517*0.0709</f>
        <v>2836</v>
      </c>
      <c r="P517" s="173"/>
      <c r="Q517" s="124">
        <f>SUM(K517:P517)</f>
        <v>8520</v>
      </c>
      <c r="R517" s="124">
        <v>2806.65</v>
      </c>
      <c r="S517" s="124">
        <f>L517+M517+O517</f>
        <v>6156</v>
      </c>
      <c r="T517" s="171">
        <f>H517-R517</f>
        <v>37193.35</v>
      </c>
      <c r="U517" s="174" t="s">
        <v>678</v>
      </c>
      <c r="V517" s="175" t="s">
        <v>849</v>
      </c>
      <c r="W517" s="242">
        <v>22300321548</v>
      </c>
      <c r="X517" s="176">
        <v>3</v>
      </c>
    </row>
    <row r="518" spans="1:24" s="177" customFormat="1" ht="24">
      <c r="A518" s="167">
        <v>511</v>
      </c>
      <c r="B518" s="142" t="s">
        <v>115</v>
      </c>
      <c r="C518" s="127" t="s">
        <v>25</v>
      </c>
      <c r="D518" s="125" t="s">
        <v>705</v>
      </c>
      <c r="E518" s="169" t="s">
        <v>677</v>
      </c>
      <c r="F518" s="170">
        <v>44317</v>
      </c>
      <c r="G518" s="170">
        <v>44501</v>
      </c>
      <c r="H518" s="171">
        <v>120000</v>
      </c>
      <c r="I518" s="171">
        <v>16809.87</v>
      </c>
      <c r="J518" s="171">
        <v>25</v>
      </c>
      <c r="K518" s="135">
        <f>H518*0.0287</f>
        <v>3444</v>
      </c>
      <c r="L518" s="135">
        <f>H518*0.071</f>
        <v>8520</v>
      </c>
      <c r="M518" s="135">
        <f>H518*0.012</f>
        <v>1440</v>
      </c>
      <c r="N518" s="172">
        <f>H518*0.0304</f>
        <v>3648</v>
      </c>
      <c r="O518" s="135">
        <f>H518*0.0709</f>
        <v>8508</v>
      </c>
      <c r="P518" s="173"/>
      <c r="Q518" s="124">
        <f>SUM(K518:P518)</f>
        <v>25560</v>
      </c>
      <c r="R518" s="124">
        <v>23901.87</v>
      </c>
      <c r="S518" s="124">
        <f>L518+M518+O518</f>
        <v>18468</v>
      </c>
      <c r="T518" s="171">
        <f>H518-R518</f>
        <v>96098.13</v>
      </c>
      <c r="U518" s="174" t="s">
        <v>678</v>
      </c>
      <c r="V518" s="175" t="s">
        <v>850</v>
      </c>
      <c r="W518" s="242">
        <v>3105525889</v>
      </c>
      <c r="X518" s="176">
        <v>5</v>
      </c>
    </row>
    <row r="519" spans="1:24" s="177" customFormat="1" ht="36">
      <c r="A519" s="167">
        <v>512</v>
      </c>
      <c r="B519" s="142" t="s">
        <v>388</v>
      </c>
      <c r="C519" s="127" t="s">
        <v>226</v>
      </c>
      <c r="D519" s="125" t="s">
        <v>683</v>
      </c>
      <c r="E519" s="169" t="s">
        <v>677</v>
      </c>
      <c r="F519" s="170">
        <v>44228</v>
      </c>
      <c r="G519" s="170">
        <v>44593</v>
      </c>
      <c r="H519" s="171">
        <v>22000</v>
      </c>
      <c r="I519" s="171">
        <v>0</v>
      </c>
      <c r="J519" s="171">
        <v>25</v>
      </c>
      <c r="K519" s="135">
        <f>H519*0.0287</f>
        <v>631.4</v>
      </c>
      <c r="L519" s="135">
        <f>H519*0.071</f>
        <v>1561.9999999999998</v>
      </c>
      <c r="M519" s="135">
        <f>H519*0.012</f>
        <v>264</v>
      </c>
      <c r="N519" s="172">
        <f>H519*0.0304</f>
        <v>668.8</v>
      </c>
      <c r="O519" s="135">
        <f>H519*0.0709</f>
        <v>1559.8000000000002</v>
      </c>
      <c r="P519" s="173"/>
      <c r="Q519" s="124">
        <f>SUM(K519:P519)</f>
        <v>4686</v>
      </c>
      <c r="R519" s="124">
        <v>4715.45</v>
      </c>
      <c r="S519" s="124">
        <f>L519+M519+O519</f>
        <v>3385.8</v>
      </c>
      <c r="T519" s="171">
        <f>H519-R519</f>
        <v>17284.55</v>
      </c>
      <c r="U519" s="174" t="s">
        <v>678</v>
      </c>
      <c r="V519" s="175" t="s">
        <v>850</v>
      </c>
      <c r="W519" s="242">
        <v>3105170132</v>
      </c>
      <c r="X519" s="176">
        <v>1</v>
      </c>
    </row>
    <row r="520" spans="1:24" s="177" customFormat="1" ht="24">
      <c r="A520" s="167">
        <v>513</v>
      </c>
      <c r="B520" s="142" t="s">
        <v>906</v>
      </c>
      <c r="C520" s="127" t="s">
        <v>145</v>
      </c>
      <c r="D520" s="125" t="s">
        <v>1130</v>
      </c>
      <c r="E520" s="169" t="s">
        <v>677</v>
      </c>
      <c r="F520" s="170">
        <v>44348</v>
      </c>
      <c r="G520" s="170">
        <v>44531</v>
      </c>
      <c r="H520" s="171">
        <v>13000</v>
      </c>
      <c r="I520" s="171">
        <v>0</v>
      </c>
      <c r="J520" s="171">
        <v>25</v>
      </c>
      <c r="K520" s="135">
        <f>H520*0.0287</f>
        <v>373.1</v>
      </c>
      <c r="L520" s="135">
        <f>H520*0.071</f>
        <v>922.99999999999989</v>
      </c>
      <c r="M520" s="135">
        <f>H520*0.012</f>
        <v>156</v>
      </c>
      <c r="N520" s="172">
        <f>H520*0.0304</f>
        <v>395.2</v>
      </c>
      <c r="O520" s="135">
        <f>H520*0.0709</f>
        <v>921.7</v>
      </c>
      <c r="P520" s="173"/>
      <c r="Q520" s="124">
        <f>SUM(K520:P520)</f>
        <v>2769</v>
      </c>
      <c r="R520" s="124">
        <v>768.3</v>
      </c>
      <c r="S520" s="124">
        <f>L520+M520+O520</f>
        <v>2000.7</v>
      </c>
      <c r="T520" s="171">
        <f>H520-R520</f>
        <v>12231.7</v>
      </c>
      <c r="U520" s="174" t="s">
        <v>678</v>
      </c>
      <c r="V520" s="175" t="s">
        <v>850</v>
      </c>
      <c r="W520" s="242">
        <v>6500331639</v>
      </c>
      <c r="X520" s="176">
        <v>3</v>
      </c>
    </row>
    <row r="521" spans="1:24" s="177" customFormat="1" ht="36">
      <c r="A521" s="167">
        <v>514</v>
      </c>
      <c r="B521" s="142" t="s">
        <v>85</v>
      </c>
      <c r="C521" s="127" t="s">
        <v>86</v>
      </c>
      <c r="D521" s="125" t="s">
        <v>707</v>
      </c>
      <c r="E521" s="169" t="s">
        <v>677</v>
      </c>
      <c r="F521" s="170">
        <v>44287</v>
      </c>
      <c r="G521" s="170">
        <v>44470</v>
      </c>
      <c r="H521" s="171">
        <v>45000</v>
      </c>
      <c r="I521" s="171">
        <v>1148.33</v>
      </c>
      <c r="J521" s="171">
        <v>25</v>
      </c>
      <c r="K521" s="135">
        <f>H521*0.0287</f>
        <v>1291.5</v>
      </c>
      <c r="L521" s="135">
        <f>H521*0.071</f>
        <v>3194.9999999999995</v>
      </c>
      <c r="M521" s="135">
        <f>H521*0.012</f>
        <v>540</v>
      </c>
      <c r="N521" s="172">
        <f>H521*0.0304</f>
        <v>1368</v>
      </c>
      <c r="O521" s="135">
        <f>H521*0.0709</f>
        <v>3190.5</v>
      </c>
      <c r="P521" s="173"/>
      <c r="Q521" s="124">
        <f>SUM(K521:P521)</f>
        <v>9585</v>
      </c>
      <c r="R521" s="124">
        <v>3807.83</v>
      </c>
      <c r="S521" s="124">
        <f>L521+M521+O521</f>
        <v>6925.5</v>
      </c>
      <c r="T521" s="171">
        <f>H521-R521</f>
        <v>41192.17</v>
      </c>
      <c r="U521" s="174" t="s">
        <v>678</v>
      </c>
      <c r="V521" s="175" t="s">
        <v>850</v>
      </c>
      <c r="W521" s="242">
        <v>119371110</v>
      </c>
      <c r="X521" s="176">
        <v>3</v>
      </c>
    </row>
    <row r="522" spans="1:24" s="177" customFormat="1" ht="36">
      <c r="A522" s="167">
        <v>515</v>
      </c>
      <c r="B522" s="142" t="s">
        <v>949</v>
      </c>
      <c r="C522" s="127" t="s">
        <v>834</v>
      </c>
      <c r="D522" s="125" t="s">
        <v>702</v>
      </c>
      <c r="E522" s="169" t="s">
        <v>677</v>
      </c>
      <c r="F522" s="170">
        <v>44348</v>
      </c>
      <c r="G522" s="170">
        <v>44531</v>
      </c>
      <c r="H522" s="171">
        <v>40000</v>
      </c>
      <c r="I522" s="171">
        <v>442.65</v>
      </c>
      <c r="J522" s="171">
        <v>25</v>
      </c>
      <c r="K522" s="135">
        <f>H522*0.0287</f>
        <v>1148</v>
      </c>
      <c r="L522" s="135">
        <f>H522*0.071</f>
        <v>2839.9999999999995</v>
      </c>
      <c r="M522" s="135">
        <f>H522*0.012</f>
        <v>480</v>
      </c>
      <c r="N522" s="172">
        <f>H522*0.0304</f>
        <v>1216</v>
      </c>
      <c r="O522" s="135">
        <f>H522*0.0709</f>
        <v>2836</v>
      </c>
      <c r="P522" s="173"/>
      <c r="Q522" s="124">
        <f>SUM(K522:P522)</f>
        <v>8520</v>
      </c>
      <c r="R522" s="124">
        <v>2806.65</v>
      </c>
      <c r="S522" s="124">
        <f>L522+M522+O522</f>
        <v>6156</v>
      </c>
      <c r="T522" s="171">
        <f>H522-R522</f>
        <v>37193.35</v>
      </c>
      <c r="U522" s="127" t="s">
        <v>678</v>
      </c>
      <c r="V522" s="175" t="s">
        <v>850</v>
      </c>
      <c r="W522" s="242">
        <v>111270112</v>
      </c>
      <c r="X522" s="176">
        <v>4</v>
      </c>
    </row>
    <row r="523" spans="1:24" s="177" customFormat="1" ht="36">
      <c r="A523" s="167">
        <v>516</v>
      </c>
      <c r="B523" s="142" t="s">
        <v>93</v>
      </c>
      <c r="C523" s="127" t="s">
        <v>34</v>
      </c>
      <c r="D523" s="125" t="s">
        <v>1130</v>
      </c>
      <c r="E523" s="169" t="s">
        <v>677</v>
      </c>
      <c r="F523" s="170">
        <v>44287</v>
      </c>
      <c r="G523" s="170">
        <v>44470</v>
      </c>
      <c r="H523" s="171">
        <v>10000</v>
      </c>
      <c r="I523" s="171">
        <v>0</v>
      </c>
      <c r="J523" s="171">
        <v>25</v>
      </c>
      <c r="K523" s="135">
        <f>H523*0.0287</f>
        <v>287</v>
      </c>
      <c r="L523" s="135">
        <f>H523*0.071</f>
        <v>709.99999999999989</v>
      </c>
      <c r="M523" s="135">
        <f>H523*0.012</f>
        <v>120</v>
      </c>
      <c r="N523" s="172">
        <f>H523*0.0304</f>
        <v>304</v>
      </c>
      <c r="O523" s="135">
        <f>H523*0.0709</f>
        <v>709</v>
      </c>
      <c r="P523" s="173"/>
      <c r="Q523" s="124">
        <f>SUM(K523:P523)</f>
        <v>2130</v>
      </c>
      <c r="R523" s="124">
        <v>591</v>
      </c>
      <c r="S523" s="124">
        <f>L523+M523+O523</f>
        <v>1539</v>
      </c>
      <c r="T523" s="171">
        <f>H523-R523</f>
        <v>9409</v>
      </c>
      <c r="U523" s="174" t="s">
        <v>678</v>
      </c>
      <c r="V523" s="175" t="s">
        <v>850</v>
      </c>
      <c r="W523" s="242">
        <v>300517034</v>
      </c>
      <c r="X523" s="176">
        <v>1</v>
      </c>
    </row>
    <row r="524" spans="1:24" s="177" customFormat="1" ht="24">
      <c r="A524" s="167">
        <v>517</v>
      </c>
      <c r="B524" s="178" t="s">
        <v>1105</v>
      </c>
      <c r="C524" s="174" t="s">
        <v>89</v>
      </c>
      <c r="D524" s="125" t="s">
        <v>1129</v>
      </c>
      <c r="E524" s="169" t="s">
        <v>677</v>
      </c>
      <c r="F524" s="170">
        <v>44440</v>
      </c>
      <c r="G524" s="170">
        <v>44621</v>
      </c>
      <c r="H524" s="171">
        <v>20000</v>
      </c>
      <c r="I524" s="171">
        <v>0</v>
      </c>
      <c r="J524" s="171">
        <v>25</v>
      </c>
      <c r="K524" s="135">
        <f>H524*0.0287</f>
        <v>574</v>
      </c>
      <c r="L524" s="135">
        <f>H524*0.071</f>
        <v>1419.9999999999998</v>
      </c>
      <c r="M524" s="135">
        <f>H524*0.012</f>
        <v>240</v>
      </c>
      <c r="N524" s="172">
        <f>H524*0.0304</f>
        <v>608</v>
      </c>
      <c r="O524" s="135">
        <f>H524*0.0709</f>
        <v>1418</v>
      </c>
      <c r="P524" s="173"/>
      <c r="Q524" s="124">
        <f>SUM(K524:P524)</f>
        <v>4260</v>
      </c>
      <c r="R524" s="124">
        <v>1182</v>
      </c>
      <c r="S524" s="124">
        <f>L524+M524+O524</f>
        <v>3078</v>
      </c>
      <c r="T524" s="171">
        <f>H524-R524</f>
        <v>18818</v>
      </c>
      <c r="U524" s="174" t="s">
        <v>678</v>
      </c>
      <c r="V524" s="175" t="s">
        <v>849</v>
      </c>
      <c r="W524" s="242">
        <v>1800458547</v>
      </c>
      <c r="X524" s="176">
        <v>4</v>
      </c>
    </row>
    <row r="525" spans="1:24" s="177" customFormat="1" ht="24">
      <c r="A525" s="167">
        <v>518</v>
      </c>
      <c r="B525" s="142" t="s">
        <v>994</v>
      </c>
      <c r="C525" s="127" t="s">
        <v>434</v>
      </c>
      <c r="D525" s="125" t="s">
        <v>690</v>
      </c>
      <c r="E525" s="169" t="s">
        <v>677</v>
      </c>
      <c r="F525" s="170">
        <v>44401</v>
      </c>
      <c r="G525" s="170">
        <v>44585</v>
      </c>
      <c r="H525" s="171">
        <v>60000</v>
      </c>
      <c r="I525" s="171">
        <v>3486.68</v>
      </c>
      <c r="J525" s="171">
        <v>25</v>
      </c>
      <c r="K525" s="135">
        <f>H525*0.0287</f>
        <v>1722</v>
      </c>
      <c r="L525" s="135">
        <f>H525*0.071</f>
        <v>4260</v>
      </c>
      <c r="M525" s="135">
        <f>H525*0.012</f>
        <v>720</v>
      </c>
      <c r="N525" s="172">
        <f>H525*0.0304</f>
        <v>1824</v>
      </c>
      <c r="O525" s="135">
        <f>H525*0.0709</f>
        <v>4254</v>
      </c>
      <c r="P525" s="173"/>
      <c r="Q525" s="124">
        <f>SUM(K525:P525)</f>
        <v>12780</v>
      </c>
      <c r="R525" s="124">
        <v>7032.68</v>
      </c>
      <c r="S525" s="124">
        <f>L525+M525+O525</f>
        <v>9234</v>
      </c>
      <c r="T525" s="171">
        <f>H525-R525</f>
        <v>52967.32</v>
      </c>
      <c r="U525" s="174" t="s">
        <v>678</v>
      </c>
      <c r="V525" s="175" t="s">
        <v>849</v>
      </c>
      <c r="W525" s="242">
        <v>3105487320</v>
      </c>
      <c r="X525" s="176">
        <v>3</v>
      </c>
    </row>
    <row r="526" spans="1:24" s="177" customFormat="1" ht="48">
      <c r="A526" s="167">
        <v>519</v>
      </c>
      <c r="B526" s="142" t="s">
        <v>290</v>
      </c>
      <c r="C526" s="127" t="s">
        <v>148</v>
      </c>
      <c r="D526" s="125" t="s">
        <v>691</v>
      </c>
      <c r="E526" s="169" t="s">
        <v>677</v>
      </c>
      <c r="F526" s="170">
        <v>44287</v>
      </c>
      <c r="G526" s="170">
        <v>44501</v>
      </c>
      <c r="H526" s="171">
        <v>60000</v>
      </c>
      <c r="I526" s="171">
        <v>3486.68</v>
      </c>
      <c r="J526" s="171">
        <v>25</v>
      </c>
      <c r="K526" s="135">
        <f>H526*0.0287</f>
        <v>1722</v>
      </c>
      <c r="L526" s="135">
        <f>H526*0.071</f>
        <v>4260</v>
      </c>
      <c r="M526" s="135">
        <f>H526*0.012</f>
        <v>720</v>
      </c>
      <c r="N526" s="172">
        <f>H526*0.0304</f>
        <v>1824</v>
      </c>
      <c r="O526" s="135">
        <f>H526*0.0709</f>
        <v>4254</v>
      </c>
      <c r="P526" s="173"/>
      <c r="Q526" s="124">
        <f>SUM(K526:P526)</f>
        <v>12780</v>
      </c>
      <c r="R526" s="124">
        <v>10520.55</v>
      </c>
      <c r="S526" s="124">
        <f>L526+M526+O526</f>
        <v>9234</v>
      </c>
      <c r="T526" s="171">
        <f>H526-R526</f>
        <v>49479.45</v>
      </c>
      <c r="U526" s="174" t="s">
        <v>678</v>
      </c>
      <c r="V526" s="175" t="s">
        <v>849</v>
      </c>
      <c r="W526" s="242">
        <v>40223695970</v>
      </c>
      <c r="X526" s="176">
        <v>4</v>
      </c>
    </row>
    <row r="527" spans="1:24" s="177" customFormat="1" ht="24">
      <c r="A527" s="167">
        <v>520</v>
      </c>
      <c r="B527" s="142" t="s">
        <v>775</v>
      </c>
      <c r="C527" s="127" t="s">
        <v>73</v>
      </c>
      <c r="D527" s="125" t="s">
        <v>691</v>
      </c>
      <c r="E527" s="169" t="s">
        <v>677</v>
      </c>
      <c r="F527" s="170">
        <v>44388</v>
      </c>
      <c r="G527" s="170">
        <v>44572</v>
      </c>
      <c r="H527" s="171">
        <v>33000</v>
      </c>
      <c r="I527" s="171">
        <v>0</v>
      </c>
      <c r="J527" s="171">
        <v>25</v>
      </c>
      <c r="K527" s="135">
        <f>H527*0.0287</f>
        <v>947.1</v>
      </c>
      <c r="L527" s="135">
        <f>H527*0.071</f>
        <v>2343</v>
      </c>
      <c r="M527" s="135">
        <f>H527*0.012</f>
        <v>396</v>
      </c>
      <c r="N527" s="172">
        <f>H527*0.0304</f>
        <v>1003.2</v>
      </c>
      <c r="O527" s="135">
        <f>H527*0.0709</f>
        <v>2339.7000000000003</v>
      </c>
      <c r="P527" s="173"/>
      <c r="Q527" s="124">
        <f>SUM(K527:P527)</f>
        <v>7029</v>
      </c>
      <c r="R527" s="124">
        <v>1950.3</v>
      </c>
      <c r="S527" s="124">
        <f>L527+M527+O527</f>
        <v>5078.7000000000007</v>
      </c>
      <c r="T527" s="171">
        <f>H527-R527</f>
        <v>31049.7</v>
      </c>
      <c r="U527" s="174" t="s">
        <v>678</v>
      </c>
      <c r="V527" s="175" t="s">
        <v>850</v>
      </c>
      <c r="W527" s="242">
        <v>40227158132</v>
      </c>
      <c r="X527" s="176">
        <v>3</v>
      </c>
    </row>
    <row r="528" spans="1:24" s="177" customFormat="1" ht="24">
      <c r="A528" s="167">
        <v>521</v>
      </c>
      <c r="B528" s="142" t="s">
        <v>912</v>
      </c>
      <c r="C528" s="127" t="s">
        <v>1125</v>
      </c>
      <c r="D528" s="125" t="s">
        <v>1130</v>
      </c>
      <c r="E528" s="169" t="s">
        <v>677</v>
      </c>
      <c r="F528" s="170">
        <v>44348</v>
      </c>
      <c r="G528" s="170">
        <v>44531</v>
      </c>
      <c r="H528" s="171">
        <v>13000</v>
      </c>
      <c r="I528" s="171">
        <v>0</v>
      </c>
      <c r="J528" s="171">
        <v>25</v>
      </c>
      <c r="K528" s="135">
        <f>H528*0.0287</f>
        <v>373.1</v>
      </c>
      <c r="L528" s="135">
        <f>H528*0.071</f>
        <v>922.99999999999989</v>
      </c>
      <c r="M528" s="135">
        <f>H528*0.012</f>
        <v>156</v>
      </c>
      <c r="N528" s="172">
        <f>H528*0.0304</f>
        <v>395.2</v>
      </c>
      <c r="O528" s="135">
        <f>H528*0.0709</f>
        <v>921.7</v>
      </c>
      <c r="P528" s="173"/>
      <c r="Q528" s="124">
        <f>SUM(K528:P528)</f>
        <v>2769</v>
      </c>
      <c r="R528" s="124">
        <v>768.3</v>
      </c>
      <c r="S528" s="124">
        <f>L528+M528+O528</f>
        <v>2000.7</v>
      </c>
      <c r="T528" s="171">
        <f>H528-R528</f>
        <v>12231.7</v>
      </c>
      <c r="U528" s="174" t="s">
        <v>678</v>
      </c>
      <c r="V528" s="175" t="s">
        <v>850</v>
      </c>
      <c r="W528" s="242">
        <v>40223641065</v>
      </c>
      <c r="X528" s="176">
        <v>3</v>
      </c>
    </row>
    <row r="529" spans="1:24" s="177" customFormat="1" ht="24">
      <c r="A529" s="167">
        <v>522</v>
      </c>
      <c r="B529" s="142" t="s">
        <v>901</v>
      </c>
      <c r="C529" s="127" t="s">
        <v>1048</v>
      </c>
      <c r="D529" s="125" t="s">
        <v>695</v>
      </c>
      <c r="E529" s="169" t="s">
        <v>677</v>
      </c>
      <c r="F529" s="170">
        <v>44434</v>
      </c>
      <c r="G529" s="170">
        <v>44593</v>
      </c>
      <c r="H529" s="171">
        <v>70000</v>
      </c>
      <c r="I529" s="171">
        <v>5368.48</v>
      </c>
      <c r="J529" s="171">
        <v>25</v>
      </c>
      <c r="K529" s="135">
        <f>H529*0.0287</f>
        <v>2009</v>
      </c>
      <c r="L529" s="135">
        <f>H529*0.071</f>
        <v>4970</v>
      </c>
      <c r="M529" s="135">
        <f>H529*0.012</f>
        <v>840</v>
      </c>
      <c r="N529" s="172">
        <f>H529*0.0304</f>
        <v>2128</v>
      </c>
      <c r="O529" s="135">
        <f>H529*0.0709</f>
        <v>4963</v>
      </c>
      <c r="P529" s="173"/>
      <c r="Q529" s="124">
        <f>SUM(K529:P529)</f>
        <v>14910</v>
      </c>
      <c r="R529" s="124">
        <v>9505.48</v>
      </c>
      <c r="S529" s="124">
        <f>L529+M529+O529</f>
        <v>10773</v>
      </c>
      <c r="T529" s="171">
        <f>H529-R529</f>
        <v>60494.520000000004</v>
      </c>
      <c r="U529" s="174" t="s">
        <v>678</v>
      </c>
      <c r="V529" s="175" t="s">
        <v>849</v>
      </c>
      <c r="W529" s="242">
        <v>7100547178</v>
      </c>
      <c r="X529" s="176">
        <v>4</v>
      </c>
    </row>
    <row r="530" spans="1:24" s="177" customFormat="1" ht="24">
      <c r="A530" s="167">
        <v>523</v>
      </c>
      <c r="B530" s="142" t="s">
        <v>897</v>
      </c>
      <c r="C530" s="127" t="s">
        <v>62</v>
      </c>
      <c r="D530" s="125" t="s">
        <v>735</v>
      </c>
      <c r="E530" s="169" t="s">
        <v>677</v>
      </c>
      <c r="F530" s="170">
        <v>44368</v>
      </c>
      <c r="G530" s="170">
        <v>44551</v>
      </c>
      <c r="H530" s="171">
        <v>60000</v>
      </c>
      <c r="I530" s="171">
        <v>3486.68</v>
      </c>
      <c r="J530" s="171">
        <v>25</v>
      </c>
      <c r="K530" s="135">
        <f>H530*0.0287</f>
        <v>1722</v>
      </c>
      <c r="L530" s="135">
        <f>H530*0.071</f>
        <v>4260</v>
      </c>
      <c r="M530" s="135">
        <f>H530*0.012</f>
        <v>720</v>
      </c>
      <c r="N530" s="172">
        <f>H530*0.0304</f>
        <v>1824</v>
      </c>
      <c r="O530" s="135">
        <f>H530*0.0709</f>
        <v>4254</v>
      </c>
      <c r="P530" s="173"/>
      <c r="Q530" s="124">
        <f>SUM(K530:P530)</f>
        <v>12780</v>
      </c>
      <c r="R530" s="124">
        <v>7032.68</v>
      </c>
      <c r="S530" s="124">
        <f>L530+M530+O530</f>
        <v>9234</v>
      </c>
      <c r="T530" s="171">
        <f>H530-R530</f>
        <v>52967.32</v>
      </c>
      <c r="U530" s="174" t="s">
        <v>678</v>
      </c>
      <c r="V530" s="175" t="s">
        <v>849</v>
      </c>
      <c r="W530" s="242">
        <v>102271426</v>
      </c>
      <c r="X530" s="176">
        <v>3</v>
      </c>
    </row>
    <row r="531" spans="1:24" s="177" customFormat="1" ht="36">
      <c r="A531" s="167">
        <v>524</v>
      </c>
      <c r="B531" s="142" t="s">
        <v>937</v>
      </c>
      <c r="C531" s="127" t="s">
        <v>446</v>
      </c>
      <c r="D531" s="125" t="s">
        <v>1129</v>
      </c>
      <c r="E531" s="169" t="s">
        <v>677</v>
      </c>
      <c r="F531" s="170">
        <v>44287</v>
      </c>
      <c r="G531" s="170">
        <v>44470</v>
      </c>
      <c r="H531" s="171">
        <v>60000</v>
      </c>
      <c r="I531" s="171">
        <v>3486.68</v>
      </c>
      <c r="J531" s="171">
        <v>25</v>
      </c>
      <c r="K531" s="135">
        <f>H531*0.0287</f>
        <v>1722</v>
      </c>
      <c r="L531" s="135">
        <f>H531*0.071</f>
        <v>4260</v>
      </c>
      <c r="M531" s="135">
        <f>H531*0.012</f>
        <v>720</v>
      </c>
      <c r="N531" s="172">
        <f>H531*0.0304</f>
        <v>1824</v>
      </c>
      <c r="O531" s="135">
        <f>H531*0.0709</f>
        <v>4254</v>
      </c>
      <c r="P531" s="173"/>
      <c r="Q531" s="124">
        <f>SUM(K531:P531)</f>
        <v>12780</v>
      </c>
      <c r="R531" s="124">
        <v>7032.68</v>
      </c>
      <c r="S531" s="124">
        <f>L531+M531+O531</f>
        <v>9234</v>
      </c>
      <c r="T531" s="171">
        <f>H531-R531</f>
        <v>52967.32</v>
      </c>
      <c r="U531" s="174" t="s">
        <v>678</v>
      </c>
      <c r="V531" s="175" t="s">
        <v>849</v>
      </c>
      <c r="W531" s="242">
        <v>112829916</v>
      </c>
      <c r="X531" s="176">
        <v>4</v>
      </c>
    </row>
    <row r="532" spans="1:24" s="177" customFormat="1" ht="24">
      <c r="A532" s="167">
        <v>525</v>
      </c>
      <c r="B532" s="142" t="s">
        <v>809</v>
      </c>
      <c r="C532" s="127" t="s">
        <v>174</v>
      </c>
      <c r="D532" s="125" t="s">
        <v>702</v>
      </c>
      <c r="E532" s="169" t="s">
        <v>677</v>
      </c>
      <c r="F532" s="170">
        <v>44348</v>
      </c>
      <c r="G532" s="170">
        <v>44531</v>
      </c>
      <c r="H532" s="171">
        <v>60000</v>
      </c>
      <c r="I532" s="171">
        <v>3486.68</v>
      </c>
      <c r="J532" s="171">
        <v>25</v>
      </c>
      <c r="K532" s="135">
        <f>H532*0.0287</f>
        <v>1722</v>
      </c>
      <c r="L532" s="135">
        <f>H532*0.071</f>
        <v>4260</v>
      </c>
      <c r="M532" s="135">
        <f>H532*0.012</f>
        <v>720</v>
      </c>
      <c r="N532" s="172">
        <f>H532*0.0304</f>
        <v>1824</v>
      </c>
      <c r="O532" s="135">
        <f>H532*0.0709</f>
        <v>4254</v>
      </c>
      <c r="P532" s="173"/>
      <c r="Q532" s="124">
        <f>SUM(K532:P532)</f>
        <v>12780</v>
      </c>
      <c r="R532" s="124">
        <v>7032.68</v>
      </c>
      <c r="S532" s="124">
        <f>L532+M532+O532</f>
        <v>9234</v>
      </c>
      <c r="T532" s="171">
        <f>H532-R532</f>
        <v>52967.32</v>
      </c>
      <c r="U532" s="174" t="s">
        <v>678</v>
      </c>
      <c r="V532" s="175" t="s">
        <v>849</v>
      </c>
      <c r="W532" s="242">
        <v>114792005</v>
      </c>
      <c r="X532" s="176">
        <v>4</v>
      </c>
    </row>
    <row r="533" spans="1:24" s="42" customFormat="1" ht="12">
      <c r="A533" s="137"/>
      <c r="B533" s="41"/>
      <c r="C533" s="132"/>
      <c r="D533" s="141" t="s">
        <v>752</v>
      </c>
      <c r="E533" s="132"/>
      <c r="F533" s="132"/>
      <c r="G533" s="132"/>
      <c r="H533" s="130">
        <f>SUM(H8:H532)</f>
        <v>23014190</v>
      </c>
      <c r="I533" s="130">
        <f>SUM(I8:I532)</f>
        <v>1451142.1100000013</v>
      </c>
      <c r="J533" s="130">
        <f>SUM(J8:J532)</f>
        <v>13125</v>
      </c>
      <c r="K533" s="130">
        <f>SUM(K8:K514)</f>
        <v>638293.45299999986</v>
      </c>
      <c r="L533" s="130">
        <f>SUM(L8:L514)</f>
        <v>1579053.4900000002</v>
      </c>
      <c r="M533" s="130">
        <f>SUM(M8:M514)</f>
        <v>266882.28000000003</v>
      </c>
      <c r="N533" s="130">
        <f>SUM(N8:N514)</f>
        <v>676101.77599999995</v>
      </c>
      <c r="O533" s="130">
        <f>SUM(O8:O514)</f>
        <v>1576829.4709999999</v>
      </c>
      <c r="P533" s="130"/>
      <c r="Q533" s="130">
        <f>SUBTOTAL(9,Q8:Q532)</f>
        <v>4902022.4700000007</v>
      </c>
      <c r="R533" s="130">
        <f t="shared" ref="R533:S533" si="0">SUBTOTAL(9,R8:R532)</f>
        <v>3023826.8700000029</v>
      </c>
      <c r="S533" s="130">
        <f t="shared" si="0"/>
        <v>3541883.8410000005</v>
      </c>
      <c r="T533" s="130">
        <f>SUM(T8:T532)</f>
        <v>19990363.130000025</v>
      </c>
      <c r="U533" s="125"/>
      <c r="V533" s="125"/>
      <c r="W533" s="243"/>
      <c r="X533" s="133"/>
    </row>
    <row r="534" spans="1:24" ht="21">
      <c r="A534" s="52"/>
      <c r="B534" s="54"/>
      <c r="C534" s="180"/>
      <c r="D534" s="250"/>
      <c r="E534" s="180"/>
      <c r="F534" s="180"/>
      <c r="G534" s="87"/>
      <c r="H534" s="87"/>
      <c r="I534" s="162"/>
      <c r="J534" s="71"/>
      <c r="K534" s="136"/>
      <c r="L534" s="136"/>
      <c r="M534" s="179"/>
      <c r="N534" s="179"/>
      <c r="O534" s="179"/>
      <c r="P534" s="143"/>
      <c r="Q534" s="143"/>
      <c r="R534" s="33"/>
      <c r="S534" s="33"/>
      <c r="T534" s="58"/>
      <c r="U534" s="33"/>
    </row>
    <row r="535" spans="1:24" ht="21">
      <c r="A535" s="52"/>
      <c r="B535" s="54"/>
      <c r="C535" s="197" t="s">
        <v>722</v>
      </c>
      <c r="D535" s="197"/>
      <c r="E535" s="197"/>
      <c r="F535" s="180"/>
      <c r="G535" s="87"/>
      <c r="H535" s="87"/>
      <c r="I535" s="162"/>
      <c r="J535" s="71"/>
      <c r="K535" s="136"/>
      <c r="L535" s="136"/>
      <c r="M535" s="202" t="s">
        <v>723</v>
      </c>
      <c r="N535" s="202"/>
      <c r="O535" s="202"/>
      <c r="P535" s="202"/>
      <c r="Q535" s="202"/>
      <c r="R535" s="33"/>
      <c r="S535" s="33"/>
      <c r="T535" s="58"/>
      <c r="U535" s="33"/>
    </row>
    <row r="536" spans="1:24" ht="23.25">
      <c r="A536" s="52"/>
      <c r="B536" s="54"/>
      <c r="C536" s="161"/>
      <c r="D536" s="251"/>
      <c r="E536" s="114"/>
      <c r="F536" s="55"/>
      <c r="G536" s="87"/>
      <c r="H536" s="87"/>
      <c r="I536" s="162"/>
      <c r="J536" s="114"/>
      <c r="K536" s="136"/>
      <c r="L536" s="136"/>
      <c r="M536" s="136"/>
      <c r="N536" s="144"/>
      <c r="O536" s="145"/>
      <c r="P536" s="61"/>
      <c r="Q536" s="62"/>
      <c r="R536" s="33"/>
      <c r="S536" s="33"/>
      <c r="T536" s="58"/>
      <c r="U536" s="33"/>
    </row>
    <row r="537" spans="1:24" ht="21">
      <c r="A537" s="52"/>
      <c r="B537" s="54"/>
      <c r="C537" s="189"/>
      <c r="D537" s="252"/>
      <c r="E537" s="189"/>
      <c r="F537" s="158"/>
      <c r="G537" s="146"/>
      <c r="H537" s="146"/>
      <c r="I537" s="163"/>
      <c r="J537" s="33"/>
      <c r="K537" s="136"/>
      <c r="L537" s="136"/>
      <c r="M537" s="147"/>
      <c r="N537" s="147"/>
      <c r="O537" s="147"/>
      <c r="P537" s="190"/>
      <c r="Q537" s="190"/>
      <c r="R537" s="33"/>
      <c r="S537" s="33"/>
      <c r="T537" s="58"/>
      <c r="U537" s="33"/>
      <c r="W537" s="244"/>
    </row>
    <row r="538" spans="1:24" s="13" customFormat="1" ht="23.25">
      <c r="A538" s="64"/>
      <c r="B538" s="139"/>
      <c r="C538" s="196" t="s">
        <v>724</v>
      </c>
      <c r="D538" s="196"/>
      <c r="E538" s="196"/>
      <c r="F538" s="157"/>
      <c r="G538" s="67"/>
      <c r="H538" s="67"/>
      <c r="I538" s="163"/>
      <c r="J538" s="67"/>
      <c r="K538" s="148"/>
      <c r="L538" s="149"/>
      <c r="M538" s="200" t="s">
        <v>726</v>
      </c>
      <c r="N538" s="200"/>
      <c r="O538" s="200"/>
      <c r="P538" s="200"/>
      <c r="Q538" s="200"/>
      <c r="R538" s="67"/>
      <c r="S538" s="67"/>
      <c r="T538" s="68"/>
      <c r="U538" s="67"/>
      <c r="V538" s="150"/>
      <c r="W538" s="245"/>
    </row>
    <row r="539" spans="1:24" ht="23.25">
      <c r="A539" s="52"/>
      <c r="B539" s="54"/>
      <c r="C539" s="198" t="s">
        <v>725</v>
      </c>
      <c r="D539" s="198"/>
      <c r="E539" s="198"/>
      <c r="F539" s="181"/>
      <c r="K539" s="136"/>
      <c r="L539" s="136"/>
      <c r="M539" s="201" t="s">
        <v>756</v>
      </c>
      <c r="N539" s="201"/>
      <c r="O539" s="201"/>
      <c r="P539" s="201"/>
      <c r="Q539" s="201"/>
      <c r="R539" s="33"/>
      <c r="S539" s="33"/>
      <c r="T539" s="58"/>
      <c r="U539" s="33"/>
      <c r="V539" s="118"/>
      <c r="W539" s="244"/>
    </row>
    <row r="540" spans="1:24" ht="21">
      <c r="B540" s="54"/>
      <c r="C540" s="161"/>
      <c r="F540" s="55"/>
      <c r="G540" s="203" t="s">
        <v>755</v>
      </c>
      <c r="H540" s="203"/>
      <c r="I540" s="203"/>
      <c r="J540" s="203"/>
      <c r="K540" s="136"/>
      <c r="L540" s="136"/>
      <c r="M540" s="151"/>
      <c r="N540" s="151"/>
      <c r="O540" s="152"/>
      <c r="P540" s="71"/>
      <c r="Q540" s="71"/>
      <c r="R540" s="33"/>
      <c r="S540" s="33"/>
      <c r="T540" s="58"/>
      <c r="U540" s="33"/>
      <c r="V540" s="62"/>
    </row>
    <row r="541" spans="1:24" ht="21">
      <c r="B541" s="54"/>
      <c r="C541" s="161"/>
      <c r="D541" s="251"/>
      <c r="E541" s="114"/>
      <c r="F541" s="12"/>
      <c r="G541" s="146"/>
      <c r="H541" s="146"/>
      <c r="I541" s="163"/>
      <c r="J541" s="33"/>
      <c r="K541" s="151"/>
      <c r="L541" s="152"/>
      <c r="M541" s="151"/>
      <c r="N541" s="151"/>
      <c r="O541" s="153"/>
      <c r="P541" s="118"/>
      <c r="Q541" s="62"/>
      <c r="R541" s="33"/>
      <c r="S541" s="33"/>
      <c r="T541" s="58"/>
      <c r="U541" s="33"/>
      <c r="W541" s="244"/>
    </row>
    <row r="542" spans="1:24" ht="21">
      <c r="B542" s="54"/>
      <c r="C542" s="161"/>
      <c r="D542" s="251"/>
      <c r="E542" s="114"/>
      <c r="F542" s="159"/>
      <c r="G542" s="204"/>
      <c r="H542" s="204"/>
      <c r="I542" s="204"/>
      <c r="J542" s="204"/>
      <c r="K542" s="160"/>
      <c r="L542" s="152"/>
      <c r="M542" s="151"/>
      <c r="N542" s="151"/>
      <c r="O542" s="153"/>
      <c r="P542" s="118"/>
      <c r="Q542" s="62"/>
      <c r="R542" s="33"/>
      <c r="S542" s="33"/>
      <c r="T542" s="58"/>
      <c r="U542" s="33"/>
      <c r="W542" s="244"/>
    </row>
    <row r="543" spans="1:24" ht="23.25">
      <c r="B543" s="54"/>
      <c r="C543" s="161"/>
      <c r="D543" s="251"/>
      <c r="E543" s="114"/>
      <c r="F543" s="199" t="s">
        <v>1096</v>
      </c>
      <c r="G543" s="199"/>
      <c r="H543" s="199"/>
      <c r="I543" s="199"/>
      <c r="J543" s="199"/>
      <c r="K543" s="199"/>
      <c r="L543" s="152"/>
      <c r="M543" s="151"/>
      <c r="N543" s="151"/>
      <c r="O543" s="153"/>
      <c r="P543" s="118"/>
      <c r="Q543" s="62"/>
      <c r="R543" s="33"/>
      <c r="S543" s="33"/>
      <c r="T543" s="58"/>
      <c r="U543" s="33"/>
    </row>
    <row r="544" spans="1:24" ht="23.25">
      <c r="B544" s="54"/>
      <c r="C544" s="161"/>
      <c r="D544" s="251"/>
      <c r="E544" s="114"/>
      <c r="F544" s="12"/>
      <c r="G544" s="198" t="s">
        <v>758</v>
      </c>
      <c r="H544" s="198"/>
      <c r="I544" s="198"/>
      <c r="J544" s="198"/>
      <c r="K544" s="151"/>
      <c r="L544" s="152"/>
      <c r="M544" s="151"/>
      <c r="N544" s="151"/>
      <c r="O544" s="153"/>
      <c r="P544" s="118"/>
      <c r="Q544" s="62"/>
      <c r="R544" s="33"/>
      <c r="S544" s="33"/>
      <c r="T544" s="58"/>
      <c r="U544" s="33"/>
    </row>
    <row r="545" spans="1:21" ht="23.25">
      <c r="B545" s="54"/>
      <c r="C545" s="161"/>
      <c r="D545" s="251"/>
      <c r="E545" s="114"/>
      <c r="F545" s="12"/>
      <c r="G545" s="181"/>
      <c r="H545" s="181"/>
      <c r="I545" s="165"/>
      <c r="J545" s="181"/>
      <c r="K545" s="151"/>
      <c r="L545" s="152"/>
      <c r="M545" s="151"/>
      <c r="N545" s="151"/>
      <c r="O545" s="153"/>
      <c r="P545" s="118"/>
      <c r="Q545" s="62"/>
      <c r="R545" s="33"/>
      <c r="S545" s="33"/>
      <c r="T545" s="58"/>
      <c r="U545" s="33"/>
    </row>
    <row r="546" spans="1:21" ht="23.25">
      <c r="B546" s="54"/>
      <c r="C546" s="161"/>
      <c r="D546" s="251"/>
      <c r="E546" s="114"/>
      <c r="F546" s="12"/>
      <c r="G546" s="181"/>
      <c r="H546" s="181"/>
      <c r="I546" s="165"/>
      <c r="J546" s="181"/>
      <c r="K546" s="151"/>
      <c r="L546" s="152"/>
      <c r="M546" s="151"/>
      <c r="N546" s="151"/>
      <c r="O546" s="153"/>
      <c r="P546" s="118"/>
      <c r="Q546" s="62"/>
      <c r="R546" s="33"/>
      <c r="S546" s="33"/>
      <c r="T546" s="58"/>
      <c r="U546" s="33"/>
    </row>
    <row r="547" spans="1:21" ht="17.25">
      <c r="A547" s="9" t="s">
        <v>727</v>
      </c>
      <c r="B547" s="38"/>
      <c r="C547" s="38"/>
      <c r="D547" s="254"/>
      <c r="E547" s="10"/>
      <c r="F547" s="10"/>
      <c r="G547" s="89"/>
      <c r="H547" s="89"/>
      <c r="I547" s="166"/>
      <c r="J547" s="34"/>
      <c r="K547" s="154"/>
      <c r="L547" s="136"/>
      <c r="M547" s="154"/>
      <c r="N547" s="154"/>
      <c r="O547" s="154"/>
      <c r="P547" s="34"/>
      <c r="Q547" s="34"/>
      <c r="R547" s="32"/>
      <c r="S547" s="33"/>
      <c r="T547" s="58"/>
      <c r="U547" s="33"/>
    </row>
    <row r="548" spans="1:21" ht="17.25">
      <c r="A548" s="11" t="s">
        <v>728</v>
      </c>
      <c r="B548" s="38"/>
      <c r="C548" s="38"/>
      <c r="D548" s="254"/>
      <c r="E548" s="10"/>
      <c r="F548" s="10"/>
      <c r="G548" s="89"/>
      <c r="H548" s="89"/>
      <c r="I548" s="166"/>
      <c r="J548" s="34"/>
      <c r="K548" s="154"/>
      <c r="L548" s="136"/>
      <c r="M548" s="154"/>
      <c r="N548" s="154"/>
      <c r="O548" s="154"/>
      <c r="P548" s="34"/>
      <c r="Q548" s="34"/>
      <c r="R548" s="32"/>
      <c r="S548" s="33"/>
      <c r="T548" s="58"/>
      <c r="U548" s="33"/>
    </row>
    <row r="549" spans="1:21" ht="17.25">
      <c r="A549" s="11" t="s">
        <v>729</v>
      </c>
      <c r="B549" s="38"/>
      <c r="C549" s="38"/>
      <c r="D549" s="254"/>
      <c r="E549" s="10"/>
      <c r="F549" s="10"/>
      <c r="G549" s="89"/>
      <c r="H549" s="89"/>
      <c r="I549" s="166"/>
      <c r="J549" s="34"/>
      <c r="K549" s="154"/>
      <c r="L549" s="136"/>
      <c r="M549" s="154"/>
      <c r="N549" s="154"/>
      <c r="O549" s="154"/>
      <c r="P549" s="34"/>
      <c r="Q549" s="34"/>
      <c r="R549" s="32"/>
      <c r="S549" s="33"/>
      <c r="T549" s="58"/>
      <c r="U549" s="33"/>
    </row>
    <row r="550" spans="1:21" ht="17.25">
      <c r="A550" s="11" t="s">
        <v>730</v>
      </c>
      <c r="B550" s="38"/>
      <c r="C550" s="38"/>
      <c r="D550" s="254"/>
      <c r="E550" s="10"/>
      <c r="F550" s="10"/>
      <c r="G550" s="89"/>
      <c r="H550" s="89"/>
      <c r="I550" s="166"/>
      <c r="J550" s="34"/>
      <c r="K550" s="154"/>
      <c r="L550" s="136"/>
      <c r="M550" s="154"/>
      <c r="N550" s="154"/>
      <c r="O550" s="154"/>
      <c r="P550" s="34"/>
      <c r="Q550" s="34"/>
      <c r="R550" s="32"/>
      <c r="S550" s="33"/>
      <c r="T550" s="58"/>
      <c r="U550" s="33"/>
    </row>
    <row r="551" spans="1:21" ht="17.25">
      <c r="A551" s="11" t="s">
        <v>731</v>
      </c>
      <c r="B551" s="38"/>
      <c r="C551" s="38"/>
      <c r="D551" s="254"/>
      <c r="E551" s="10"/>
      <c r="F551" s="10"/>
      <c r="G551" s="89"/>
      <c r="H551" s="89"/>
      <c r="I551" s="166"/>
      <c r="J551" s="34"/>
      <c r="K551" s="154"/>
      <c r="L551" s="136"/>
      <c r="M551" s="154"/>
      <c r="N551" s="154"/>
      <c r="O551" s="154"/>
      <c r="P551" s="34"/>
      <c r="Q551" s="34"/>
      <c r="R551" s="32"/>
      <c r="S551" s="33"/>
      <c r="T551" s="58"/>
      <c r="U551" s="33"/>
    </row>
    <row r="552" spans="1:21" ht="17.25">
      <c r="A552" s="73" t="s">
        <v>759</v>
      </c>
      <c r="B552" s="140"/>
      <c r="C552" s="138"/>
      <c r="D552" s="255"/>
      <c r="E552" s="131"/>
      <c r="F552" s="131"/>
      <c r="G552" s="155"/>
      <c r="H552" s="155"/>
      <c r="I552" s="165"/>
      <c r="J552" s="131"/>
      <c r="K552" s="156"/>
      <c r="L552" s="136"/>
      <c r="M552" s="156"/>
      <c r="N552" s="156"/>
      <c r="O552" s="156"/>
      <c r="P552" s="72"/>
      <c r="Q552" s="72"/>
      <c r="R552" s="32"/>
      <c r="S552" s="33"/>
      <c r="T552" s="58"/>
      <c r="U552" s="33"/>
    </row>
  </sheetData>
  <autoFilter ref="A7:Y532">
    <sortState ref="A8:Y532">
      <sortCondition ref="B7:B532"/>
    </sortState>
  </autoFilter>
  <mergeCells count="32">
    <mergeCell ref="M538:Q538"/>
    <mergeCell ref="M539:Q539"/>
    <mergeCell ref="M535:Q535"/>
    <mergeCell ref="G540:J540"/>
    <mergeCell ref="G542:J542"/>
    <mergeCell ref="C538:E538"/>
    <mergeCell ref="C535:E535"/>
    <mergeCell ref="C539:E539"/>
    <mergeCell ref="G544:J544"/>
    <mergeCell ref="F543:K543"/>
    <mergeCell ref="B3:B5"/>
    <mergeCell ref="D3:D5"/>
    <mergeCell ref="A1:V1"/>
    <mergeCell ref="A2:V2"/>
    <mergeCell ref="N4:O4"/>
    <mergeCell ref="R3:S3"/>
    <mergeCell ref="R4:R5"/>
    <mergeCell ref="S4:S5"/>
    <mergeCell ref="T3:T5"/>
    <mergeCell ref="A3:A5"/>
    <mergeCell ref="G3:G5"/>
    <mergeCell ref="C3:C5"/>
    <mergeCell ref="I3:I5"/>
    <mergeCell ref="H3:H5"/>
    <mergeCell ref="W3:W5"/>
    <mergeCell ref="E3:E5"/>
    <mergeCell ref="F3:F5"/>
    <mergeCell ref="K3:Q3"/>
    <mergeCell ref="V3:V5"/>
    <mergeCell ref="U3:U5"/>
    <mergeCell ref="J3:J5"/>
    <mergeCell ref="K4:L4"/>
  </mergeCells>
  <conditionalFormatting sqref="B8:B488">
    <cfRule type="duplicateValues" dxfId="47" priority="140"/>
    <cfRule type="duplicateValues" dxfId="46" priority="141"/>
  </conditionalFormatting>
  <conditionalFormatting sqref="B8:B488">
    <cfRule type="duplicateValues" dxfId="45" priority="157"/>
  </conditionalFormatting>
  <conditionalFormatting sqref="W554:W1048576 W8:W495">
    <cfRule type="duplicateValues" dxfId="44" priority="38"/>
  </conditionalFormatting>
  <conditionalFormatting sqref="B547:B552 C540:C546 C536:C537">
    <cfRule type="duplicateValues" dxfId="43" priority="32"/>
  </conditionalFormatting>
  <conditionalFormatting sqref="D533">
    <cfRule type="duplicateValues" dxfId="42" priority="33"/>
  </conditionalFormatting>
  <conditionalFormatting sqref="W553">
    <cfRule type="duplicateValues" dxfId="41" priority="34"/>
  </conditionalFormatting>
  <conditionalFormatting sqref="B533 B3:B495 B535:B1048576">
    <cfRule type="duplicateValues" dxfId="40" priority="31"/>
  </conditionalFormatting>
  <conditionalFormatting sqref="W535:W1048576 W1:W495">
    <cfRule type="duplicateValues" dxfId="39" priority="30"/>
  </conditionalFormatting>
  <conditionalFormatting sqref="W496:W514">
    <cfRule type="duplicateValues" dxfId="38" priority="29"/>
  </conditionalFormatting>
  <conditionalFormatting sqref="W8:W495">
    <cfRule type="duplicateValues" dxfId="37" priority="172"/>
    <cfRule type="duplicateValues" dxfId="36" priority="173"/>
  </conditionalFormatting>
  <conditionalFormatting sqref="W535:W1048576 W1:W514">
    <cfRule type="duplicateValues" dxfId="35" priority="27"/>
  </conditionalFormatting>
  <conditionalFormatting sqref="B534">
    <cfRule type="duplicateValues" dxfId="34" priority="25"/>
  </conditionalFormatting>
  <conditionalFormatting sqref="W534">
    <cfRule type="duplicateValues" dxfId="33" priority="24"/>
  </conditionalFormatting>
  <conditionalFormatting sqref="W534">
    <cfRule type="duplicateValues" dxfId="32" priority="23"/>
  </conditionalFormatting>
  <conditionalFormatting sqref="W515:W530">
    <cfRule type="duplicateValues" dxfId="31" priority="14"/>
  </conditionalFormatting>
  <conditionalFormatting sqref="W515:W530">
    <cfRule type="duplicateValues" dxfId="30" priority="13"/>
  </conditionalFormatting>
  <conditionalFormatting sqref="W531:W532">
    <cfRule type="duplicateValues" dxfId="29" priority="8"/>
  </conditionalFormatting>
  <conditionalFormatting sqref="W531:W532">
    <cfRule type="duplicateValues" dxfId="28" priority="7"/>
  </conditionalFormatting>
  <conditionalFormatting sqref="W1:W7">
    <cfRule type="duplicateValues" dxfId="27" priority="180"/>
  </conditionalFormatting>
  <conditionalFormatting sqref="W1:W1048576">
    <cfRule type="duplicateValues" dxfId="26" priority="3"/>
  </conditionalFormatting>
  <printOptions horizontalCentered="1"/>
  <pageMargins left="0.19685039370078741" right="0.19685039370078741" top="1.3779527559055118" bottom="0.39370078740157483" header="0.11811023622047245" footer="0.11811023622047245"/>
  <pageSetup paperSize="5" scale="6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94"/>
  <sheetViews>
    <sheetView topLeftCell="A232" zoomScale="85" zoomScaleNormal="85" workbookViewId="0">
      <selection activeCell="G256" sqref="G256"/>
    </sheetView>
  </sheetViews>
  <sheetFormatPr baseColWidth="10" defaultColWidth="11.42578125" defaultRowHeight="15"/>
  <cols>
    <col min="2" max="2" width="16.28515625" style="2" bestFit="1" customWidth="1"/>
    <col min="3" max="3" width="40.7109375" bestFit="1" customWidth="1"/>
    <col min="4" max="4" width="73.42578125" bestFit="1" customWidth="1"/>
    <col min="5" max="5" width="33.85546875" bestFit="1" customWidth="1"/>
    <col min="6" max="6" width="9.42578125" bestFit="1" customWidth="1"/>
    <col min="7" max="7" width="23.42578125" customWidth="1"/>
    <col min="8" max="8" width="12.85546875" bestFit="1" customWidth="1"/>
    <col min="9" max="9" width="16.28515625" bestFit="1" customWidth="1"/>
    <col min="10" max="10" width="11.28515625" bestFit="1" customWidth="1"/>
    <col min="11" max="11" width="14.7109375" bestFit="1" customWidth="1"/>
    <col min="12" max="12" width="16.7109375" bestFit="1" customWidth="1"/>
    <col min="13" max="13" width="13.28515625" bestFit="1" customWidth="1"/>
    <col min="14" max="14" width="12.85546875" bestFit="1" customWidth="1"/>
    <col min="15" max="15" width="11.7109375" bestFit="1" customWidth="1"/>
  </cols>
  <sheetData>
    <row r="1" spans="2:15">
      <c r="B1" s="2" t="s">
        <v>2</v>
      </c>
      <c r="C1" t="s">
        <v>0</v>
      </c>
      <c r="D1" t="s">
        <v>751</v>
      </c>
      <c r="E1" t="s">
        <v>1</v>
      </c>
      <c r="F1" t="s">
        <v>732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</row>
    <row r="2" spans="2:15">
      <c r="B2" s="2" t="s">
        <v>381</v>
      </c>
      <c r="C2" t="s">
        <v>380</v>
      </c>
      <c r="D2" t="s">
        <v>700</v>
      </c>
      <c r="E2" t="s">
        <v>183</v>
      </c>
      <c r="F2">
        <v>72</v>
      </c>
      <c r="G2" s="1">
        <v>65000</v>
      </c>
      <c r="H2">
        <v>0</v>
      </c>
      <c r="I2" s="1">
        <v>65000</v>
      </c>
      <c r="J2" s="1">
        <v>1865.5</v>
      </c>
      <c r="K2" s="1">
        <v>4427.58</v>
      </c>
      <c r="L2" s="1">
        <v>1976</v>
      </c>
      <c r="M2">
        <v>0</v>
      </c>
      <c r="N2" s="1">
        <v>8269.08</v>
      </c>
      <c r="O2" s="1">
        <v>56730.92</v>
      </c>
    </row>
    <row r="3" spans="2:15">
      <c r="B3" s="2" t="s">
        <v>494</v>
      </c>
      <c r="C3" t="s">
        <v>493</v>
      </c>
      <c r="D3" t="s">
        <v>721</v>
      </c>
      <c r="E3" t="s">
        <v>89</v>
      </c>
      <c r="F3">
        <v>403</v>
      </c>
      <c r="G3" s="1">
        <v>20000</v>
      </c>
      <c r="H3">
        <v>0</v>
      </c>
      <c r="I3" s="1">
        <v>20000</v>
      </c>
      <c r="J3">
        <v>574</v>
      </c>
      <c r="K3">
        <v>0</v>
      </c>
      <c r="L3">
        <v>608</v>
      </c>
      <c r="M3">
        <v>0</v>
      </c>
      <c r="N3" s="1">
        <v>1182</v>
      </c>
      <c r="O3" s="1">
        <v>18818</v>
      </c>
    </row>
    <row r="4" spans="2:15">
      <c r="B4" s="2" t="s">
        <v>474</v>
      </c>
      <c r="C4" t="s">
        <v>472</v>
      </c>
      <c r="D4" t="s">
        <v>747</v>
      </c>
      <c r="E4" t="s">
        <v>473</v>
      </c>
      <c r="F4">
        <v>69</v>
      </c>
      <c r="G4" s="1">
        <v>26250</v>
      </c>
      <c r="H4">
        <v>0</v>
      </c>
      <c r="I4" s="1">
        <v>26250</v>
      </c>
      <c r="J4">
        <v>753.38</v>
      </c>
      <c r="K4">
        <v>0</v>
      </c>
      <c r="L4">
        <v>798</v>
      </c>
      <c r="M4">
        <v>0</v>
      </c>
      <c r="N4" s="1">
        <v>1551.38</v>
      </c>
      <c r="O4" s="1">
        <v>24698.62</v>
      </c>
    </row>
    <row r="5" spans="2:15">
      <c r="B5" s="2" t="s">
        <v>502</v>
      </c>
      <c r="C5" t="s">
        <v>501</v>
      </c>
      <c r="D5" t="s">
        <v>690</v>
      </c>
      <c r="E5" t="s">
        <v>446</v>
      </c>
      <c r="F5">
        <v>1150</v>
      </c>
      <c r="G5" s="1">
        <v>60000</v>
      </c>
      <c r="H5">
        <v>0</v>
      </c>
      <c r="I5" s="1">
        <v>60000</v>
      </c>
      <c r="J5" s="1">
        <v>1722</v>
      </c>
      <c r="K5" s="1">
        <v>3486.68</v>
      </c>
      <c r="L5" s="1">
        <v>1824</v>
      </c>
      <c r="M5">
        <v>0</v>
      </c>
      <c r="N5" s="1">
        <v>7032.68</v>
      </c>
      <c r="O5" s="1">
        <v>52967.32</v>
      </c>
    </row>
    <row r="6" spans="2:15">
      <c r="B6" s="2" t="s">
        <v>227</v>
      </c>
      <c r="C6" t="s">
        <v>225</v>
      </c>
      <c r="D6" t="s">
        <v>676</v>
      </c>
      <c r="E6" t="s">
        <v>226</v>
      </c>
      <c r="F6">
        <v>1052</v>
      </c>
      <c r="G6" s="1">
        <v>12500</v>
      </c>
      <c r="H6">
        <v>0</v>
      </c>
      <c r="I6" s="1">
        <v>12500</v>
      </c>
      <c r="J6">
        <v>358.75</v>
      </c>
      <c r="K6">
        <v>0</v>
      </c>
      <c r="L6">
        <v>380</v>
      </c>
      <c r="M6">
        <v>0</v>
      </c>
      <c r="N6">
        <v>738.75</v>
      </c>
      <c r="O6" s="1">
        <v>11761.25</v>
      </c>
    </row>
    <row r="7" spans="2:15">
      <c r="B7" s="2" t="s">
        <v>506</v>
      </c>
      <c r="C7" t="s">
        <v>505</v>
      </c>
      <c r="D7" t="s">
        <v>721</v>
      </c>
      <c r="E7" t="s">
        <v>89</v>
      </c>
      <c r="F7">
        <v>407</v>
      </c>
      <c r="G7" s="1">
        <v>20000</v>
      </c>
      <c r="H7">
        <v>0</v>
      </c>
      <c r="I7" s="1">
        <v>20000</v>
      </c>
      <c r="J7">
        <v>574</v>
      </c>
      <c r="K7">
        <v>0</v>
      </c>
      <c r="L7">
        <v>608</v>
      </c>
      <c r="M7">
        <v>0</v>
      </c>
      <c r="N7" s="1">
        <v>1182</v>
      </c>
      <c r="O7" s="1">
        <v>18818</v>
      </c>
    </row>
    <row r="8" spans="2:15">
      <c r="B8" s="2" t="s">
        <v>229</v>
      </c>
      <c r="C8" t="s">
        <v>228</v>
      </c>
      <c r="D8" t="s">
        <v>676</v>
      </c>
      <c r="E8" t="s">
        <v>226</v>
      </c>
      <c r="F8">
        <v>1053</v>
      </c>
      <c r="G8" s="1">
        <v>12500</v>
      </c>
      <c r="H8">
        <v>0</v>
      </c>
      <c r="I8" s="1">
        <v>12500</v>
      </c>
      <c r="J8">
        <v>358.75</v>
      </c>
      <c r="K8">
        <v>0</v>
      </c>
      <c r="L8">
        <v>380</v>
      </c>
      <c r="M8">
        <v>0</v>
      </c>
      <c r="N8">
        <v>738.75</v>
      </c>
      <c r="O8" s="1">
        <v>11761.25</v>
      </c>
    </row>
    <row r="9" spans="2:15">
      <c r="B9" s="2" t="s">
        <v>508</v>
      </c>
      <c r="C9" t="s">
        <v>507</v>
      </c>
      <c r="D9" t="s">
        <v>690</v>
      </c>
      <c r="E9" t="s">
        <v>89</v>
      </c>
      <c r="F9">
        <v>1174</v>
      </c>
      <c r="G9" s="1">
        <v>20000</v>
      </c>
      <c r="H9">
        <v>0</v>
      </c>
      <c r="I9" s="1">
        <v>20000</v>
      </c>
      <c r="J9">
        <v>574</v>
      </c>
      <c r="K9">
        <v>0</v>
      </c>
      <c r="L9">
        <v>608</v>
      </c>
      <c r="M9">
        <v>0</v>
      </c>
      <c r="N9" s="1">
        <v>1182</v>
      </c>
      <c r="O9" s="1">
        <v>18818</v>
      </c>
    </row>
    <row r="10" spans="2:15">
      <c r="B10" s="2" t="s">
        <v>231</v>
      </c>
      <c r="C10" t="s">
        <v>230</v>
      </c>
      <c r="D10" t="s">
        <v>676</v>
      </c>
      <c r="E10" t="s">
        <v>96</v>
      </c>
      <c r="F10">
        <v>1054</v>
      </c>
      <c r="G10" s="1">
        <v>20000</v>
      </c>
      <c r="H10">
        <v>0</v>
      </c>
      <c r="I10" s="1">
        <v>20000</v>
      </c>
      <c r="J10">
        <v>574</v>
      </c>
      <c r="K10">
        <v>0</v>
      </c>
      <c r="L10">
        <v>608</v>
      </c>
      <c r="M10">
        <v>0</v>
      </c>
      <c r="N10" s="1">
        <v>1182</v>
      </c>
      <c r="O10" s="1">
        <v>18818</v>
      </c>
    </row>
    <row r="11" spans="2:15">
      <c r="B11" s="2" t="s">
        <v>518</v>
      </c>
      <c r="C11" t="s">
        <v>517</v>
      </c>
      <c r="D11" t="s">
        <v>721</v>
      </c>
      <c r="E11" t="s">
        <v>89</v>
      </c>
      <c r="F11">
        <v>413</v>
      </c>
      <c r="G11" s="1">
        <v>20000</v>
      </c>
      <c r="H11">
        <v>0</v>
      </c>
      <c r="I11" s="1">
        <v>20000</v>
      </c>
      <c r="J11">
        <v>574</v>
      </c>
      <c r="K11">
        <v>0</v>
      </c>
      <c r="L11">
        <v>608</v>
      </c>
      <c r="M11">
        <v>0</v>
      </c>
      <c r="N11" s="1">
        <v>1182</v>
      </c>
      <c r="O11" s="1">
        <v>18818</v>
      </c>
    </row>
    <row r="12" spans="2:15">
      <c r="B12" s="2" t="s">
        <v>520</v>
      </c>
      <c r="C12" t="s">
        <v>519</v>
      </c>
      <c r="D12" t="s">
        <v>721</v>
      </c>
      <c r="E12" t="s">
        <v>89</v>
      </c>
      <c r="F12">
        <v>408</v>
      </c>
      <c r="G12" s="1">
        <v>20000</v>
      </c>
      <c r="H12">
        <v>0</v>
      </c>
      <c r="I12" s="1">
        <v>20000</v>
      </c>
      <c r="J12">
        <v>574</v>
      </c>
      <c r="K12">
        <v>0</v>
      </c>
      <c r="L12">
        <v>608</v>
      </c>
      <c r="M12">
        <v>0</v>
      </c>
      <c r="N12" s="1">
        <v>1182</v>
      </c>
      <c r="O12" s="1">
        <v>18818</v>
      </c>
    </row>
    <row r="13" spans="2:15">
      <c r="B13" s="2" t="s">
        <v>233</v>
      </c>
      <c r="C13" t="s">
        <v>232</v>
      </c>
      <c r="D13" t="s">
        <v>676</v>
      </c>
      <c r="E13" t="s">
        <v>96</v>
      </c>
      <c r="F13">
        <v>1059</v>
      </c>
      <c r="G13" s="1">
        <v>18000</v>
      </c>
      <c r="H13">
        <v>0</v>
      </c>
      <c r="I13" s="1">
        <v>18000</v>
      </c>
      <c r="J13">
        <v>516.6</v>
      </c>
      <c r="K13">
        <v>0</v>
      </c>
      <c r="L13">
        <v>547.20000000000005</v>
      </c>
      <c r="M13">
        <v>0</v>
      </c>
      <c r="N13" s="1">
        <v>1063.8</v>
      </c>
      <c r="O13" s="1">
        <v>16936.2</v>
      </c>
    </row>
    <row r="14" spans="2:15">
      <c r="B14" s="2" t="s">
        <v>432</v>
      </c>
      <c r="C14" t="s">
        <v>431</v>
      </c>
      <c r="D14" t="s">
        <v>690</v>
      </c>
      <c r="E14" t="s">
        <v>89</v>
      </c>
      <c r="F14">
        <v>1134</v>
      </c>
      <c r="G14" s="1">
        <v>20000</v>
      </c>
      <c r="H14">
        <v>0</v>
      </c>
      <c r="I14" s="1">
        <v>20000</v>
      </c>
      <c r="J14">
        <v>574</v>
      </c>
      <c r="K14">
        <v>0</v>
      </c>
      <c r="L14">
        <v>608</v>
      </c>
      <c r="M14">
        <v>0</v>
      </c>
      <c r="N14" s="1">
        <v>1182</v>
      </c>
      <c r="O14" s="1">
        <v>18818</v>
      </c>
    </row>
    <row r="15" spans="2:15">
      <c r="B15" s="2" t="s">
        <v>524</v>
      </c>
      <c r="C15" t="s">
        <v>523</v>
      </c>
      <c r="D15" t="s">
        <v>690</v>
      </c>
      <c r="E15" t="s">
        <v>89</v>
      </c>
      <c r="F15">
        <v>1190</v>
      </c>
      <c r="G15" s="1">
        <v>20000</v>
      </c>
      <c r="H15">
        <v>0</v>
      </c>
      <c r="I15" s="1">
        <v>20000</v>
      </c>
      <c r="J15">
        <v>574</v>
      </c>
      <c r="K15">
        <v>0</v>
      </c>
      <c r="L15">
        <v>608</v>
      </c>
      <c r="M15">
        <v>0</v>
      </c>
      <c r="N15" s="1">
        <v>1182</v>
      </c>
      <c r="O15" s="1">
        <v>18818</v>
      </c>
    </row>
    <row r="16" spans="2:15">
      <c r="B16" s="2" t="s">
        <v>529</v>
      </c>
      <c r="C16" t="s">
        <v>528</v>
      </c>
      <c r="D16" t="s">
        <v>721</v>
      </c>
      <c r="E16" t="s">
        <v>446</v>
      </c>
      <c r="F16">
        <v>404</v>
      </c>
      <c r="G16" s="1">
        <v>60000</v>
      </c>
      <c r="H16">
        <v>0</v>
      </c>
      <c r="I16" s="1">
        <v>60000</v>
      </c>
      <c r="J16" s="1">
        <v>1722</v>
      </c>
      <c r="K16" s="1">
        <v>3486.68</v>
      </c>
      <c r="L16" s="1">
        <v>1824</v>
      </c>
      <c r="M16">
        <v>0</v>
      </c>
      <c r="N16" s="1">
        <v>7032.68</v>
      </c>
      <c r="O16" s="1">
        <v>52967.32</v>
      </c>
    </row>
    <row r="17" spans="2:15">
      <c r="B17" s="2" t="s">
        <v>531</v>
      </c>
      <c r="C17" t="s">
        <v>530</v>
      </c>
      <c r="D17" t="s">
        <v>690</v>
      </c>
      <c r="E17" t="s">
        <v>446</v>
      </c>
      <c r="F17">
        <v>1184</v>
      </c>
      <c r="G17" s="1">
        <v>60000</v>
      </c>
      <c r="H17">
        <v>0</v>
      </c>
      <c r="I17" s="1">
        <v>60000</v>
      </c>
      <c r="J17" s="1">
        <v>1722</v>
      </c>
      <c r="K17" s="1">
        <v>3486.68</v>
      </c>
      <c r="L17" s="1">
        <v>1824</v>
      </c>
      <c r="M17" s="1">
        <v>1755.77</v>
      </c>
      <c r="N17" s="1">
        <v>8788.4500000000007</v>
      </c>
      <c r="O17" s="1">
        <v>51211.55</v>
      </c>
    </row>
    <row r="18" spans="2:15">
      <c r="B18" s="2" t="s">
        <v>535</v>
      </c>
      <c r="C18" t="s">
        <v>534</v>
      </c>
      <c r="D18" t="s">
        <v>690</v>
      </c>
      <c r="E18" t="s">
        <v>89</v>
      </c>
      <c r="F18">
        <v>1170</v>
      </c>
      <c r="G18" s="1">
        <v>20000</v>
      </c>
      <c r="H18">
        <v>0</v>
      </c>
      <c r="I18" s="1">
        <v>20000</v>
      </c>
      <c r="J18">
        <v>574</v>
      </c>
      <c r="K18">
        <v>0</v>
      </c>
      <c r="L18">
        <v>608</v>
      </c>
      <c r="M18">
        <v>0</v>
      </c>
      <c r="N18" s="1">
        <v>1182</v>
      </c>
      <c r="O18" s="1">
        <v>18818</v>
      </c>
    </row>
    <row r="19" spans="2:15">
      <c r="B19" s="2" t="s">
        <v>537</v>
      </c>
      <c r="C19" t="s">
        <v>536</v>
      </c>
      <c r="D19" t="s">
        <v>690</v>
      </c>
      <c r="E19" t="s">
        <v>62</v>
      </c>
      <c r="F19">
        <v>1154</v>
      </c>
      <c r="G19" s="1">
        <v>30000</v>
      </c>
      <c r="H19">
        <v>0</v>
      </c>
      <c r="I19" s="1">
        <v>30000</v>
      </c>
      <c r="J19">
        <v>861</v>
      </c>
      <c r="K19">
        <v>0</v>
      </c>
      <c r="L19">
        <v>912</v>
      </c>
      <c r="M19">
        <v>0</v>
      </c>
      <c r="N19" s="1">
        <v>1773</v>
      </c>
      <c r="O19" s="1">
        <v>28227</v>
      </c>
    </row>
    <row r="20" spans="2:15">
      <c r="B20" s="2" t="s">
        <v>539</v>
      </c>
      <c r="C20" t="s">
        <v>538</v>
      </c>
      <c r="D20" t="s">
        <v>690</v>
      </c>
      <c r="E20" t="s">
        <v>89</v>
      </c>
      <c r="F20">
        <v>1172</v>
      </c>
      <c r="G20" s="1">
        <v>20000</v>
      </c>
      <c r="H20">
        <v>0</v>
      </c>
      <c r="I20" s="1">
        <v>20000</v>
      </c>
      <c r="J20">
        <v>574</v>
      </c>
      <c r="K20">
        <v>0</v>
      </c>
      <c r="L20">
        <v>608</v>
      </c>
      <c r="M20">
        <v>0</v>
      </c>
      <c r="N20" s="1">
        <v>1182</v>
      </c>
      <c r="O20" s="1">
        <v>18818</v>
      </c>
    </row>
    <row r="21" spans="2:15">
      <c r="B21" s="2" t="s">
        <v>541</v>
      </c>
      <c r="C21" t="s">
        <v>540</v>
      </c>
      <c r="D21" t="s">
        <v>690</v>
      </c>
      <c r="E21" t="s">
        <v>89</v>
      </c>
      <c r="F21">
        <v>1168</v>
      </c>
      <c r="G21" s="1">
        <v>20000</v>
      </c>
      <c r="H21">
        <v>0</v>
      </c>
      <c r="I21" s="1">
        <v>20000</v>
      </c>
      <c r="J21">
        <v>574</v>
      </c>
      <c r="K21">
        <v>0</v>
      </c>
      <c r="L21">
        <v>608</v>
      </c>
      <c r="M21">
        <v>0</v>
      </c>
      <c r="N21" s="1">
        <v>1182</v>
      </c>
      <c r="O21" s="1">
        <v>18818</v>
      </c>
    </row>
    <row r="22" spans="2:15">
      <c r="B22" s="2" t="s">
        <v>543</v>
      </c>
      <c r="C22" t="s">
        <v>542</v>
      </c>
      <c r="D22" t="s">
        <v>690</v>
      </c>
      <c r="E22" t="s">
        <v>89</v>
      </c>
      <c r="F22">
        <v>1178</v>
      </c>
      <c r="G22" s="1">
        <v>20000</v>
      </c>
      <c r="H22">
        <v>0</v>
      </c>
      <c r="I22" s="1">
        <v>20000</v>
      </c>
      <c r="J22">
        <v>574</v>
      </c>
      <c r="K22">
        <v>0</v>
      </c>
      <c r="L22">
        <v>608</v>
      </c>
      <c r="M22">
        <v>0</v>
      </c>
      <c r="N22" s="1">
        <v>1182</v>
      </c>
      <c r="O22" s="1">
        <v>18818</v>
      </c>
    </row>
    <row r="23" spans="2:15">
      <c r="B23" s="2" t="s">
        <v>389</v>
      </c>
      <c r="C23" t="s">
        <v>388</v>
      </c>
      <c r="D23" t="s">
        <v>683</v>
      </c>
      <c r="E23" t="s">
        <v>226</v>
      </c>
      <c r="F23">
        <v>133</v>
      </c>
      <c r="G23" s="1">
        <v>22000</v>
      </c>
      <c r="H23">
        <v>0</v>
      </c>
      <c r="I23" s="1">
        <v>22000</v>
      </c>
      <c r="J23">
        <v>631.4</v>
      </c>
      <c r="K23">
        <v>0</v>
      </c>
      <c r="L23">
        <v>668.8</v>
      </c>
      <c r="M23">
        <v>0</v>
      </c>
      <c r="N23" s="1">
        <v>1300.2</v>
      </c>
      <c r="O23" s="1">
        <v>20699.8</v>
      </c>
    </row>
    <row r="24" spans="2:15">
      <c r="B24" s="2" t="s">
        <v>549</v>
      </c>
      <c r="C24" t="s">
        <v>548</v>
      </c>
      <c r="D24" t="s">
        <v>690</v>
      </c>
      <c r="E24" t="s">
        <v>89</v>
      </c>
      <c r="F24">
        <v>1182</v>
      </c>
      <c r="G24" s="1">
        <v>20000</v>
      </c>
      <c r="H24">
        <v>0</v>
      </c>
      <c r="I24" s="1">
        <v>20000</v>
      </c>
      <c r="J24">
        <v>574</v>
      </c>
      <c r="K24">
        <v>0</v>
      </c>
      <c r="L24">
        <v>608</v>
      </c>
      <c r="M24">
        <v>0</v>
      </c>
      <c r="N24" s="1">
        <v>1182</v>
      </c>
      <c r="O24" s="1">
        <v>18818</v>
      </c>
    </row>
    <row r="25" spans="2:15">
      <c r="B25" s="2" t="s">
        <v>551</v>
      </c>
      <c r="C25" t="s">
        <v>550</v>
      </c>
      <c r="D25" t="s">
        <v>721</v>
      </c>
      <c r="E25" t="s">
        <v>89</v>
      </c>
      <c r="F25">
        <v>409</v>
      </c>
      <c r="G25" s="1">
        <v>20000</v>
      </c>
      <c r="H25">
        <v>0</v>
      </c>
      <c r="I25" s="1">
        <v>20000</v>
      </c>
      <c r="J25">
        <v>574</v>
      </c>
      <c r="K25">
        <v>0</v>
      </c>
      <c r="L25">
        <v>608</v>
      </c>
      <c r="M25">
        <v>0</v>
      </c>
      <c r="N25" s="1">
        <v>1182</v>
      </c>
      <c r="O25" s="1">
        <v>18818</v>
      </c>
    </row>
    <row r="26" spans="2:15">
      <c r="B26" s="2" t="s">
        <v>559</v>
      </c>
      <c r="C26" t="s">
        <v>558</v>
      </c>
      <c r="D26" t="s">
        <v>690</v>
      </c>
      <c r="E26" t="s">
        <v>446</v>
      </c>
      <c r="F26">
        <v>1166</v>
      </c>
      <c r="G26" s="1">
        <v>60000</v>
      </c>
      <c r="H26">
        <v>0</v>
      </c>
      <c r="I26" s="1">
        <v>60000</v>
      </c>
      <c r="J26" s="1">
        <v>1722</v>
      </c>
      <c r="K26" s="1">
        <v>3486.68</v>
      </c>
      <c r="L26" s="1">
        <v>1824</v>
      </c>
      <c r="M26">
        <v>0</v>
      </c>
      <c r="N26" s="1">
        <v>7032.68</v>
      </c>
      <c r="O26" s="1">
        <v>52967.32</v>
      </c>
    </row>
    <row r="27" spans="2:15">
      <c r="B27" s="2" t="s">
        <v>561</v>
      </c>
      <c r="C27" t="s">
        <v>560</v>
      </c>
      <c r="D27" t="s">
        <v>690</v>
      </c>
      <c r="E27" t="s">
        <v>89</v>
      </c>
      <c r="F27">
        <v>1180</v>
      </c>
      <c r="G27" s="1">
        <v>20000</v>
      </c>
      <c r="H27">
        <v>0</v>
      </c>
      <c r="I27" s="1">
        <v>20000</v>
      </c>
      <c r="J27">
        <v>574</v>
      </c>
      <c r="K27">
        <v>0</v>
      </c>
      <c r="L27">
        <v>608</v>
      </c>
      <c r="M27">
        <v>0</v>
      </c>
      <c r="N27" s="1">
        <v>1182</v>
      </c>
      <c r="O27" s="1">
        <v>18818</v>
      </c>
    </row>
    <row r="28" spans="2:15">
      <c r="B28" s="2" t="s">
        <v>575</v>
      </c>
      <c r="C28" t="s">
        <v>574</v>
      </c>
      <c r="D28" t="s">
        <v>690</v>
      </c>
      <c r="E28" t="s">
        <v>446</v>
      </c>
      <c r="F28">
        <v>1176</v>
      </c>
      <c r="G28" s="1">
        <v>60000</v>
      </c>
      <c r="H28">
        <v>0</v>
      </c>
      <c r="I28" s="1">
        <v>60000</v>
      </c>
      <c r="J28" s="1">
        <v>1722</v>
      </c>
      <c r="K28" s="1">
        <v>3486.68</v>
      </c>
      <c r="L28" s="1">
        <v>1824</v>
      </c>
      <c r="M28">
        <v>0</v>
      </c>
      <c r="N28" s="1">
        <v>7032.68</v>
      </c>
      <c r="O28" s="1">
        <v>52967.32</v>
      </c>
    </row>
    <row r="29" spans="2:15">
      <c r="B29" s="2" t="s">
        <v>579</v>
      </c>
      <c r="C29" t="s">
        <v>578</v>
      </c>
      <c r="D29" t="s">
        <v>721</v>
      </c>
      <c r="E29" t="s">
        <v>89</v>
      </c>
      <c r="F29">
        <v>406</v>
      </c>
      <c r="G29" s="1">
        <v>20000</v>
      </c>
      <c r="H29">
        <v>0</v>
      </c>
      <c r="I29" s="1">
        <v>20000</v>
      </c>
      <c r="J29">
        <v>574</v>
      </c>
      <c r="K29">
        <v>0</v>
      </c>
      <c r="L29">
        <v>608</v>
      </c>
      <c r="M29">
        <v>0</v>
      </c>
      <c r="N29" s="1">
        <v>1182</v>
      </c>
      <c r="O29" s="1">
        <v>18818</v>
      </c>
    </row>
    <row r="30" spans="2:15">
      <c r="B30" s="2" t="s">
        <v>591</v>
      </c>
      <c r="C30" t="s">
        <v>590</v>
      </c>
      <c r="D30" t="s">
        <v>690</v>
      </c>
      <c r="E30" t="s">
        <v>446</v>
      </c>
      <c r="F30">
        <v>1156</v>
      </c>
      <c r="G30" s="1">
        <v>60000</v>
      </c>
      <c r="H30">
        <v>0</v>
      </c>
      <c r="I30" s="1">
        <v>60000</v>
      </c>
      <c r="J30" s="1">
        <v>1722</v>
      </c>
      <c r="K30" s="1">
        <v>3486.68</v>
      </c>
      <c r="L30" s="1">
        <v>1824</v>
      </c>
      <c r="M30">
        <v>0</v>
      </c>
      <c r="N30" s="1">
        <v>7032.68</v>
      </c>
      <c r="O30" s="1">
        <v>52967.32</v>
      </c>
    </row>
    <row r="31" spans="2:15">
      <c r="B31" s="2" t="s">
        <v>250</v>
      </c>
      <c r="C31" t="s">
        <v>249</v>
      </c>
      <c r="D31" t="s">
        <v>676</v>
      </c>
      <c r="E31" t="s">
        <v>96</v>
      </c>
      <c r="F31">
        <v>1071</v>
      </c>
      <c r="G31" s="1">
        <v>20000</v>
      </c>
      <c r="H31">
        <v>0</v>
      </c>
      <c r="I31" s="1">
        <v>20000</v>
      </c>
      <c r="J31">
        <v>574</v>
      </c>
      <c r="K31">
        <v>0</v>
      </c>
      <c r="L31">
        <v>608</v>
      </c>
      <c r="M31">
        <v>0</v>
      </c>
      <c r="N31" s="1">
        <v>1182</v>
      </c>
      <c r="O31" s="1">
        <v>18818</v>
      </c>
    </row>
    <row r="32" spans="2:15">
      <c r="B32" s="2" t="s">
        <v>253</v>
      </c>
      <c r="C32" t="s">
        <v>251</v>
      </c>
      <c r="D32" t="s">
        <v>716</v>
      </c>
      <c r="E32" t="s">
        <v>252</v>
      </c>
      <c r="F32">
        <v>21</v>
      </c>
      <c r="G32" s="1">
        <v>19112.5</v>
      </c>
      <c r="H32">
        <v>0</v>
      </c>
      <c r="I32" s="1">
        <v>19112.5</v>
      </c>
      <c r="J32">
        <v>548.53</v>
      </c>
      <c r="K32">
        <v>0</v>
      </c>
      <c r="L32">
        <v>581.02</v>
      </c>
      <c r="M32">
        <v>0</v>
      </c>
      <c r="N32" s="1">
        <v>1129.55</v>
      </c>
      <c r="O32" s="1">
        <v>17982.95</v>
      </c>
    </row>
    <row r="33" spans="2:15">
      <c r="B33" s="2" t="s">
        <v>595</v>
      </c>
      <c r="C33" t="s">
        <v>594</v>
      </c>
      <c r="D33" t="s">
        <v>690</v>
      </c>
      <c r="E33" t="s">
        <v>62</v>
      </c>
      <c r="F33">
        <v>1196</v>
      </c>
      <c r="G33" s="1">
        <v>30000</v>
      </c>
      <c r="H33">
        <v>0</v>
      </c>
      <c r="I33" s="1">
        <v>30000</v>
      </c>
      <c r="J33">
        <v>861</v>
      </c>
      <c r="K33">
        <v>0</v>
      </c>
      <c r="L33">
        <v>912</v>
      </c>
      <c r="M33">
        <v>0</v>
      </c>
      <c r="N33" s="1">
        <v>1773</v>
      </c>
      <c r="O33" s="1">
        <v>28227</v>
      </c>
    </row>
    <row r="34" spans="2:15">
      <c r="B34" s="2" t="s">
        <v>597</v>
      </c>
      <c r="C34" t="s">
        <v>596</v>
      </c>
      <c r="D34" t="s">
        <v>696</v>
      </c>
      <c r="E34" t="s">
        <v>244</v>
      </c>
      <c r="F34">
        <v>7</v>
      </c>
      <c r="G34" s="1">
        <v>55000</v>
      </c>
      <c r="H34">
        <v>0</v>
      </c>
      <c r="I34" s="1">
        <v>55000</v>
      </c>
      <c r="J34" s="1">
        <v>1578.5</v>
      </c>
      <c r="K34" s="1">
        <v>2559.6799999999998</v>
      </c>
      <c r="L34" s="1">
        <v>1672</v>
      </c>
      <c r="M34">
        <v>0</v>
      </c>
      <c r="N34" s="1">
        <v>5810.18</v>
      </c>
      <c r="O34" s="1">
        <v>49189.82</v>
      </c>
    </row>
    <row r="35" spans="2:15">
      <c r="B35" s="2" t="s">
        <v>260</v>
      </c>
      <c r="C35" t="s">
        <v>259</v>
      </c>
      <c r="D35" t="s">
        <v>676</v>
      </c>
      <c r="E35" t="s">
        <v>96</v>
      </c>
      <c r="F35">
        <v>1064</v>
      </c>
      <c r="G35" s="1">
        <v>18000</v>
      </c>
      <c r="H35">
        <v>0</v>
      </c>
      <c r="I35" s="1">
        <v>18000</v>
      </c>
      <c r="J35">
        <v>516.6</v>
      </c>
      <c r="K35">
        <v>0</v>
      </c>
      <c r="L35">
        <v>547.20000000000005</v>
      </c>
      <c r="M35">
        <v>0</v>
      </c>
      <c r="N35" s="1">
        <v>1063.8</v>
      </c>
      <c r="O35" s="1">
        <v>16936.2</v>
      </c>
    </row>
    <row r="36" spans="2:15">
      <c r="B36" s="2" t="s">
        <v>267</v>
      </c>
      <c r="C36" t="s">
        <v>266</v>
      </c>
      <c r="D36" t="s">
        <v>735</v>
      </c>
      <c r="E36" t="s">
        <v>169</v>
      </c>
      <c r="F36">
        <v>92</v>
      </c>
      <c r="G36" s="1">
        <v>14000</v>
      </c>
      <c r="H36">
        <v>0</v>
      </c>
      <c r="I36" s="1">
        <v>14000</v>
      </c>
      <c r="J36">
        <v>401.8</v>
      </c>
      <c r="K36">
        <v>0</v>
      </c>
      <c r="L36">
        <v>425.6</v>
      </c>
      <c r="M36">
        <v>0</v>
      </c>
      <c r="N36">
        <v>827.4</v>
      </c>
      <c r="O36" s="1">
        <v>13172.6</v>
      </c>
    </row>
    <row r="37" spans="2:15">
      <c r="B37" s="2" t="s">
        <v>633</v>
      </c>
      <c r="C37" t="s">
        <v>632</v>
      </c>
      <c r="D37" t="s">
        <v>690</v>
      </c>
      <c r="E37" t="s">
        <v>89</v>
      </c>
      <c r="F37">
        <v>1162</v>
      </c>
      <c r="G37" s="1">
        <v>20000</v>
      </c>
      <c r="H37">
        <v>0</v>
      </c>
      <c r="I37" s="1">
        <v>20000</v>
      </c>
      <c r="J37">
        <v>574</v>
      </c>
      <c r="K37">
        <v>0</v>
      </c>
      <c r="L37">
        <v>608</v>
      </c>
      <c r="M37">
        <v>0</v>
      </c>
      <c r="N37" s="1">
        <v>1182</v>
      </c>
      <c r="O37" s="1">
        <v>18818</v>
      </c>
    </row>
    <row r="38" spans="2:15">
      <c r="B38" s="2" t="s">
        <v>269</v>
      </c>
      <c r="C38" t="s">
        <v>268</v>
      </c>
      <c r="D38" t="s">
        <v>691</v>
      </c>
      <c r="E38" t="s">
        <v>166</v>
      </c>
      <c r="F38">
        <v>59</v>
      </c>
      <c r="G38" s="1">
        <v>50000</v>
      </c>
      <c r="H38">
        <v>0</v>
      </c>
      <c r="I38" s="1">
        <v>50000</v>
      </c>
      <c r="J38" s="1">
        <v>1435</v>
      </c>
      <c r="K38" s="1">
        <v>1854</v>
      </c>
      <c r="L38" s="1">
        <v>1520</v>
      </c>
      <c r="M38">
        <v>0</v>
      </c>
      <c r="N38" s="1">
        <v>4809</v>
      </c>
      <c r="O38" s="1">
        <v>45191</v>
      </c>
    </row>
    <row r="39" spans="2:15">
      <c r="B39" s="2" t="s">
        <v>272</v>
      </c>
      <c r="C39" t="s">
        <v>270</v>
      </c>
      <c r="D39" t="s">
        <v>676</v>
      </c>
      <c r="E39" t="s">
        <v>271</v>
      </c>
      <c r="F39">
        <v>1062</v>
      </c>
      <c r="G39" s="1">
        <v>12500</v>
      </c>
      <c r="H39">
        <v>0</v>
      </c>
      <c r="I39" s="1">
        <v>12500</v>
      </c>
      <c r="J39">
        <v>358.75</v>
      </c>
      <c r="K39">
        <v>0</v>
      </c>
      <c r="L39">
        <v>380</v>
      </c>
      <c r="M39">
        <v>0</v>
      </c>
      <c r="N39">
        <v>738.75</v>
      </c>
      <c r="O39" s="1">
        <v>11761.25</v>
      </c>
    </row>
    <row r="40" spans="2:15">
      <c r="B40" s="2" t="s">
        <v>635</v>
      </c>
      <c r="C40" t="s">
        <v>634</v>
      </c>
      <c r="D40" t="s">
        <v>690</v>
      </c>
      <c r="E40" t="s">
        <v>89</v>
      </c>
      <c r="F40">
        <v>1164</v>
      </c>
      <c r="G40" s="1">
        <v>20000</v>
      </c>
      <c r="H40">
        <v>0</v>
      </c>
      <c r="I40" s="1">
        <v>20000</v>
      </c>
      <c r="J40">
        <v>574</v>
      </c>
      <c r="K40">
        <v>0</v>
      </c>
      <c r="L40">
        <v>608</v>
      </c>
      <c r="M40">
        <v>0</v>
      </c>
      <c r="N40" s="1">
        <v>1182</v>
      </c>
      <c r="O40" s="1">
        <v>18818</v>
      </c>
    </row>
    <row r="41" spans="2:15">
      <c r="B41" s="2" t="s">
        <v>281</v>
      </c>
      <c r="C41" t="s">
        <v>279</v>
      </c>
      <c r="D41" t="s">
        <v>676</v>
      </c>
      <c r="E41" t="s">
        <v>280</v>
      </c>
      <c r="F41">
        <v>1050</v>
      </c>
      <c r="G41" s="1">
        <v>17000</v>
      </c>
      <c r="H41">
        <v>0</v>
      </c>
      <c r="I41" s="1">
        <v>17000</v>
      </c>
      <c r="J41">
        <v>487.9</v>
      </c>
      <c r="K41">
        <v>0</v>
      </c>
      <c r="L41">
        <v>516.79999999999995</v>
      </c>
      <c r="M41">
        <v>0</v>
      </c>
      <c r="N41" s="1">
        <v>1004.7</v>
      </c>
      <c r="O41" s="1">
        <v>15995.3</v>
      </c>
    </row>
    <row r="42" spans="2:15">
      <c r="B42" s="2" t="s">
        <v>286</v>
      </c>
      <c r="C42" t="s">
        <v>285</v>
      </c>
      <c r="D42" t="s">
        <v>691</v>
      </c>
      <c r="E42" t="s">
        <v>73</v>
      </c>
      <c r="F42">
        <v>60</v>
      </c>
      <c r="G42" s="1">
        <v>46000</v>
      </c>
      <c r="H42">
        <v>0</v>
      </c>
      <c r="I42" s="1">
        <v>46000</v>
      </c>
      <c r="J42" s="1">
        <v>1320.2</v>
      </c>
      <c r="K42" s="1">
        <v>1289.46</v>
      </c>
      <c r="L42" s="1">
        <v>1398.4</v>
      </c>
      <c r="M42">
        <v>0</v>
      </c>
      <c r="N42" s="1">
        <v>4008.06</v>
      </c>
      <c r="O42" s="1">
        <v>41991.94</v>
      </c>
    </row>
    <row r="43" spans="2:15">
      <c r="B43" s="2" t="s">
        <v>639</v>
      </c>
      <c r="C43" t="s">
        <v>638</v>
      </c>
      <c r="D43" t="s">
        <v>690</v>
      </c>
      <c r="E43" t="s">
        <v>89</v>
      </c>
      <c r="F43">
        <v>1158</v>
      </c>
      <c r="G43" s="1">
        <v>20000</v>
      </c>
      <c r="H43">
        <v>0</v>
      </c>
      <c r="I43" s="1">
        <v>20000</v>
      </c>
      <c r="J43">
        <v>574</v>
      </c>
      <c r="K43">
        <v>0</v>
      </c>
      <c r="L43">
        <v>608</v>
      </c>
      <c r="M43">
        <v>0</v>
      </c>
      <c r="N43" s="1">
        <v>1182</v>
      </c>
      <c r="O43" s="1">
        <v>18818</v>
      </c>
    </row>
    <row r="44" spans="2:15">
      <c r="B44" s="2" t="s">
        <v>293</v>
      </c>
      <c r="C44" t="s">
        <v>292</v>
      </c>
      <c r="D44" t="s">
        <v>676</v>
      </c>
      <c r="E44" t="s">
        <v>96</v>
      </c>
      <c r="F44">
        <v>1051</v>
      </c>
      <c r="G44" s="1">
        <v>18000</v>
      </c>
      <c r="H44">
        <v>0</v>
      </c>
      <c r="I44" s="1">
        <v>18000</v>
      </c>
      <c r="J44">
        <v>516.6</v>
      </c>
      <c r="K44">
        <v>0</v>
      </c>
      <c r="L44">
        <v>547.20000000000005</v>
      </c>
      <c r="M44">
        <v>0</v>
      </c>
      <c r="N44" s="1">
        <v>1063.8</v>
      </c>
      <c r="O44" s="1">
        <v>16936.2</v>
      </c>
    </row>
    <row r="45" spans="2:15">
      <c r="B45" s="2" t="s">
        <v>296</v>
      </c>
      <c r="C45" t="s">
        <v>294</v>
      </c>
      <c r="D45" t="s">
        <v>676</v>
      </c>
      <c r="E45" t="s">
        <v>295</v>
      </c>
      <c r="F45">
        <v>1069</v>
      </c>
      <c r="G45" s="1">
        <v>15000</v>
      </c>
      <c r="H45">
        <v>0</v>
      </c>
      <c r="I45" s="1">
        <v>15000</v>
      </c>
      <c r="J45">
        <v>430.5</v>
      </c>
      <c r="K45">
        <v>0</v>
      </c>
      <c r="L45">
        <v>456</v>
      </c>
      <c r="M45">
        <v>0</v>
      </c>
      <c r="N45">
        <v>886.5</v>
      </c>
      <c r="O45" s="1">
        <v>14113.5</v>
      </c>
    </row>
    <row r="46" spans="2:15">
      <c r="B46" s="2" t="s">
        <v>298</v>
      </c>
      <c r="C46" t="s">
        <v>297</v>
      </c>
      <c r="D46" t="s">
        <v>737</v>
      </c>
      <c r="E46" t="s">
        <v>140</v>
      </c>
      <c r="F46">
        <v>2</v>
      </c>
      <c r="G46" s="1">
        <v>40000</v>
      </c>
      <c r="H46">
        <v>0</v>
      </c>
      <c r="I46" s="1">
        <v>40000</v>
      </c>
      <c r="J46" s="1">
        <v>1148</v>
      </c>
      <c r="K46">
        <v>442.65</v>
      </c>
      <c r="L46" s="1">
        <v>1216</v>
      </c>
      <c r="M46">
        <v>0</v>
      </c>
      <c r="N46" s="1">
        <v>2806.65</v>
      </c>
      <c r="O46" s="1">
        <v>37193.35</v>
      </c>
    </row>
    <row r="47" spans="2:15">
      <c r="B47" s="2" t="s">
        <v>651</v>
      </c>
      <c r="C47" t="s">
        <v>650</v>
      </c>
      <c r="D47" t="s">
        <v>690</v>
      </c>
      <c r="E47" t="s">
        <v>89</v>
      </c>
      <c r="F47">
        <v>1160</v>
      </c>
      <c r="G47" s="1">
        <v>20000</v>
      </c>
      <c r="H47">
        <v>0</v>
      </c>
      <c r="I47" s="1">
        <v>20000</v>
      </c>
      <c r="J47">
        <v>574</v>
      </c>
      <c r="K47">
        <v>0</v>
      </c>
      <c r="L47">
        <v>608</v>
      </c>
      <c r="M47">
        <v>0</v>
      </c>
      <c r="N47" s="1">
        <v>1182</v>
      </c>
      <c r="O47" s="1">
        <v>18818</v>
      </c>
    </row>
    <row r="48" spans="2:15">
      <c r="B48" s="2" t="s">
        <v>653</v>
      </c>
      <c r="C48" t="s">
        <v>652</v>
      </c>
      <c r="D48" t="s">
        <v>721</v>
      </c>
      <c r="E48" t="s">
        <v>89</v>
      </c>
      <c r="F48">
        <v>405</v>
      </c>
      <c r="G48" s="1">
        <v>20000</v>
      </c>
      <c r="H48">
        <v>0</v>
      </c>
      <c r="I48" s="1">
        <v>20000</v>
      </c>
      <c r="J48">
        <v>574</v>
      </c>
      <c r="K48">
        <v>0</v>
      </c>
      <c r="L48">
        <v>608</v>
      </c>
      <c r="M48">
        <v>0</v>
      </c>
      <c r="N48" s="1">
        <v>1182</v>
      </c>
      <c r="O48" s="1">
        <v>18818</v>
      </c>
    </row>
    <row r="49" spans="2:15">
      <c r="B49" s="2" t="s">
        <v>655</v>
      </c>
      <c r="C49" t="s">
        <v>654</v>
      </c>
      <c r="D49" t="s">
        <v>745</v>
      </c>
      <c r="E49" t="s">
        <v>16</v>
      </c>
      <c r="F49">
        <v>9</v>
      </c>
      <c r="G49" s="1">
        <v>60000</v>
      </c>
      <c r="H49">
        <v>0</v>
      </c>
      <c r="I49" s="1">
        <v>60000</v>
      </c>
      <c r="J49" s="1">
        <v>1722</v>
      </c>
      <c r="K49" s="1">
        <v>3486.68</v>
      </c>
      <c r="L49" s="1">
        <v>1824</v>
      </c>
      <c r="M49">
        <v>0</v>
      </c>
      <c r="N49" s="1">
        <v>7032.68</v>
      </c>
      <c r="O49" s="1">
        <v>52967.32</v>
      </c>
    </row>
    <row r="50" spans="2:15">
      <c r="B50" s="2" t="s">
        <v>399</v>
      </c>
      <c r="C50" t="s">
        <v>398</v>
      </c>
      <c r="D50" t="s">
        <v>744</v>
      </c>
      <c r="E50" t="s">
        <v>244</v>
      </c>
      <c r="F50">
        <v>22</v>
      </c>
      <c r="G50" s="1">
        <v>130000</v>
      </c>
      <c r="H50">
        <v>0</v>
      </c>
      <c r="I50" s="1">
        <v>130000</v>
      </c>
      <c r="J50" s="1">
        <v>3731</v>
      </c>
      <c r="K50" s="1">
        <v>19162.12</v>
      </c>
      <c r="L50" s="1">
        <v>3952</v>
      </c>
      <c r="M50">
        <v>0</v>
      </c>
      <c r="N50" s="1">
        <v>26845.119999999999</v>
      </c>
      <c r="O50" s="1">
        <v>103154.88</v>
      </c>
    </row>
    <row r="51" spans="2:15">
      <c r="B51" s="2" t="s">
        <v>476</v>
      </c>
      <c r="C51" t="s">
        <v>475</v>
      </c>
      <c r="D51" t="s">
        <v>690</v>
      </c>
      <c r="E51" t="s">
        <v>89</v>
      </c>
      <c r="F51">
        <v>1051</v>
      </c>
      <c r="G51" s="1">
        <v>20000</v>
      </c>
      <c r="H51">
        <v>0</v>
      </c>
      <c r="I51" s="1">
        <v>20000</v>
      </c>
      <c r="J51">
        <v>574</v>
      </c>
      <c r="K51">
        <v>0</v>
      </c>
      <c r="L51">
        <v>608</v>
      </c>
      <c r="M51">
        <v>0</v>
      </c>
      <c r="N51" s="1">
        <v>1182</v>
      </c>
      <c r="O51" s="1">
        <v>18818</v>
      </c>
    </row>
    <row r="52" spans="2:15">
      <c r="B52" s="2" t="s">
        <v>14</v>
      </c>
      <c r="C52" t="s">
        <v>12</v>
      </c>
      <c r="D52" t="s">
        <v>716</v>
      </c>
      <c r="E52" t="s">
        <v>13</v>
      </c>
      <c r="F52">
        <v>19</v>
      </c>
      <c r="G52" s="1">
        <v>120000</v>
      </c>
      <c r="H52">
        <v>0</v>
      </c>
      <c r="I52" s="1">
        <v>120000</v>
      </c>
      <c r="J52" s="1">
        <v>3444</v>
      </c>
      <c r="K52" s="1">
        <v>16809.87</v>
      </c>
      <c r="L52" s="1">
        <v>3648</v>
      </c>
      <c r="M52" s="1">
        <v>3000</v>
      </c>
      <c r="N52" s="1">
        <v>26901.87</v>
      </c>
      <c r="O52" s="1">
        <v>93098.13</v>
      </c>
    </row>
    <row r="53" spans="2:15">
      <c r="B53" s="2" t="s">
        <v>17</v>
      </c>
      <c r="C53" t="s">
        <v>15</v>
      </c>
      <c r="D53" t="s">
        <v>720</v>
      </c>
      <c r="E53" t="s">
        <v>16</v>
      </c>
      <c r="F53">
        <v>5</v>
      </c>
      <c r="G53" s="1">
        <v>60000</v>
      </c>
      <c r="H53">
        <v>0</v>
      </c>
      <c r="I53" s="1">
        <v>60000</v>
      </c>
      <c r="J53" s="1">
        <v>1722</v>
      </c>
      <c r="K53" s="1">
        <v>3486.68</v>
      </c>
      <c r="L53" s="1">
        <v>1824</v>
      </c>
      <c r="M53">
        <v>0</v>
      </c>
      <c r="N53" s="1">
        <v>7032.68</v>
      </c>
      <c r="O53" s="1">
        <v>52967.32</v>
      </c>
    </row>
    <row r="54" spans="2:15">
      <c r="B54" s="2" t="s">
        <v>20</v>
      </c>
      <c r="C54" t="s">
        <v>18</v>
      </c>
      <c r="D54" t="s">
        <v>704</v>
      </c>
      <c r="E54" t="s">
        <v>19</v>
      </c>
      <c r="F54">
        <v>16</v>
      </c>
      <c r="G54" s="1">
        <v>130000</v>
      </c>
      <c r="H54">
        <v>0</v>
      </c>
      <c r="I54" s="1">
        <v>130000</v>
      </c>
      <c r="J54" s="1">
        <v>3731</v>
      </c>
      <c r="K54" s="1">
        <v>19162.12</v>
      </c>
      <c r="L54" s="1">
        <v>3952</v>
      </c>
      <c r="M54">
        <v>0</v>
      </c>
      <c r="N54" s="1">
        <v>26845.119999999999</v>
      </c>
      <c r="O54" s="1">
        <v>103154.88</v>
      </c>
    </row>
    <row r="55" spans="2:15">
      <c r="B55" s="2" t="s">
        <v>23</v>
      </c>
      <c r="C55" t="s">
        <v>21</v>
      </c>
      <c r="D55" t="s">
        <v>699</v>
      </c>
      <c r="E55" t="s">
        <v>22</v>
      </c>
      <c r="F55">
        <v>38</v>
      </c>
      <c r="G55" s="1">
        <v>160000</v>
      </c>
      <c r="H55">
        <v>0</v>
      </c>
      <c r="I55" s="1">
        <v>160000</v>
      </c>
      <c r="J55" s="1">
        <v>4592</v>
      </c>
      <c r="K55" s="1">
        <v>26410.240000000002</v>
      </c>
      <c r="L55" s="1">
        <v>4098.53</v>
      </c>
      <c r="M55">
        <v>0</v>
      </c>
      <c r="N55" s="1">
        <v>35100.769999999997</v>
      </c>
      <c r="O55" s="1">
        <v>124899.23</v>
      </c>
    </row>
    <row r="56" spans="2:15">
      <c r="B56" s="2" t="s">
        <v>478</v>
      </c>
      <c r="C56" t="s">
        <v>477</v>
      </c>
      <c r="D56" t="s">
        <v>690</v>
      </c>
      <c r="E56" t="s">
        <v>89</v>
      </c>
      <c r="F56">
        <v>1053</v>
      </c>
      <c r="G56" s="1">
        <v>20000</v>
      </c>
      <c r="H56">
        <v>0</v>
      </c>
      <c r="I56" s="1">
        <v>20000</v>
      </c>
      <c r="J56">
        <v>574</v>
      </c>
      <c r="K56">
        <v>0</v>
      </c>
      <c r="L56">
        <v>608</v>
      </c>
      <c r="M56">
        <v>0</v>
      </c>
      <c r="N56" s="1">
        <v>1182</v>
      </c>
      <c r="O56" s="1">
        <v>18818</v>
      </c>
    </row>
    <row r="57" spans="2:15">
      <c r="B57" s="2" t="s">
        <v>26</v>
      </c>
      <c r="C57" t="s">
        <v>24</v>
      </c>
      <c r="D57" t="s">
        <v>713</v>
      </c>
      <c r="E57" t="s">
        <v>25</v>
      </c>
      <c r="F57">
        <v>2</v>
      </c>
      <c r="G57" s="1">
        <v>90000</v>
      </c>
      <c r="H57">
        <v>0</v>
      </c>
      <c r="I57" s="1">
        <v>90000</v>
      </c>
      <c r="J57" s="1">
        <v>2583</v>
      </c>
      <c r="K57" s="1">
        <v>9753.1200000000008</v>
      </c>
      <c r="L57" s="1">
        <v>2736</v>
      </c>
      <c r="M57">
        <v>0</v>
      </c>
      <c r="N57" s="1">
        <v>15072.12</v>
      </c>
      <c r="O57" s="1">
        <v>74927.88</v>
      </c>
    </row>
    <row r="58" spans="2:15">
      <c r="B58" s="2" t="s">
        <v>29</v>
      </c>
      <c r="C58" t="s">
        <v>27</v>
      </c>
      <c r="D58" t="s">
        <v>711</v>
      </c>
      <c r="E58" t="s">
        <v>28</v>
      </c>
      <c r="F58">
        <v>5</v>
      </c>
      <c r="G58" s="1">
        <v>130000</v>
      </c>
      <c r="H58">
        <v>0</v>
      </c>
      <c r="I58" s="1">
        <v>130000</v>
      </c>
      <c r="J58" s="1">
        <v>3731</v>
      </c>
      <c r="K58" s="1">
        <v>19162.12</v>
      </c>
      <c r="L58" s="1">
        <v>3952</v>
      </c>
      <c r="M58">
        <v>0</v>
      </c>
      <c r="N58" s="1">
        <v>26845.119999999999</v>
      </c>
      <c r="O58" s="1">
        <v>103154.88</v>
      </c>
    </row>
    <row r="59" spans="2:15">
      <c r="B59" s="2" t="s">
        <v>480</v>
      </c>
      <c r="C59" t="s">
        <v>479</v>
      </c>
      <c r="D59" t="s">
        <v>690</v>
      </c>
      <c r="E59" t="s">
        <v>89</v>
      </c>
      <c r="F59">
        <v>1080</v>
      </c>
      <c r="G59" s="1">
        <v>20000</v>
      </c>
      <c r="H59">
        <v>0</v>
      </c>
      <c r="I59" s="1">
        <v>20000</v>
      </c>
      <c r="J59">
        <v>574</v>
      </c>
      <c r="K59">
        <v>0</v>
      </c>
      <c r="L59">
        <v>608</v>
      </c>
      <c r="M59">
        <v>0</v>
      </c>
      <c r="N59" s="1">
        <v>1182</v>
      </c>
      <c r="O59" s="1">
        <v>18818</v>
      </c>
    </row>
    <row r="60" spans="2:15">
      <c r="B60" s="2" t="s">
        <v>32</v>
      </c>
      <c r="C60" t="s">
        <v>30</v>
      </c>
      <c r="D60" t="s">
        <v>718</v>
      </c>
      <c r="E60" t="s">
        <v>31</v>
      </c>
      <c r="F60">
        <v>5</v>
      </c>
      <c r="G60" s="1">
        <v>90000</v>
      </c>
      <c r="H60">
        <v>0</v>
      </c>
      <c r="I60" s="1">
        <v>90000</v>
      </c>
      <c r="J60" s="1">
        <v>2583</v>
      </c>
      <c r="K60" s="1">
        <v>9753.1200000000008</v>
      </c>
      <c r="L60" s="1">
        <v>2736</v>
      </c>
      <c r="M60">
        <v>0</v>
      </c>
      <c r="N60" s="1">
        <v>15072.12</v>
      </c>
      <c r="O60" s="1">
        <v>74927.88</v>
      </c>
    </row>
    <row r="61" spans="2:15">
      <c r="B61" s="2" t="s">
        <v>35</v>
      </c>
      <c r="C61" t="s">
        <v>33</v>
      </c>
      <c r="D61" t="s">
        <v>679</v>
      </c>
      <c r="E61" t="s">
        <v>34</v>
      </c>
      <c r="F61">
        <v>6</v>
      </c>
      <c r="G61" s="1">
        <v>11000</v>
      </c>
      <c r="H61">
        <v>0</v>
      </c>
      <c r="I61" s="1">
        <v>11000</v>
      </c>
      <c r="J61">
        <v>315.7</v>
      </c>
      <c r="K61">
        <v>0</v>
      </c>
      <c r="L61">
        <v>334.4</v>
      </c>
      <c r="M61">
        <v>0</v>
      </c>
      <c r="N61">
        <v>650.1</v>
      </c>
      <c r="O61" s="1">
        <v>10349.9</v>
      </c>
    </row>
    <row r="62" spans="2:15">
      <c r="B62" s="2" t="s">
        <v>38</v>
      </c>
      <c r="C62" t="s">
        <v>36</v>
      </c>
      <c r="D62" t="s">
        <v>687</v>
      </c>
      <c r="E62" t="s">
        <v>37</v>
      </c>
      <c r="F62">
        <v>47</v>
      </c>
      <c r="G62" s="1">
        <v>15000</v>
      </c>
      <c r="H62">
        <v>0</v>
      </c>
      <c r="I62" s="1">
        <v>15000</v>
      </c>
      <c r="J62">
        <v>430.5</v>
      </c>
      <c r="K62">
        <v>0</v>
      </c>
      <c r="L62">
        <v>456</v>
      </c>
      <c r="M62" s="1">
        <v>7705.9</v>
      </c>
      <c r="N62" s="1">
        <v>8592.4</v>
      </c>
      <c r="O62" s="1">
        <v>6407.6</v>
      </c>
    </row>
    <row r="63" spans="2:15">
      <c r="B63" s="2" t="s">
        <v>214</v>
      </c>
      <c r="C63" t="s">
        <v>213</v>
      </c>
      <c r="D63" t="s">
        <v>738</v>
      </c>
      <c r="E63" t="s">
        <v>203</v>
      </c>
      <c r="F63">
        <v>220006</v>
      </c>
      <c r="G63" s="1">
        <v>90000</v>
      </c>
      <c r="H63">
        <v>0</v>
      </c>
      <c r="I63" s="1">
        <v>90000</v>
      </c>
      <c r="J63" s="1">
        <v>2583</v>
      </c>
      <c r="K63" s="1">
        <v>9753.1200000000008</v>
      </c>
      <c r="L63" s="1">
        <v>2736</v>
      </c>
      <c r="M63" s="1">
        <v>10746.63</v>
      </c>
      <c r="N63" s="1">
        <v>25818.75</v>
      </c>
      <c r="O63" s="1">
        <v>64181.25</v>
      </c>
    </row>
    <row r="64" spans="2:15">
      <c r="B64" s="2" t="s">
        <v>41</v>
      </c>
      <c r="C64" t="s">
        <v>39</v>
      </c>
      <c r="D64" t="s">
        <v>705</v>
      </c>
      <c r="E64" t="s">
        <v>40</v>
      </c>
      <c r="F64">
        <v>9</v>
      </c>
      <c r="G64" s="1">
        <v>71500</v>
      </c>
      <c r="H64">
        <v>0</v>
      </c>
      <c r="I64" s="1">
        <v>71500</v>
      </c>
      <c r="J64" s="1">
        <v>2052.0500000000002</v>
      </c>
      <c r="K64" s="1">
        <v>5650.75</v>
      </c>
      <c r="L64" s="1">
        <v>2173.6</v>
      </c>
      <c r="M64">
        <v>0</v>
      </c>
      <c r="N64" s="1">
        <v>9876.4</v>
      </c>
      <c r="O64" s="1">
        <v>61623.6</v>
      </c>
    </row>
    <row r="65" spans="2:15">
      <c r="B65" s="2" t="s">
        <v>401</v>
      </c>
      <c r="C65" t="s">
        <v>400</v>
      </c>
      <c r="D65" t="s">
        <v>680</v>
      </c>
      <c r="E65" t="s">
        <v>22</v>
      </c>
      <c r="F65">
        <v>126</v>
      </c>
      <c r="G65" s="1">
        <v>160000</v>
      </c>
      <c r="H65">
        <v>0</v>
      </c>
      <c r="I65" s="1">
        <v>160000</v>
      </c>
      <c r="J65" s="1">
        <v>4592</v>
      </c>
      <c r="K65" s="1">
        <v>26410.240000000002</v>
      </c>
      <c r="L65" s="1">
        <v>4098.53</v>
      </c>
      <c r="M65">
        <v>0</v>
      </c>
      <c r="N65" s="1">
        <v>35100.769999999997</v>
      </c>
      <c r="O65" s="1">
        <v>124899.23</v>
      </c>
    </row>
    <row r="66" spans="2:15">
      <c r="B66" s="2" t="s">
        <v>403</v>
      </c>
      <c r="C66" t="s">
        <v>402</v>
      </c>
      <c r="D66" t="s">
        <v>744</v>
      </c>
      <c r="E66" t="s">
        <v>22</v>
      </c>
      <c r="F66">
        <v>21</v>
      </c>
      <c r="G66" s="1">
        <v>160000</v>
      </c>
      <c r="H66">
        <v>0</v>
      </c>
      <c r="I66" s="1">
        <v>160000</v>
      </c>
      <c r="J66" s="1">
        <v>4592</v>
      </c>
      <c r="K66" s="1">
        <v>26410.240000000002</v>
      </c>
      <c r="L66" s="1">
        <v>4098.53</v>
      </c>
      <c r="M66">
        <v>0</v>
      </c>
      <c r="N66" s="1">
        <v>35100.769999999997</v>
      </c>
      <c r="O66" s="1">
        <v>124899.23</v>
      </c>
    </row>
    <row r="67" spans="2:15">
      <c r="B67" s="2" t="s">
        <v>377</v>
      </c>
      <c r="C67" t="s">
        <v>376</v>
      </c>
      <c r="D67" t="s">
        <v>700</v>
      </c>
      <c r="E67" t="s">
        <v>148</v>
      </c>
      <c r="F67">
        <v>57</v>
      </c>
      <c r="G67" s="1">
        <v>60000</v>
      </c>
      <c r="H67">
        <v>0</v>
      </c>
      <c r="I67" s="1">
        <v>60000</v>
      </c>
      <c r="J67" s="1">
        <v>1722</v>
      </c>
      <c r="K67" s="1">
        <v>3486.68</v>
      </c>
      <c r="L67" s="1">
        <v>1824</v>
      </c>
      <c r="M67">
        <v>0</v>
      </c>
      <c r="N67" s="1">
        <v>7032.68</v>
      </c>
      <c r="O67" s="1">
        <v>52967.32</v>
      </c>
    </row>
    <row r="68" spans="2:15">
      <c r="B68" s="2" t="s">
        <v>44</v>
      </c>
      <c r="C68" t="s">
        <v>42</v>
      </c>
      <c r="D68" t="s">
        <v>708</v>
      </c>
      <c r="E68" t="s">
        <v>43</v>
      </c>
      <c r="F68">
        <v>23</v>
      </c>
      <c r="G68" s="1">
        <v>35000</v>
      </c>
      <c r="H68">
        <v>0</v>
      </c>
      <c r="I68" s="1">
        <v>35000</v>
      </c>
      <c r="J68" s="1">
        <v>1004.5</v>
      </c>
      <c r="K68">
        <v>0</v>
      </c>
      <c r="L68" s="1">
        <v>1064</v>
      </c>
      <c r="M68">
        <v>0</v>
      </c>
      <c r="N68" s="1">
        <v>2068.5</v>
      </c>
      <c r="O68" s="1">
        <v>32931.5</v>
      </c>
    </row>
    <row r="69" spans="2:15">
      <c r="B69" s="2" t="s">
        <v>47</v>
      </c>
      <c r="C69" t="s">
        <v>45</v>
      </c>
      <c r="D69" t="s">
        <v>733</v>
      </c>
      <c r="E69" t="s">
        <v>46</v>
      </c>
      <c r="F69">
        <v>9</v>
      </c>
      <c r="G69" s="1">
        <v>110000</v>
      </c>
      <c r="H69">
        <v>0</v>
      </c>
      <c r="I69" s="1">
        <v>110000</v>
      </c>
      <c r="J69" s="1">
        <v>3157</v>
      </c>
      <c r="K69" s="1">
        <v>14457.62</v>
      </c>
      <c r="L69" s="1">
        <v>3344</v>
      </c>
      <c r="M69">
        <v>0</v>
      </c>
      <c r="N69" s="1">
        <v>20958.62</v>
      </c>
      <c r="O69" s="1">
        <v>89041.38</v>
      </c>
    </row>
    <row r="70" spans="2:15">
      <c r="B70" s="2" t="s">
        <v>305</v>
      </c>
      <c r="C70" t="s">
        <v>304</v>
      </c>
      <c r="D70" t="s">
        <v>700</v>
      </c>
      <c r="E70" t="s">
        <v>274</v>
      </c>
      <c r="F70">
        <v>50</v>
      </c>
      <c r="G70" s="1">
        <v>45000</v>
      </c>
      <c r="H70">
        <v>0</v>
      </c>
      <c r="I70" s="1">
        <v>45000</v>
      </c>
      <c r="J70" s="1">
        <v>1291.5</v>
      </c>
      <c r="K70">
        <v>969.81</v>
      </c>
      <c r="L70" s="1">
        <v>1368</v>
      </c>
      <c r="M70" s="1">
        <v>1190.1199999999999</v>
      </c>
      <c r="N70" s="1">
        <v>4819.43</v>
      </c>
      <c r="O70" s="1">
        <v>40180.57</v>
      </c>
    </row>
    <row r="71" spans="2:15">
      <c r="B71" s="2" t="s">
        <v>482</v>
      </c>
      <c r="C71" t="s">
        <v>481</v>
      </c>
      <c r="D71" t="s">
        <v>690</v>
      </c>
      <c r="E71" t="s">
        <v>89</v>
      </c>
      <c r="F71">
        <v>1033</v>
      </c>
      <c r="G71" s="1">
        <v>20000</v>
      </c>
      <c r="H71">
        <v>0</v>
      </c>
      <c r="I71" s="1">
        <v>20000</v>
      </c>
      <c r="J71">
        <v>574</v>
      </c>
      <c r="K71">
        <v>0</v>
      </c>
      <c r="L71">
        <v>608</v>
      </c>
      <c r="M71">
        <v>0</v>
      </c>
      <c r="N71" s="1">
        <v>1182</v>
      </c>
      <c r="O71" s="1">
        <v>18818</v>
      </c>
    </row>
    <row r="72" spans="2:15">
      <c r="B72" s="2" t="s">
        <v>484</v>
      </c>
      <c r="C72" t="s">
        <v>483</v>
      </c>
      <c r="D72" t="s">
        <v>690</v>
      </c>
      <c r="E72" t="s">
        <v>89</v>
      </c>
      <c r="F72">
        <v>1037</v>
      </c>
      <c r="G72" s="1">
        <v>20000</v>
      </c>
      <c r="H72">
        <v>0</v>
      </c>
      <c r="I72" s="1">
        <v>20000</v>
      </c>
      <c r="J72">
        <v>574</v>
      </c>
      <c r="K72">
        <v>0</v>
      </c>
      <c r="L72">
        <v>608</v>
      </c>
      <c r="M72">
        <v>0</v>
      </c>
      <c r="N72" s="1">
        <v>1182</v>
      </c>
      <c r="O72" s="1">
        <v>18818</v>
      </c>
    </row>
    <row r="73" spans="2:15">
      <c r="B73" s="2" t="s">
        <v>405</v>
      </c>
      <c r="C73" t="s">
        <v>404</v>
      </c>
      <c r="D73" t="s">
        <v>680</v>
      </c>
      <c r="E73" t="s">
        <v>309</v>
      </c>
      <c r="F73">
        <v>71</v>
      </c>
      <c r="G73" s="1">
        <v>30000</v>
      </c>
      <c r="H73">
        <v>0</v>
      </c>
      <c r="I73" s="1">
        <v>30000</v>
      </c>
      <c r="J73">
        <v>861</v>
      </c>
      <c r="K73">
        <v>0</v>
      </c>
      <c r="L73">
        <v>912</v>
      </c>
      <c r="M73">
        <v>0</v>
      </c>
      <c r="N73" s="1">
        <v>1773</v>
      </c>
      <c r="O73" s="1">
        <v>28227</v>
      </c>
    </row>
    <row r="74" spans="2:15">
      <c r="B74" s="2" t="s">
        <v>307</v>
      </c>
      <c r="C74" t="s">
        <v>306</v>
      </c>
      <c r="D74" t="s">
        <v>740</v>
      </c>
      <c r="E74" t="s">
        <v>145</v>
      </c>
      <c r="F74">
        <v>8366511</v>
      </c>
      <c r="G74" s="1">
        <v>10000</v>
      </c>
      <c r="H74">
        <v>0</v>
      </c>
      <c r="I74" s="1">
        <v>10000</v>
      </c>
      <c r="J74">
        <v>287</v>
      </c>
      <c r="K74">
        <v>0</v>
      </c>
      <c r="L74">
        <v>304</v>
      </c>
      <c r="M74">
        <v>0</v>
      </c>
      <c r="N74">
        <v>591</v>
      </c>
      <c r="O74" s="1">
        <v>9409</v>
      </c>
    </row>
    <row r="75" spans="2:15">
      <c r="B75" s="2" t="s">
        <v>486</v>
      </c>
      <c r="C75" t="s">
        <v>485</v>
      </c>
      <c r="D75" t="s">
        <v>721</v>
      </c>
      <c r="E75" t="s">
        <v>89</v>
      </c>
      <c r="F75">
        <v>393</v>
      </c>
      <c r="G75" s="1">
        <v>20000</v>
      </c>
      <c r="H75">
        <v>0</v>
      </c>
      <c r="I75" s="1">
        <v>20000</v>
      </c>
      <c r="J75">
        <v>574</v>
      </c>
      <c r="K75">
        <v>0</v>
      </c>
      <c r="L75">
        <v>608</v>
      </c>
      <c r="M75">
        <v>0</v>
      </c>
      <c r="N75" s="1">
        <v>1182</v>
      </c>
      <c r="O75" s="1">
        <v>18818</v>
      </c>
    </row>
    <row r="76" spans="2:15">
      <c r="B76" s="2" t="s">
        <v>310</v>
      </c>
      <c r="C76" t="s">
        <v>308</v>
      </c>
      <c r="D76" t="s">
        <v>680</v>
      </c>
      <c r="E76" t="s">
        <v>309</v>
      </c>
      <c r="F76">
        <v>24</v>
      </c>
      <c r="G76" s="1">
        <v>35000</v>
      </c>
      <c r="H76">
        <v>0</v>
      </c>
      <c r="I76" s="1">
        <v>35000</v>
      </c>
      <c r="J76" s="1">
        <v>1004.5</v>
      </c>
      <c r="K76">
        <v>0</v>
      </c>
      <c r="L76" s="1">
        <v>1064</v>
      </c>
      <c r="M76">
        <v>0</v>
      </c>
      <c r="N76" s="1">
        <v>2068.5</v>
      </c>
      <c r="O76" s="1">
        <v>32931.5</v>
      </c>
    </row>
    <row r="77" spans="2:15">
      <c r="B77" s="2" t="s">
        <v>379</v>
      </c>
      <c r="C77" t="s">
        <v>378</v>
      </c>
      <c r="D77" t="s">
        <v>700</v>
      </c>
      <c r="E77" t="s">
        <v>148</v>
      </c>
      <c r="F77">
        <v>60</v>
      </c>
      <c r="G77" s="1">
        <v>50000</v>
      </c>
      <c r="H77">
        <v>0</v>
      </c>
      <c r="I77" s="1">
        <v>50000</v>
      </c>
      <c r="J77" s="1">
        <v>1435</v>
      </c>
      <c r="K77" s="1">
        <v>1854</v>
      </c>
      <c r="L77" s="1">
        <v>1520</v>
      </c>
      <c r="M77">
        <v>0</v>
      </c>
      <c r="N77" s="1">
        <v>4809</v>
      </c>
      <c r="O77" s="1">
        <v>45191</v>
      </c>
    </row>
    <row r="78" spans="2:15">
      <c r="B78" s="2" t="s">
        <v>488</v>
      </c>
      <c r="C78" t="s">
        <v>487</v>
      </c>
      <c r="D78" t="s">
        <v>693</v>
      </c>
      <c r="E78" t="s">
        <v>255</v>
      </c>
      <c r="F78">
        <v>39</v>
      </c>
      <c r="G78" s="1">
        <v>38000</v>
      </c>
      <c r="H78">
        <v>0</v>
      </c>
      <c r="I78" s="1">
        <v>38000</v>
      </c>
      <c r="J78" s="1">
        <v>1090.5999999999999</v>
      </c>
      <c r="K78">
        <v>160.38</v>
      </c>
      <c r="L78" s="1">
        <v>1155.2</v>
      </c>
      <c r="M78" s="1">
        <v>7300.12</v>
      </c>
      <c r="N78" s="1">
        <v>9706.2999999999993</v>
      </c>
      <c r="O78" s="1">
        <v>28293.7</v>
      </c>
    </row>
    <row r="79" spans="2:15">
      <c r="B79" s="2" t="s">
        <v>49</v>
      </c>
      <c r="C79" t="s">
        <v>48</v>
      </c>
      <c r="D79" t="s">
        <v>676</v>
      </c>
      <c r="E79" t="s">
        <v>34</v>
      </c>
      <c r="F79">
        <v>230</v>
      </c>
      <c r="G79" s="1">
        <v>10000</v>
      </c>
      <c r="H79">
        <v>0</v>
      </c>
      <c r="I79" s="1">
        <v>10000</v>
      </c>
      <c r="J79">
        <v>287</v>
      </c>
      <c r="K79">
        <v>0</v>
      </c>
      <c r="L79">
        <v>304</v>
      </c>
      <c r="M79">
        <v>0</v>
      </c>
      <c r="N79">
        <v>591</v>
      </c>
      <c r="O79" s="1">
        <v>9409</v>
      </c>
    </row>
    <row r="80" spans="2:15">
      <c r="B80" s="2" t="s">
        <v>408</v>
      </c>
      <c r="C80" t="s">
        <v>406</v>
      </c>
      <c r="D80" t="s">
        <v>680</v>
      </c>
      <c r="E80" t="s">
        <v>407</v>
      </c>
      <c r="F80">
        <v>125</v>
      </c>
      <c r="G80" s="1">
        <v>60000</v>
      </c>
      <c r="H80">
        <v>0</v>
      </c>
      <c r="I80" s="1">
        <v>60000</v>
      </c>
      <c r="J80" s="1">
        <v>1722</v>
      </c>
      <c r="K80" s="1">
        <v>3486.68</v>
      </c>
      <c r="L80" s="1">
        <v>1824</v>
      </c>
      <c r="M80">
        <v>0</v>
      </c>
      <c r="N80" s="1">
        <v>7032.68</v>
      </c>
      <c r="O80" s="1">
        <v>52967.32</v>
      </c>
    </row>
    <row r="81" spans="2:15">
      <c r="B81" s="2" t="s">
        <v>312</v>
      </c>
      <c r="C81" t="s">
        <v>311</v>
      </c>
      <c r="D81" t="s">
        <v>682</v>
      </c>
      <c r="E81" t="s">
        <v>53</v>
      </c>
      <c r="F81">
        <v>6</v>
      </c>
      <c r="G81" s="1">
        <v>20000</v>
      </c>
      <c r="H81">
        <v>0</v>
      </c>
      <c r="I81" s="1">
        <v>20000</v>
      </c>
      <c r="J81">
        <v>574</v>
      </c>
      <c r="K81">
        <v>0</v>
      </c>
      <c r="L81">
        <v>608</v>
      </c>
      <c r="M81" s="1">
        <v>5210.04</v>
      </c>
      <c r="N81" s="1">
        <v>6392.04</v>
      </c>
      <c r="O81" s="1">
        <v>13607.96</v>
      </c>
    </row>
    <row r="82" spans="2:15">
      <c r="B82" s="2" t="s">
        <v>383</v>
      </c>
      <c r="C82" t="s">
        <v>382</v>
      </c>
      <c r="D82" t="s">
        <v>700</v>
      </c>
      <c r="E82" t="s">
        <v>148</v>
      </c>
      <c r="F82">
        <v>56</v>
      </c>
      <c r="G82" s="1">
        <v>50000</v>
      </c>
      <c r="H82">
        <v>0</v>
      </c>
      <c r="I82" s="1">
        <v>50000</v>
      </c>
      <c r="J82" s="1">
        <v>1435</v>
      </c>
      <c r="K82" s="1">
        <v>1854</v>
      </c>
      <c r="L82" s="1">
        <v>1520</v>
      </c>
      <c r="M82">
        <v>0</v>
      </c>
      <c r="N82" s="1">
        <v>4809</v>
      </c>
      <c r="O82" s="1">
        <v>45191</v>
      </c>
    </row>
    <row r="83" spans="2:15">
      <c r="B83" s="2" t="s">
        <v>385</v>
      </c>
      <c r="C83" t="s">
        <v>384</v>
      </c>
      <c r="D83" t="s">
        <v>700</v>
      </c>
      <c r="E83" t="s">
        <v>16</v>
      </c>
      <c r="F83">
        <v>58</v>
      </c>
      <c r="G83" s="1">
        <v>50000</v>
      </c>
      <c r="H83">
        <v>0</v>
      </c>
      <c r="I83" s="1">
        <v>50000</v>
      </c>
      <c r="J83" s="1">
        <v>1435</v>
      </c>
      <c r="K83" s="1">
        <v>1854</v>
      </c>
      <c r="L83" s="1">
        <v>1520</v>
      </c>
      <c r="M83">
        <v>0</v>
      </c>
      <c r="N83" s="1">
        <v>4809</v>
      </c>
      <c r="O83" s="1">
        <v>45191</v>
      </c>
    </row>
    <row r="84" spans="2:15">
      <c r="B84" s="2" t="s">
        <v>51</v>
      </c>
      <c r="C84" t="s">
        <v>50</v>
      </c>
      <c r="D84" t="s">
        <v>703</v>
      </c>
      <c r="E84" t="s">
        <v>16</v>
      </c>
      <c r="F84">
        <v>22</v>
      </c>
      <c r="G84" s="1">
        <v>90000</v>
      </c>
      <c r="H84">
        <v>0</v>
      </c>
      <c r="I84" s="1">
        <v>90000</v>
      </c>
      <c r="J84" s="1">
        <v>2583</v>
      </c>
      <c r="K84" s="1">
        <v>9753.1200000000008</v>
      </c>
      <c r="L84" s="1">
        <v>2736</v>
      </c>
      <c r="M84" s="1">
        <v>2174</v>
      </c>
      <c r="N84" s="1">
        <v>17246.12</v>
      </c>
      <c r="O84" s="1">
        <v>72753.88</v>
      </c>
    </row>
    <row r="85" spans="2:15">
      <c r="B85" s="2" t="s">
        <v>54</v>
      </c>
      <c r="C85" t="s">
        <v>52</v>
      </c>
      <c r="D85" t="s">
        <v>687</v>
      </c>
      <c r="E85" t="s">
        <v>53</v>
      </c>
      <c r="F85">
        <v>45</v>
      </c>
      <c r="G85" s="1">
        <v>16000</v>
      </c>
      <c r="H85">
        <v>0</v>
      </c>
      <c r="I85" s="1">
        <v>16000</v>
      </c>
      <c r="J85">
        <v>459.2</v>
      </c>
      <c r="K85">
        <v>0</v>
      </c>
      <c r="L85">
        <v>486.4</v>
      </c>
      <c r="M85">
        <v>0</v>
      </c>
      <c r="N85">
        <v>945.6</v>
      </c>
      <c r="O85" s="1">
        <v>15054.4</v>
      </c>
    </row>
    <row r="86" spans="2:15">
      <c r="B86" s="2" t="s">
        <v>57</v>
      </c>
      <c r="C86" t="s">
        <v>55</v>
      </c>
      <c r="D86" t="s">
        <v>711</v>
      </c>
      <c r="E86" t="s">
        <v>56</v>
      </c>
      <c r="F86">
        <v>7</v>
      </c>
      <c r="G86" s="1">
        <v>90000</v>
      </c>
      <c r="H86">
        <v>0</v>
      </c>
      <c r="I86" s="1">
        <v>90000</v>
      </c>
      <c r="J86" s="1">
        <v>2583</v>
      </c>
      <c r="K86" s="1">
        <v>9455.59</v>
      </c>
      <c r="L86" s="1">
        <v>2736</v>
      </c>
      <c r="M86" s="1">
        <v>6167.78</v>
      </c>
      <c r="N86" s="1">
        <v>20942.37</v>
      </c>
      <c r="O86" s="1">
        <v>69057.63</v>
      </c>
    </row>
    <row r="87" spans="2:15">
      <c r="B87" s="2" t="s">
        <v>216</v>
      </c>
      <c r="C87" t="s">
        <v>215</v>
      </c>
      <c r="D87" t="s">
        <v>711</v>
      </c>
      <c r="E87" t="s">
        <v>56</v>
      </c>
      <c r="F87">
        <v>10</v>
      </c>
      <c r="G87" s="1">
        <v>90000</v>
      </c>
      <c r="H87">
        <v>0</v>
      </c>
      <c r="I87" s="1">
        <v>90000</v>
      </c>
      <c r="J87" s="1">
        <v>2583</v>
      </c>
      <c r="K87" s="1">
        <v>9753.1200000000008</v>
      </c>
      <c r="L87" s="1">
        <v>2736</v>
      </c>
      <c r="M87" s="1">
        <v>3087</v>
      </c>
      <c r="N87" s="1">
        <v>18159.12</v>
      </c>
      <c r="O87" s="1">
        <v>71840.88</v>
      </c>
    </row>
    <row r="88" spans="2:15">
      <c r="B88" s="2" t="s">
        <v>490</v>
      </c>
      <c r="C88" t="s">
        <v>489</v>
      </c>
      <c r="D88" t="s">
        <v>721</v>
      </c>
      <c r="E88" t="s">
        <v>89</v>
      </c>
      <c r="F88">
        <v>391</v>
      </c>
      <c r="G88" s="1">
        <v>20000</v>
      </c>
      <c r="H88">
        <v>0</v>
      </c>
      <c r="I88" s="1">
        <v>20000</v>
      </c>
      <c r="J88">
        <v>574</v>
      </c>
      <c r="K88">
        <v>0</v>
      </c>
      <c r="L88">
        <v>608</v>
      </c>
      <c r="M88">
        <v>0</v>
      </c>
      <c r="N88" s="1">
        <v>1182</v>
      </c>
      <c r="O88" s="1">
        <v>18818</v>
      </c>
    </row>
    <row r="89" spans="2:15">
      <c r="B89" s="2" t="s">
        <v>314</v>
      </c>
      <c r="C89" t="s">
        <v>313</v>
      </c>
      <c r="D89" t="s">
        <v>679</v>
      </c>
      <c r="E89" t="s">
        <v>34</v>
      </c>
      <c r="F89">
        <v>5525895</v>
      </c>
      <c r="G89" s="1">
        <v>10000</v>
      </c>
      <c r="H89">
        <v>0</v>
      </c>
      <c r="I89" s="1">
        <v>10000</v>
      </c>
      <c r="J89">
        <v>287</v>
      </c>
      <c r="K89">
        <v>0</v>
      </c>
      <c r="L89">
        <v>304</v>
      </c>
      <c r="M89">
        <v>0</v>
      </c>
      <c r="N89">
        <v>591</v>
      </c>
      <c r="O89" s="1">
        <v>9409</v>
      </c>
    </row>
    <row r="90" spans="2:15">
      <c r="B90" s="2" t="s">
        <v>410</v>
      </c>
      <c r="C90" t="s">
        <v>409</v>
      </c>
      <c r="D90" t="s">
        <v>690</v>
      </c>
      <c r="E90" t="s">
        <v>183</v>
      </c>
      <c r="F90">
        <v>963</v>
      </c>
      <c r="G90" s="1">
        <v>51800</v>
      </c>
      <c r="H90">
        <v>0</v>
      </c>
      <c r="I90" s="1">
        <v>51800</v>
      </c>
      <c r="J90" s="1">
        <v>1486.66</v>
      </c>
      <c r="K90" s="1">
        <v>2108.04</v>
      </c>
      <c r="L90" s="1">
        <v>1574.72</v>
      </c>
      <c r="M90">
        <v>0</v>
      </c>
      <c r="N90" s="1">
        <v>5169.42</v>
      </c>
      <c r="O90" s="1">
        <v>46630.58</v>
      </c>
    </row>
    <row r="91" spans="2:15">
      <c r="B91" s="2" t="s">
        <v>219</v>
      </c>
      <c r="C91" t="s">
        <v>217</v>
      </c>
      <c r="D91" t="s">
        <v>712</v>
      </c>
      <c r="E91" t="s">
        <v>218</v>
      </c>
      <c r="F91">
        <v>168</v>
      </c>
      <c r="G91" s="1">
        <v>75000</v>
      </c>
      <c r="H91">
        <v>0</v>
      </c>
      <c r="I91" s="1">
        <v>75000</v>
      </c>
      <c r="J91" s="1">
        <v>2152.5</v>
      </c>
      <c r="K91" s="1">
        <v>6309.38</v>
      </c>
      <c r="L91" s="1">
        <v>2280</v>
      </c>
      <c r="M91">
        <v>0</v>
      </c>
      <c r="N91" s="1">
        <v>10741.88</v>
      </c>
      <c r="O91" s="1">
        <v>64258.12</v>
      </c>
    </row>
    <row r="92" spans="2:15">
      <c r="B92" s="2" t="s">
        <v>60</v>
      </c>
      <c r="C92" t="s">
        <v>58</v>
      </c>
      <c r="D92" t="s">
        <v>734</v>
      </c>
      <c r="E92" t="s">
        <v>59</v>
      </c>
      <c r="F92">
        <v>12</v>
      </c>
      <c r="G92" s="1">
        <v>80000</v>
      </c>
      <c r="H92">
        <v>0</v>
      </c>
      <c r="I92" s="1">
        <v>80000</v>
      </c>
      <c r="J92" s="1">
        <v>2296</v>
      </c>
      <c r="K92" s="1">
        <v>7400.87</v>
      </c>
      <c r="L92" s="1">
        <v>2432</v>
      </c>
      <c r="M92">
        <v>390.11</v>
      </c>
      <c r="N92" s="1">
        <v>12518.98</v>
      </c>
      <c r="O92" s="1">
        <v>67481.02</v>
      </c>
    </row>
    <row r="93" spans="2:15">
      <c r="B93" s="2" t="s">
        <v>412</v>
      </c>
      <c r="C93" t="s">
        <v>411</v>
      </c>
      <c r="D93" t="s">
        <v>690</v>
      </c>
      <c r="E93" t="s">
        <v>89</v>
      </c>
      <c r="F93">
        <v>967</v>
      </c>
      <c r="G93" s="1">
        <v>12347.5</v>
      </c>
      <c r="H93">
        <v>0</v>
      </c>
      <c r="I93" s="1">
        <v>12347.5</v>
      </c>
      <c r="J93">
        <v>354.37</v>
      </c>
      <c r="K93">
        <v>0</v>
      </c>
      <c r="L93">
        <v>375.36</v>
      </c>
      <c r="M93">
        <v>0</v>
      </c>
      <c r="N93">
        <v>729.73</v>
      </c>
      <c r="O93" s="1">
        <v>11617.77</v>
      </c>
    </row>
    <row r="94" spans="2:15">
      <c r="B94" s="2" t="s">
        <v>492</v>
      </c>
      <c r="C94" t="s">
        <v>491</v>
      </c>
      <c r="D94" t="s">
        <v>721</v>
      </c>
      <c r="E94" t="s">
        <v>89</v>
      </c>
      <c r="F94">
        <v>379</v>
      </c>
      <c r="G94" s="1">
        <v>20000</v>
      </c>
      <c r="H94">
        <v>0</v>
      </c>
      <c r="I94" s="1">
        <v>20000</v>
      </c>
      <c r="J94">
        <v>574</v>
      </c>
      <c r="K94">
        <v>0</v>
      </c>
      <c r="L94">
        <v>608</v>
      </c>
      <c r="M94">
        <v>0</v>
      </c>
      <c r="N94" s="1">
        <v>1182</v>
      </c>
      <c r="O94" s="1">
        <v>18818</v>
      </c>
    </row>
    <row r="95" spans="2:15">
      <c r="B95" s="2" t="s">
        <v>496</v>
      </c>
      <c r="C95" t="s">
        <v>495</v>
      </c>
      <c r="D95" t="s">
        <v>690</v>
      </c>
      <c r="E95" t="s">
        <v>89</v>
      </c>
      <c r="F95">
        <v>1055</v>
      </c>
      <c r="G95" s="1">
        <v>20000</v>
      </c>
      <c r="H95">
        <v>0</v>
      </c>
      <c r="I95" s="1">
        <v>20000</v>
      </c>
      <c r="J95">
        <v>574</v>
      </c>
      <c r="K95">
        <v>0</v>
      </c>
      <c r="L95">
        <v>608</v>
      </c>
      <c r="M95">
        <v>0</v>
      </c>
      <c r="N95" s="1">
        <v>1182</v>
      </c>
      <c r="O95" s="1">
        <v>18818</v>
      </c>
    </row>
    <row r="96" spans="2:15">
      <c r="B96" s="2" t="s">
        <v>63</v>
      </c>
      <c r="C96" t="s">
        <v>61</v>
      </c>
      <c r="D96" t="s">
        <v>682</v>
      </c>
      <c r="E96" t="s">
        <v>62</v>
      </c>
      <c r="F96">
        <v>19</v>
      </c>
      <c r="G96" s="1">
        <v>26250</v>
      </c>
      <c r="H96">
        <v>0</v>
      </c>
      <c r="I96" s="1">
        <v>26250</v>
      </c>
      <c r="J96">
        <v>753.38</v>
      </c>
      <c r="K96">
        <v>0</v>
      </c>
      <c r="L96">
        <v>798</v>
      </c>
      <c r="M96">
        <v>402.11</v>
      </c>
      <c r="N96" s="1">
        <v>1953.49</v>
      </c>
      <c r="O96" s="1">
        <v>24296.51</v>
      </c>
    </row>
    <row r="97" spans="2:15">
      <c r="B97" s="2" t="s">
        <v>498</v>
      </c>
      <c r="C97" t="s">
        <v>497</v>
      </c>
      <c r="D97" t="s">
        <v>690</v>
      </c>
      <c r="E97" t="s">
        <v>89</v>
      </c>
      <c r="F97">
        <v>1039</v>
      </c>
      <c r="G97" s="1">
        <v>20000</v>
      </c>
      <c r="H97">
        <v>0</v>
      </c>
      <c r="I97" s="1">
        <v>20000</v>
      </c>
      <c r="J97">
        <v>574</v>
      </c>
      <c r="K97">
        <v>0</v>
      </c>
      <c r="L97">
        <v>608</v>
      </c>
      <c r="M97">
        <v>0</v>
      </c>
      <c r="N97" s="1">
        <v>1182</v>
      </c>
      <c r="O97" s="1">
        <v>18818</v>
      </c>
    </row>
    <row r="98" spans="2:15">
      <c r="B98" s="2" t="s">
        <v>66</v>
      </c>
      <c r="C98" t="s">
        <v>64</v>
      </c>
      <c r="D98" t="s">
        <v>717</v>
      </c>
      <c r="E98" t="s">
        <v>65</v>
      </c>
      <c r="F98">
        <v>9</v>
      </c>
      <c r="G98" s="1">
        <v>120000</v>
      </c>
      <c r="H98">
        <v>0</v>
      </c>
      <c r="I98" s="1">
        <v>120000</v>
      </c>
      <c r="J98" s="1">
        <v>3444</v>
      </c>
      <c r="K98" s="1">
        <v>16809.87</v>
      </c>
      <c r="L98" s="1">
        <v>3648</v>
      </c>
      <c r="M98">
        <v>0</v>
      </c>
      <c r="N98" s="1">
        <v>23901.87</v>
      </c>
      <c r="O98" s="1">
        <v>96098.13</v>
      </c>
    </row>
    <row r="99" spans="2:15">
      <c r="B99" s="2" t="s">
        <v>414</v>
      </c>
      <c r="C99" t="s">
        <v>413</v>
      </c>
      <c r="D99" t="s">
        <v>693</v>
      </c>
      <c r="E99" t="s">
        <v>70</v>
      </c>
      <c r="F99">
        <v>5</v>
      </c>
      <c r="G99" s="1">
        <v>31000</v>
      </c>
      <c r="H99">
        <v>0</v>
      </c>
      <c r="I99" s="1">
        <v>31000</v>
      </c>
      <c r="J99">
        <v>889.7</v>
      </c>
      <c r="K99">
        <v>0</v>
      </c>
      <c r="L99">
        <v>942.4</v>
      </c>
      <c r="M99" s="1">
        <v>1470.91</v>
      </c>
      <c r="N99" s="1">
        <v>3303.01</v>
      </c>
      <c r="O99" s="1">
        <v>27696.99</v>
      </c>
    </row>
    <row r="100" spans="2:15">
      <c r="B100" s="2" t="s">
        <v>471</v>
      </c>
      <c r="C100" t="s">
        <v>470</v>
      </c>
      <c r="D100" t="s">
        <v>747</v>
      </c>
      <c r="E100" t="s">
        <v>274</v>
      </c>
      <c r="F100">
        <v>64</v>
      </c>
      <c r="G100" s="1">
        <v>45000</v>
      </c>
      <c r="H100">
        <v>0</v>
      </c>
      <c r="I100" s="1">
        <v>45000</v>
      </c>
      <c r="J100" s="1">
        <v>1291.5</v>
      </c>
      <c r="K100" s="1">
        <v>1148.33</v>
      </c>
      <c r="L100" s="1">
        <v>1368</v>
      </c>
      <c r="M100">
        <v>0</v>
      </c>
      <c r="N100" s="1">
        <v>3807.83</v>
      </c>
      <c r="O100" s="1">
        <v>41192.17</v>
      </c>
    </row>
    <row r="101" spans="2:15">
      <c r="B101" s="2" t="s">
        <v>416</v>
      </c>
      <c r="C101" t="s">
        <v>415</v>
      </c>
      <c r="D101" t="s">
        <v>682</v>
      </c>
      <c r="E101" t="s">
        <v>25</v>
      </c>
      <c r="F101">
        <v>38</v>
      </c>
      <c r="G101" s="1">
        <v>130000</v>
      </c>
      <c r="H101">
        <v>0</v>
      </c>
      <c r="I101" s="1">
        <v>130000</v>
      </c>
      <c r="J101" s="1">
        <v>3731</v>
      </c>
      <c r="K101" s="1">
        <v>19162.12</v>
      </c>
      <c r="L101" s="1">
        <v>3952</v>
      </c>
      <c r="M101">
        <v>0</v>
      </c>
      <c r="N101" s="1">
        <v>26845.119999999999</v>
      </c>
      <c r="O101" s="1">
        <v>103154.88</v>
      </c>
    </row>
    <row r="102" spans="2:15">
      <c r="B102" s="2" t="s">
        <v>68</v>
      </c>
      <c r="C102" t="s">
        <v>67</v>
      </c>
      <c r="D102" t="s">
        <v>683</v>
      </c>
      <c r="E102" t="s">
        <v>62</v>
      </c>
      <c r="F102">
        <v>2</v>
      </c>
      <c r="G102" s="1">
        <v>26250</v>
      </c>
      <c r="H102">
        <v>0</v>
      </c>
      <c r="I102" s="1">
        <v>26250</v>
      </c>
      <c r="J102">
        <v>753.38</v>
      </c>
      <c r="K102">
        <v>0</v>
      </c>
      <c r="L102">
        <v>798</v>
      </c>
      <c r="M102">
        <v>0</v>
      </c>
      <c r="N102" s="1">
        <v>1551.38</v>
      </c>
      <c r="O102" s="1">
        <v>24698.62</v>
      </c>
    </row>
    <row r="103" spans="2:15">
      <c r="B103" s="2" t="s">
        <v>71</v>
      </c>
      <c r="C103" t="s">
        <v>69</v>
      </c>
      <c r="D103" t="s">
        <v>691</v>
      </c>
      <c r="E103" t="s">
        <v>70</v>
      </c>
      <c r="F103">
        <v>57</v>
      </c>
      <c r="G103" s="1">
        <v>28000</v>
      </c>
      <c r="H103">
        <v>0</v>
      </c>
      <c r="I103" s="1">
        <v>28000</v>
      </c>
      <c r="J103">
        <v>803.6</v>
      </c>
      <c r="K103">
        <v>0</v>
      </c>
      <c r="L103">
        <v>851.2</v>
      </c>
      <c r="M103">
        <v>0</v>
      </c>
      <c r="N103" s="1">
        <v>1654.8</v>
      </c>
      <c r="O103" s="1">
        <v>26345.200000000001</v>
      </c>
    </row>
    <row r="104" spans="2:15">
      <c r="B104" s="2" t="s">
        <v>418</v>
      </c>
      <c r="C104" t="s">
        <v>417</v>
      </c>
      <c r="D104" t="s">
        <v>690</v>
      </c>
      <c r="E104" t="s">
        <v>53</v>
      </c>
      <c r="F104">
        <v>10</v>
      </c>
      <c r="G104" s="1">
        <v>17160</v>
      </c>
      <c r="H104">
        <v>0</v>
      </c>
      <c r="I104" s="1">
        <v>17160</v>
      </c>
      <c r="J104">
        <v>492.49</v>
      </c>
      <c r="K104">
        <v>0</v>
      </c>
      <c r="L104">
        <v>521.66</v>
      </c>
      <c r="M104">
        <v>0</v>
      </c>
      <c r="N104" s="1">
        <v>1014.15</v>
      </c>
      <c r="O104" s="1">
        <v>16145.85</v>
      </c>
    </row>
    <row r="105" spans="2:15">
      <c r="B105" s="2" t="s">
        <v>395</v>
      </c>
      <c r="C105" t="s">
        <v>394</v>
      </c>
      <c r="D105" t="s">
        <v>741</v>
      </c>
      <c r="E105" t="s">
        <v>274</v>
      </c>
      <c r="F105">
        <v>3</v>
      </c>
      <c r="G105" s="1">
        <v>35000</v>
      </c>
      <c r="H105">
        <v>0</v>
      </c>
      <c r="I105" s="1">
        <v>35000</v>
      </c>
      <c r="J105" s="1">
        <v>1004.5</v>
      </c>
      <c r="K105">
        <v>0</v>
      </c>
      <c r="L105" s="1">
        <v>1064</v>
      </c>
      <c r="M105">
        <v>0</v>
      </c>
      <c r="N105" s="1">
        <v>2068.5</v>
      </c>
      <c r="O105" s="1">
        <v>32931.5</v>
      </c>
    </row>
    <row r="106" spans="2:15">
      <c r="B106" s="2" t="s">
        <v>317</v>
      </c>
      <c r="C106" t="s">
        <v>315</v>
      </c>
      <c r="D106" t="s">
        <v>696</v>
      </c>
      <c r="E106" t="s">
        <v>316</v>
      </c>
      <c r="F106">
        <v>1</v>
      </c>
      <c r="G106" s="1">
        <v>40000</v>
      </c>
      <c r="H106">
        <v>0</v>
      </c>
      <c r="I106" s="1">
        <v>40000</v>
      </c>
      <c r="J106" s="1">
        <v>1148</v>
      </c>
      <c r="K106">
        <v>442.65</v>
      </c>
      <c r="L106" s="1">
        <v>1216</v>
      </c>
      <c r="M106" s="1">
        <v>27973.439999999999</v>
      </c>
      <c r="N106" s="1">
        <v>30780.09</v>
      </c>
      <c r="O106" s="1">
        <v>9219.91</v>
      </c>
    </row>
    <row r="107" spans="2:15">
      <c r="B107" s="2" t="s">
        <v>74</v>
      </c>
      <c r="C107" t="s">
        <v>72</v>
      </c>
      <c r="D107" t="s">
        <v>691</v>
      </c>
      <c r="E107" t="s">
        <v>73</v>
      </c>
      <c r="F107">
        <v>46</v>
      </c>
      <c r="G107" s="1">
        <v>30000</v>
      </c>
      <c r="H107">
        <v>0</v>
      </c>
      <c r="I107" s="1">
        <v>30000</v>
      </c>
      <c r="J107">
        <v>861</v>
      </c>
      <c r="K107">
        <v>0</v>
      </c>
      <c r="L107">
        <v>912</v>
      </c>
      <c r="M107">
        <v>0</v>
      </c>
      <c r="N107" s="1">
        <v>1773</v>
      </c>
      <c r="O107" s="1">
        <v>28227</v>
      </c>
    </row>
    <row r="108" spans="2:15">
      <c r="B108" s="2" t="s">
        <v>420</v>
      </c>
      <c r="C108" t="s">
        <v>419</v>
      </c>
      <c r="D108" t="s">
        <v>693</v>
      </c>
      <c r="E108" t="s">
        <v>25</v>
      </c>
      <c r="F108">
        <v>6</v>
      </c>
      <c r="G108" s="1">
        <v>80000</v>
      </c>
      <c r="H108">
        <v>0</v>
      </c>
      <c r="I108" s="1">
        <v>80000</v>
      </c>
      <c r="J108" s="1">
        <v>2296</v>
      </c>
      <c r="K108" s="1">
        <v>7400.87</v>
      </c>
      <c r="L108" s="1">
        <v>2432</v>
      </c>
      <c r="M108">
        <v>0</v>
      </c>
      <c r="N108" s="1">
        <v>12128.87</v>
      </c>
      <c r="O108" s="1">
        <v>67871.13</v>
      </c>
    </row>
    <row r="109" spans="2:15">
      <c r="B109" s="2" t="s">
        <v>76</v>
      </c>
      <c r="C109" t="s">
        <v>75</v>
      </c>
      <c r="D109" t="s">
        <v>697</v>
      </c>
      <c r="E109" t="s">
        <v>62</v>
      </c>
      <c r="F109">
        <v>1</v>
      </c>
      <c r="G109" s="1">
        <v>26250</v>
      </c>
      <c r="H109">
        <v>0</v>
      </c>
      <c r="I109" s="1">
        <v>26250</v>
      </c>
      <c r="J109">
        <v>753.38</v>
      </c>
      <c r="K109">
        <v>0</v>
      </c>
      <c r="L109">
        <v>798</v>
      </c>
      <c r="M109">
        <v>0</v>
      </c>
      <c r="N109" s="1">
        <v>1551.38</v>
      </c>
      <c r="O109" s="1">
        <v>24698.62</v>
      </c>
    </row>
    <row r="110" spans="2:15">
      <c r="B110" s="2" t="s">
        <v>79</v>
      </c>
      <c r="C110" t="s">
        <v>77</v>
      </c>
      <c r="D110" t="s">
        <v>715</v>
      </c>
      <c r="E110" t="s">
        <v>78</v>
      </c>
      <c r="F110">
        <v>23</v>
      </c>
      <c r="G110" s="1">
        <v>35000</v>
      </c>
      <c r="H110">
        <v>0</v>
      </c>
      <c r="I110" s="1">
        <v>35000</v>
      </c>
      <c r="J110" s="1">
        <v>1004.5</v>
      </c>
      <c r="K110">
        <v>0</v>
      </c>
      <c r="L110" s="1">
        <v>1064</v>
      </c>
      <c r="M110">
        <v>0</v>
      </c>
      <c r="N110" s="1">
        <v>2068.5</v>
      </c>
      <c r="O110" s="1">
        <v>32931.5</v>
      </c>
    </row>
    <row r="111" spans="2:15">
      <c r="B111" s="2" t="s">
        <v>500</v>
      </c>
      <c r="C111" t="s">
        <v>499</v>
      </c>
      <c r="D111" t="s">
        <v>690</v>
      </c>
      <c r="E111" t="s">
        <v>446</v>
      </c>
      <c r="F111">
        <v>1122</v>
      </c>
      <c r="G111" s="1">
        <v>60000</v>
      </c>
      <c r="H111">
        <v>0</v>
      </c>
      <c r="I111" s="1">
        <v>60000</v>
      </c>
      <c r="J111" s="1">
        <v>1722</v>
      </c>
      <c r="K111" s="1">
        <v>3486.68</v>
      </c>
      <c r="L111" s="1">
        <v>1824</v>
      </c>
      <c r="M111">
        <v>0</v>
      </c>
      <c r="N111" s="1">
        <v>7032.68</v>
      </c>
      <c r="O111" s="1">
        <v>52967.32</v>
      </c>
    </row>
    <row r="112" spans="2:15">
      <c r="B112" s="2" t="s">
        <v>81</v>
      </c>
      <c r="C112" t="s">
        <v>80</v>
      </c>
      <c r="D112" t="s">
        <v>711</v>
      </c>
      <c r="E112" t="s">
        <v>16</v>
      </c>
      <c r="F112">
        <v>9</v>
      </c>
      <c r="G112" s="1">
        <v>70000</v>
      </c>
      <c r="H112">
        <v>0</v>
      </c>
      <c r="I112" s="1">
        <v>70000</v>
      </c>
      <c r="J112" s="1">
        <v>2009</v>
      </c>
      <c r="K112" s="1">
        <v>5368.48</v>
      </c>
      <c r="L112" s="1">
        <v>2128</v>
      </c>
      <c r="M112">
        <v>0</v>
      </c>
      <c r="N112" s="1">
        <v>9505.48</v>
      </c>
      <c r="O112" s="1">
        <v>60494.52</v>
      </c>
    </row>
    <row r="113" spans="2:15">
      <c r="B113" s="2" t="s">
        <v>221</v>
      </c>
      <c r="C113" t="s">
        <v>220</v>
      </c>
      <c r="D113" t="s">
        <v>691</v>
      </c>
      <c r="E113" t="s">
        <v>174</v>
      </c>
      <c r="F113">
        <v>54</v>
      </c>
      <c r="G113" s="1">
        <v>80000</v>
      </c>
      <c r="H113">
        <v>0</v>
      </c>
      <c r="I113" s="1">
        <v>80000</v>
      </c>
      <c r="J113" s="1">
        <v>2296</v>
      </c>
      <c r="K113" s="1">
        <v>7400.87</v>
      </c>
      <c r="L113" s="1">
        <v>2432</v>
      </c>
      <c r="M113">
        <v>0</v>
      </c>
      <c r="N113" s="1">
        <v>12128.87</v>
      </c>
      <c r="O113" s="1">
        <v>67871.13</v>
      </c>
    </row>
    <row r="114" spans="2:15">
      <c r="B114" s="2" t="s">
        <v>84</v>
      </c>
      <c r="C114" t="s">
        <v>82</v>
      </c>
      <c r="D114" t="s">
        <v>709</v>
      </c>
      <c r="E114" t="s">
        <v>83</v>
      </c>
      <c r="F114">
        <v>41</v>
      </c>
      <c r="G114" s="1">
        <v>120000</v>
      </c>
      <c r="H114">
        <v>0</v>
      </c>
      <c r="I114" s="1">
        <v>120000</v>
      </c>
      <c r="J114" s="1">
        <v>3444</v>
      </c>
      <c r="K114" s="1">
        <v>16809.87</v>
      </c>
      <c r="L114" s="1">
        <v>3648</v>
      </c>
      <c r="M114">
        <v>0</v>
      </c>
      <c r="N114" s="1">
        <v>23901.87</v>
      </c>
      <c r="O114" s="1">
        <v>96098.13</v>
      </c>
    </row>
    <row r="115" spans="2:15">
      <c r="B115" s="2" t="s">
        <v>422</v>
      </c>
      <c r="C115" t="s">
        <v>421</v>
      </c>
      <c r="D115" t="s">
        <v>680</v>
      </c>
      <c r="E115" t="s">
        <v>309</v>
      </c>
      <c r="F115">
        <v>76</v>
      </c>
      <c r="G115" s="1">
        <v>25000</v>
      </c>
      <c r="H115">
        <v>0</v>
      </c>
      <c r="I115" s="1">
        <v>25000</v>
      </c>
      <c r="J115">
        <v>717.5</v>
      </c>
      <c r="K115">
        <v>0</v>
      </c>
      <c r="L115">
        <v>760</v>
      </c>
      <c r="M115" s="1">
        <v>1087</v>
      </c>
      <c r="N115" s="1">
        <v>2564.5</v>
      </c>
      <c r="O115" s="1">
        <v>22435.5</v>
      </c>
    </row>
    <row r="116" spans="2:15">
      <c r="B116" s="2" t="s">
        <v>424</v>
      </c>
      <c r="C116" t="s">
        <v>423</v>
      </c>
      <c r="D116" t="s">
        <v>690</v>
      </c>
      <c r="E116" t="s">
        <v>244</v>
      </c>
      <c r="F116">
        <v>973</v>
      </c>
      <c r="G116" s="1">
        <v>29662.5</v>
      </c>
      <c r="H116">
        <v>0</v>
      </c>
      <c r="I116" s="1">
        <v>29662.5</v>
      </c>
      <c r="J116">
        <v>851.31</v>
      </c>
      <c r="K116">
        <v>0</v>
      </c>
      <c r="L116">
        <v>901.74</v>
      </c>
      <c r="M116">
        <v>0</v>
      </c>
      <c r="N116" s="1">
        <v>1753.05</v>
      </c>
      <c r="O116" s="1">
        <v>27909.45</v>
      </c>
    </row>
    <row r="117" spans="2:15">
      <c r="B117" s="2" t="s">
        <v>504</v>
      </c>
      <c r="C117" t="s">
        <v>503</v>
      </c>
      <c r="D117" t="s">
        <v>690</v>
      </c>
      <c r="E117" t="s">
        <v>89</v>
      </c>
      <c r="F117">
        <v>1124</v>
      </c>
      <c r="G117" s="1">
        <v>20000</v>
      </c>
      <c r="H117">
        <v>0</v>
      </c>
      <c r="I117" s="1">
        <v>20000</v>
      </c>
      <c r="J117">
        <v>574</v>
      </c>
      <c r="K117">
        <v>0</v>
      </c>
      <c r="L117">
        <v>608</v>
      </c>
      <c r="M117">
        <v>0</v>
      </c>
      <c r="N117" s="1">
        <v>1182</v>
      </c>
      <c r="O117" s="1">
        <v>18818</v>
      </c>
    </row>
    <row r="118" spans="2:15">
      <c r="B118" s="2" t="s">
        <v>426</v>
      </c>
      <c r="C118" t="s">
        <v>425</v>
      </c>
      <c r="D118" t="s">
        <v>690</v>
      </c>
      <c r="E118" t="s">
        <v>89</v>
      </c>
      <c r="F118">
        <v>394</v>
      </c>
      <c r="G118" s="1">
        <v>12000</v>
      </c>
      <c r="H118">
        <v>0</v>
      </c>
      <c r="I118" s="1">
        <v>12000</v>
      </c>
      <c r="J118">
        <v>344.4</v>
      </c>
      <c r="K118">
        <v>0</v>
      </c>
      <c r="L118">
        <v>364.8</v>
      </c>
      <c r="M118">
        <v>0</v>
      </c>
      <c r="N118">
        <v>709.2</v>
      </c>
      <c r="O118" s="1">
        <v>11290.8</v>
      </c>
    </row>
    <row r="119" spans="2:15">
      <c r="B119" s="2" t="s">
        <v>87</v>
      </c>
      <c r="C119" t="s">
        <v>85</v>
      </c>
      <c r="D119" t="s">
        <v>707</v>
      </c>
      <c r="E119" t="s">
        <v>86</v>
      </c>
      <c r="F119">
        <v>20</v>
      </c>
      <c r="G119" s="1">
        <v>45000</v>
      </c>
      <c r="H119">
        <v>0</v>
      </c>
      <c r="I119" s="1">
        <v>45000</v>
      </c>
      <c r="J119" s="1">
        <v>1291.5</v>
      </c>
      <c r="K119" s="1">
        <v>1148.33</v>
      </c>
      <c r="L119" s="1">
        <v>1368</v>
      </c>
      <c r="M119">
        <v>0</v>
      </c>
      <c r="N119" s="1">
        <v>3807.83</v>
      </c>
      <c r="O119" s="1">
        <v>41192.17</v>
      </c>
    </row>
    <row r="120" spans="2:15">
      <c r="B120" s="2" t="s">
        <v>224</v>
      </c>
      <c r="C120" t="s">
        <v>222</v>
      </c>
      <c r="D120" t="s">
        <v>736</v>
      </c>
      <c r="E120" t="s">
        <v>223</v>
      </c>
      <c r="F120">
        <v>7</v>
      </c>
      <c r="G120" s="1">
        <v>130000</v>
      </c>
      <c r="H120">
        <v>0</v>
      </c>
      <c r="I120" s="1">
        <v>130000</v>
      </c>
      <c r="J120" s="1">
        <v>3731</v>
      </c>
      <c r="K120" s="1">
        <v>19162.12</v>
      </c>
      <c r="L120" s="1">
        <v>3952</v>
      </c>
      <c r="M120">
        <v>0</v>
      </c>
      <c r="N120" s="1">
        <v>26845.119999999999</v>
      </c>
      <c r="O120" s="1">
        <v>103154.88</v>
      </c>
    </row>
    <row r="121" spans="2:15">
      <c r="B121" s="2" t="s">
        <v>90</v>
      </c>
      <c r="C121" t="s">
        <v>88</v>
      </c>
      <c r="D121" t="s">
        <v>721</v>
      </c>
      <c r="E121" t="s">
        <v>89</v>
      </c>
      <c r="F121">
        <v>353</v>
      </c>
      <c r="G121" s="1">
        <v>13200</v>
      </c>
      <c r="H121">
        <v>0</v>
      </c>
      <c r="I121" s="1">
        <v>13200</v>
      </c>
      <c r="J121">
        <v>378.84</v>
      </c>
      <c r="K121">
        <v>0</v>
      </c>
      <c r="L121">
        <v>401.28</v>
      </c>
      <c r="M121">
        <v>0</v>
      </c>
      <c r="N121">
        <v>780.12</v>
      </c>
      <c r="O121" s="1">
        <v>12419.88</v>
      </c>
    </row>
    <row r="122" spans="2:15">
      <c r="B122" s="2" t="s">
        <v>92</v>
      </c>
      <c r="C122" t="s">
        <v>91</v>
      </c>
      <c r="D122" t="s">
        <v>676</v>
      </c>
      <c r="E122" t="s">
        <v>70</v>
      </c>
      <c r="F122">
        <v>241</v>
      </c>
      <c r="G122" s="1">
        <v>10000</v>
      </c>
      <c r="H122">
        <v>0</v>
      </c>
      <c r="I122" s="1">
        <v>10000</v>
      </c>
      <c r="J122">
        <v>287</v>
      </c>
      <c r="K122">
        <v>0</v>
      </c>
      <c r="L122">
        <v>304</v>
      </c>
      <c r="M122">
        <v>0</v>
      </c>
      <c r="N122">
        <v>591</v>
      </c>
      <c r="O122" s="1">
        <v>9409</v>
      </c>
    </row>
    <row r="123" spans="2:15">
      <c r="B123" s="2" t="s">
        <v>319</v>
      </c>
      <c r="C123" t="s">
        <v>318</v>
      </c>
      <c r="D123" t="s">
        <v>676</v>
      </c>
      <c r="E123" t="s">
        <v>53</v>
      </c>
      <c r="F123">
        <v>6805815</v>
      </c>
      <c r="G123" s="1">
        <v>14300</v>
      </c>
      <c r="H123">
        <v>0</v>
      </c>
      <c r="I123" s="1">
        <v>14300</v>
      </c>
      <c r="J123">
        <v>410.41</v>
      </c>
      <c r="K123">
        <v>0</v>
      </c>
      <c r="L123">
        <v>434.72</v>
      </c>
      <c r="M123">
        <v>0</v>
      </c>
      <c r="N123">
        <v>845.13</v>
      </c>
      <c r="O123" s="1">
        <v>13454.87</v>
      </c>
    </row>
    <row r="124" spans="2:15">
      <c r="B124" s="2" t="s">
        <v>94</v>
      </c>
      <c r="C124" t="s">
        <v>93</v>
      </c>
      <c r="D124" t="s">
        <v>676</v>
      </c>
      <c r="E124" t="s">
        <v>34</v>
      </c>
      <c r="F124">
        <v>528</v>
      </c>
      <c r="G124" s="1">
        <v>10000</v>
      </c>
      <c r="H124">
        <v>0</v>
      </c>
      <c r="I124" s="1">
        <v>10000</v>
      </c>
      <c r="J124">
        <v>287</v>
      </c>
      <c r="K124">
        <v>0</v>
      </c>
      <c r="L124">
        <v>304</v>
      </c>
      <c r="M124">
        <v>0</v>
      </c>
      <c r="N124">
        <v>591</v>
      </c>
      <c r="O124" s="1">
        <v>9409</v>
      </c>
    </row>
    <row r="125" spans="2:15">
      <c r="B125" s="2" t="s">
        <v>322</v>
      </c>
      <c r="C125" t="s">
        <v>320</v>
      </c>
      <c r="D125" t="s">
        <v>676</v>
      </c>
      <c r="E125" t="s">
        <v>321</v>
      </c>
      <c r="F125">
        <v>6285801</v>
      </c>
      <c r="G125" s="1">
        <v>15400</v>
      </c>
      <c r="H125">
        <v>0</v>
      </c>
      <c r="I125" s="1">
        <v>15400</v>
      </c>
      <c r="J125">
        <v>441.98</v>
      </c>
      <c r="K125">
        <v>0</v>
      </c>
      <c r="L125">
        <v>468.16</v>
      </c>
      <c r="M125">
        <v>0</v>
      </c>
      <c r="N125">
        <v>910.14</v>
      </c>
      <c r="O125" s="1">
        <v>14489.86</v>
      </c>
    </row>
    <row r="126" spans="2:15">
      <c r="B126" s="2" t="s">
        <v>510</v>
      </c>
      <c r="C126" t="s">
        <v>509</v>
      </c>
      <c r="D126" t="s">
        <v>690</v>
      </c>
      <c r="E126" t="s">
        <v>446</v>
      </c>
      <c r="F126">
        <v>1104</v>
      </c>
      <c r="G126" s="1">
        <v>60000</v>
      </c>
      <c r="H126">
        <v>0</v>
      </c>
      <c r="I126" s="1">
        <v>60000</v>
      </c>
      <c r="J126" s="1">
        <v>1722</v>
      </c>
      <c r="K126" s="1">
        <v>3486.68</v>
      </c>
      <c r="L126" s="1">
        <v>1824</v>
      </c>
      <c r="M126">
        <v>0</v>
      </c>
      <c r="N126" s="1">
        <v>7032.68</v>
      </c>
      <c r="O126" s="1">
        <v>52967.32</v>
      </c>
    </row>
    <row r="127" spans="2:15">
      <c r="B127" s="2" t="s">
        <v>97</v>
      </c>
      <c r="C127" t="s">
        <v>95</v>
      </c>
      <c r="D127" t="s">
        <v>676</v>
      </c>
      <c r="E127" t="s">
        <v>96</v>
      </c>
      <c r="F127">
        <v>243</v>
      </c>
      <c r="G127" s="1">
        <v>16500</v>
      </c>
      <c r="H127">
        <v>0</v>
      </c>
      <c r="I127" s="1">
        <v>16500</v>
      </c>
      <c r="J127">
        <v>473.55</v>
      </c>
      <c r="K127">
        <v>0</v>
      </c>
      <c r="L127">
        <v>501.6</v>
      </c>
      <c r="M127">
        <v>0</v>
      </c>
      <c r="N127">
        <v>975.15</v>
      </c>
      <c r="O127" s="1">
        <v>15524.85</v>
      </c>
    </row>
    <row r="128" spans="2:15">
      <c r="B128" s="2" t="s">
        <v>324</v>
      </c>
      <c r="C128" t="s">
        <v>323</v>
      </c>
      <c r="D128" t="s">
        <v>676</v>
      </c>
      <c r="E128" t="s">
        <v>53</v>
      </c>
      <c r="F128">
        <v>6285802</v>
      </c>
      <c r="G128" s="1">
        <v>14300</v>
      </c>
      <c r="H128">
        <v>0</v>
      </c>
      <c r="I128" s="1">
        <v>14300</v>
      </c>
      <c r="J128">
        <v>410.41</v>
      </c>
      <c r="K128">
        <v>0</v>
      </c>
      <c r="L128">
        <v>434.72</v>
      </c>
      <c r="M128">
        <v>0</v>
      </c>
      <c r="N128">
        <v>845.13</v>
      </c>
      <c r="O128" s="1">
        <v>13454.87</v>
      </c>
    </row>
    <row r="129" spans="2:15">
      <c r="B129" s="2" t="s">
        <v>99</v>
      </c>
      <c r="C129" t="s">
        <v>98</v>
      </c>
      <c r="D129" t="s">
        <v>714</v>
      </c>
      <c r="E129" t="s">
        <v>25</v>
      </c>
      <c r="F129">
        <v>4</v>
      </c>
      <c r="G129" s="1">
        <v>130000</v>
      </c>
      <c r="H129">
        <v>0</v>
      </c>
      <c r="I129" s="1">
        <v>130000</v>
      </c>
      <c r="J129" s="1">
        <v>3731</v>
      </c>
      <c r="K129" s="1">
        <v>19162.12</v>
      </c>
      <c r="L129" s="1">
        <v>3952</v>
      </c>
      <c r="M129">
        <v>0</v>
      </c>
      <c r="N129" s="1">
        <v>26845.119999999999</v>
      </c>
      <c r="O129" s="1">
        <v>103154.88</v>
      </c>
    </row>
    <row r="130" spans="2:15">
      <c r="B130" s="2" t="s">
        <v>326</v>
      </c>
      <c r="C130" t="s">
        <v>325</v>
      </c>
      <c r="D130" t="s">
        <v>676</v>
      </c>
      <c r="E130" t="s">
        <v>53</v>
      </c>
      <c r="F130">
        <v>6285803</v>
      </c>
      <c r="G130" s="1">
        <v>14300</v>
      </c>
      <c r="H130">
        <v>0</v>
      </c>
      <c r="I130" s="1">
        <v>14300</v>
      </c>
      <c r="J130">
        <v>410.41</v>
      </c>
      <c r="K130">
        <v>0</v>
      </c>
      <c r="L130">
        <v>434.72</v>
      </c>
      <c r="M130">
        <v>0</v>
      </c>
      <c r="N130">
        <v>845.13</v>
      </c>
      <c r="O130" s="1">
        <v>13454.87</v>
      </c>
    </row>
    <row r="131" spans="2:15">
      <c r="B131" s="2" t="s">
        <v>328</v>
      </c>
      <c r="C131" t="s">
        <v>327</v>
      </c>
      <c r="D131" t="s">
        <v>676</v>
      </c>
      <c r="E131" t="s">
        <v>321</v>
      </c>
      <c r="F131">
        <v>6285810</v>
      </c>
      <c r="G131" s="1">
        <v>15400</v>
      </c>
      <c r="H131">
        <v>0</v>
      </c>
      <c r="I131" s="1">
        <v>15400</v>
      </c>
      <c r="J131">
        <v>441.98</v>
      </c>
      <c r="K131">
        <v>0</v>
      </c>
      <c r="L131">
        <v>468.16</v>
      </c>
      <c r="M131">
        <v>0</v>
      </c>
      <c r="N131">
        <v>910.14</v>
      </c>
      <c r="O131" s="1">
        <v>14489.86</v>
      </c>
    </row>
    <row r="132" spans="2:15">
      <c r="B132" s="2" t="s">
        <v>330</v>
      </c>
      <c r="C132" t="s">
        <v>329</v>
      </c>
      <c r="D132" t="s">
        <v>676</v>
      </c>
      <c r="E132" t="s">
        <v>321</v>
      </c>
      <c r="F132">
        <v>6285804</v>
      </c>
      <c r="G132" s="1">
        <v>15400</v>
      </c>
      <c r="H132">
        <v>0</v>
      </c>
      <c r="I132" s="1">
        <v>15400</v>
      </c>
      <c r="J132">
        <v>441.98</v>
      </c>
      <c r="K132">
        <v>0</v>
      </c>
      <c r="L132">
        <v>468.16</v>
      </c>
      <c r="M132">
        <v>0</v>
      </c>
      <c r="N132">
        <v>910.14</v>
      </c>
      <c r="O132" s="1">
        <v>14489.86</v>
      </c>
    </row>
    <row r="133" spans="2:15">
      <c r="B133" s="2" t="s">
        <v>428</v>
      </c>
      <c r="C133" t="s">
        <v>427</v>
      </c>
      <c r="D133" t="s">
        <v>680</v>
      </c>
      <c r="E133" t="s">
        <v>309</v>
      </c>
      <c r="F133">
        <v>77</v>
      </c>
      <c r="G133" s="1">
        <v>25000</v>
      </c>
      <c r="H133">
        <v>0</v>
      </c>
      <c r="I133" s="1">
        <v>25000</v>
      </c>
      <c r="J133">
        <v>717.5</v>
      </c>
      <c r="K133">
        <v>0</v>
      </c>
      <c r="L133">
        <v>760</v>
      </c>
      <c r="M133">
        <v>0</v>
      </c>
      <c r="N133" s="1">
        <v>1477.5</v>
      </c>
      <c r="O133" s="1">
        <v>23522.5</v>
      </c>
    </row>
    <row r="134" spans="2:15">
      <c r="B134" s="2" t="s">
        <v>331</v>
      </c>
      <c r="C134" t="s">
        <v>684</v>
      </c>
      <c r="D134" t="s">
        <v>679</v>
      </c>
      <c r="E134" t="s">
        <v>34</v>
      </c>
      <c r="F134">
        <v>3</v>
      </c>
      <c r="G134" s="1">
        <v>10000</v>
      </c>
      <c r="H134">
        <v>0</v>
      </c>
      <c r="I134" s="1">
        <v>10000</v>
      </c>
      <c r="J134">
        <v>287</v>
      </c>
      <c r="K134">
        <v>0</v>
      </c>
      <c r="L134">
        <v>304</v>
      </c>
      <c r="M134">
        <v>587</v>
      </c>
      <c r="N134" s="1">
        <v>1178</v>
      </c>
      <c r="O134" s="1">
        <v>8822</v>
      </c>
    </row>
    <row r="135" spans="2:15">
      <c r="B135" s="2" t="s">
        <v>333</v>
      </c>
      <c r="C135" t="s">
        <v>332</v>
      </c>
      <c r="D135" t="s">
        <v>676</v>
      </c>
      <c r="E135" t="s">
        <v>145</v>
      </c>
      <c r="F135">
        <v>6285805</v>
      </c>
      <c r="G135" s="1">
        <v>18700</v>
      </c>
      <c r="H135">
        <v>0</v>
      </c>
      <c r="I135" s="1">
        <v>18700</v>
      </c>
      <c r="J135">
        <v>536.69000000000005</v>
      </c>
      <c r="K135">
        <v>0</v>
      </c>
      <c r="L135">
        <v>568.48</v>
      </c>
      <c r="M135">
        <v>0</v>
      </c>
      <c r="N135" s="1">
        <v>1105.17</v>
      </c>
      <c r="O135" s="1">
        <v>17594.830000000002</v>
      </c>
    </row>
    <row r="136" spans="2:15">
      <c r="B136" s="2" t="s">
        <v>335</v>
      </c>
      <c r="C136" t="s">
        <v>334</v>
      </c>
      <c r="D136" t="s">
        <v>676</v>
      </c>
      <c r="E136" t="s">
        <v>53</v>
      </c>
      <c r="F136">
        <v>6285809</v>
      </c>
      <c r="G136" s="1">
        <v>14300</v>
      </c>
      <c r="H136">
        <v>0</v>
      </c>
      <c r="I136" s="1">
        <v>14300</v>
      </c>
      <c r="J136">
        <v>410.41</v>
      </c>
      <c r="K136">
        <v>0</v>
      </c>
      <c r="L136">
        <v>434.72</v>
      </c>
      <c r="M136">
        <v>0</v>
      </c>
      <c r="N136">
        <v>845.13</v>
      </c>
      <c r="O136" s="1">
        <v>13454.87</v>
      </c>
    </row>
    <row r="137" spans="2:15">
      <c r="B137" s="2" t="s">
        <v>337</v>
      </c>
      <c r="C137" t="s">
        <v>336</v>
      </c>
      <c r="D137" t="s">
        <v>676</v>
      </c>
      <c r="E137" t="s">
        <v>145</v>
      </c>
      <c r="F137">
        <v>6805800</v>
      </c>
      <c r="G137" s="1">
        <v>18700</v>
      </c>
      <c r="H137">
        <v>0</v>
      </c>
      <c r="I137" s="1">
        <v>18700</v>
      </c>
      <c r="J137">
        <v>536.69000000000005</v>
      </c>
      <c r="K137">
        <v>0</v>
      </c>
      <c r="L137">
        <v>568.48</v>
      </c>
      <c r="M137">
        <v>0</v>
      </c>
      <c r="N137" s="1">
        <v>1105.17</v>
      </c>
      <c r="O137" s="1">
        <v>17594.830000000002</v>
      </c>
    </row>
    <row r="138" spans="2:15">
      <c r="B138" s="2" t="s">
        <v>512</v>
      </c>
      <c r="C138" t="s">
        <v>511</v>
      </c>
      <c r="D138" t="s">
        <v>690</v>
      </c>
      <c r="E138" t="s">
        <v>89</v>
      </c>
      <c r="F138">
        <v>1088</v>
      </c>
      <c r="G138" s="1">
        <v>20000</v>
      </c>
      <c r="H138">
        <v>0</v>
      </c>
      <c r="I138" s="1">
        <v>20000</v>
      </c>
      <c r="J138">
        <v>574</v>
      </c>
      <c r="K138">
        <v>0</v>
      </c>
      <c r="L138">
        <v>608</v>
      </c>
      <c r="M138">
        <v>0</v>
      </c>
      <c r="N138" s="1">
        <v>1182</v>
      </c>
      <c r="O138" s="1">
        <v>18818</v>
      </c>
    </row>
    <row r="139" spans="2:15">
      <c r="B139" s="2" t="s">
        <v>514</v>
      </c>
      <c r="C139" t="s">
        <v>513</v>
      </c>
      <c r="D139" t="s">
        <v>690</v>
      </c>
      <c r="E139" t="s">
        <v>89</v>
      </c>
      <c r="F139">
        <v>1114</v>
      </c>
      <c r="G139" s="1">
        <v>20000</v>
      </c>
      <c r="H139">
        <v>0</v>
      </c>
      <c r="I139" s="1">
        <v>20000</v>
      </c>
      <c r="J139">
        <v>574</v>
      </c>
      <c r="K139">
        <v>0</v>
      </c>
      <c r="L139">
        <v>608</v>
      </c>
      <c r="M139">
        <v>0</v>
      </c>
      <c r="N139" s="1">
        <v>1182</v>
      </c>
      <c r="O139" s="1">
        <v>18818</v>
      </c>
    </row>
    <row r="140" spans="2:15">
      <c r="B140" s="2" t="s">
        <v>516</v>
      </c>
      <c r="C140" t="s">
        <v>515</v>
      </c>
      <c r="D140" t="s">
        <v>690</v>
      </c>
      <c r="E140" t="s">
        <v>89</v>
      </c>
      <c r="F140">
        <v>1116</v>
      </c>
      <c r="G140" s="1">
        <v>20000</v>
      </c>
      <c r="H140">
        <v>0</v>
      </c>
      <c r="I140" s="1">
        <v>20000</v>
      </c>
      <c r="J140">
        <v>574</v>
      </c>
      <c r="K140">
        <v>0</v>
      </c>
      <c r="L140">
        <v>608</v>
      </c>
      <c r="M140">
        <v>0</v>
      </c>
      <c r="N140" s="1">
        <v>1182</v>
      </c>
      <c r="O140" s="1">
        <v>18818</v>
      </c>
    </row>
    <row r="141" spans="2:15">
      <c r="B141" s="2" t="s">
        <v>522</v>
      </c>
      <c r="C141" t="s">
        <v>521</v>
      </c>
      <c r="D141" t="s">
        <v>690</v>
      </c>
      <c r="E141" t="s">
        <v>446</v>
      </c>
      <c r="F141">
        <v>1098</v>
      </c>
      <c r="G141" s="1">
        <v>60000</v>
      </c>
      <c r="H141">
        <v>0</v>
      </c>
      <c r="I141" s="1">
        <v>60000</v>
      </c>
      <c r="J141" s="1">
        <v>1722</v>
      </c>
      <c r="K141" s="1">
        <v>3486.68</v>
      </c>
      <c r="L141" s="1">
        <v>1824</v>
      </c>
      <c r="M141">
        <v>0</v>
      </c>
      <c r="N141" s="1">
        <v>7032.68</v>
      </c>
      <c r="O141" s="1">
        <v>52967.32</v>
      </c>
    </row>
    <row r="142" spans="2:15">
      <c r="B142" s="2" t="s">
        <v>101</v>
      </c>
      <c r="C142" t="s">
        <v>100</v>
      </c>
      <c r="D142" t="s">
        <v>676</v>
      </c>
      <c r="E142" t="s">
        <v>96</v>
      </c>
      <c r="F142">
        <v>902</v>
      </c>
      <c r="G142" s="1">
        <v>20000</v>
      </c>
      <c r="H142">
        <v>0</v>
      </c>
      <c r="I142" s="1">
        <v>20000</v>
      </c>
      <c r="J142">
        <v>574</v>
      </c>
      <c r="K142">
        <v>0</v>
      </c>
      <c r="L142">
        <v>608</v>
      </c>
      <c r="M142">
        <v>0</v>
      </c>
      <c r="N142" s="1">
        <v>1182</v>
      </c>
      <c r="O142" s="1">
        <v>18818</v>
      </c>
    </row>
    <row r="143" spans="2:15">
      <c r="B143" s="2" t="s">
        <v>103</v>
      </c>
      <c r="C143" t="s">
        <v>102</v>
      </c>
      <c r="D143" t="s">
        <v>676</v>
      </c>
      <c r="E143" t="s">
        <v>70</v>
      </c>
      <c r="F143">
        <v>251</v>
      </c>
      <c r="G143" s="1">
        <v>10000</v>
      </c>
      <c r="H143">
        <v>0</v>
      </c>
      <c r="I143" s="1">
        <v>10000</v>
      </c>
      <c r="J143">
        <v>287</v>
      </c>
      <c r="K143">
        <v>0</v>
      </c>
      <c r="L143">
        <v>304</v>
      </c>
      <c r="M143">
        <v>0</v>
      </c>
      <c r="N143">
        <v>591</v>
      </c>
      <c r="O143" s="1">
        <v>9409</v>
      </c>
    </row>
    <row r="144" spans="2:15">
      <c r="B144" s="2" t="s">
        <v>339</v>
      </c>
      <c r="C144" t="s">
        <v>338</v>
      </c>
      <c r="D144" t="s">
        <v>692</v>
      </c>
      <c r="E144" t="s">
        <v>62</v>
      </c>
      <c r="F144">
        <v>61</v>
      </c>
      <c r="G144" s="1">
        <v>26250</v>
      </c>
      <c r="H144">
        <v>0</v>
      </c>
      <c r="I144" s="1">
        <v>26250</v>
      </c>
      <c r="J144">
        <v>753.38</v>
      </c>
      <c r="K144">
        <v>0</v>
      </c>
      <c r="L144">
        <v>798</v>
      </c>
      <c r="M144">
        <v>0</v>
      </c>
      <c r="N144" s="1">
        <v>1551.38</v>
      </c>
      <c r="O144" s="1">
        <v>24698.62</v>
      </c>
    </row>
    <row r="145" spans="2:15">
      <c r="B145" s="2" t="s">
        <v>430</v>
      </c>
      <c r="C145" t="s">
        <v>429</v>
      </c>
      <c r="D145" t="s">
        <v>690</v>
      </c>
      <c r="E145" t="s">
        <v>89</v>
      </c>
      <c r="F145">
        <v>911</v>
      </c>
      <c r="G145" s="1">
        <v>25000</v>
      </c>
      <c r="H145">
        <v>0</v>
      </c>
      <c r="I145" s="1">
        <v>25000</v>
      </c>
      <c r="J145">
        <v>717.5</v>
      </c>
      <c r="K145">
        <v>0</v>
      </c>
      <c r="L145">
        <v>760</v>
      </c>
      <c r="M145">
        <v>0</v>
      </c>
      <c r="N145" s="1">
        <v>1477.5</v>
      </c>
      <c r="O145" s="1">
        <v>23522.5</v>
      </c>
    </row>
    <row r="146" spans="2:15">
      <c r="B146" s="2" t="s">
        <v>435</v>
      </c>
      <c r="C146" t="s">
        <v>433</v>
      </c>
      <c r="D146" t="s">
        <v>690</v>
      </c>
      <c r="E146" t="s">
        <v>434</v>
      </c>
      <c r="F146">
        <v>971</v>
      </c>
      <c r="G146" s="1">
        <v>90000</v>
      </c>
      <c r="H146">
        <v>0</v>
      </c>
      <c r="I146" s="1">
        <v>90000</v>
      </c>
      <c r="J146" s="1">
        <v>2583</v>
      </c>
      <c r="K146" s="1">
        <v>9753.1200000000008</v>
      </c>
      <c r="L146" s="1">
        <v>2736</v>
      </c>
      <c r="M146">
        <v>0</v>
      </c>
      <c r="N146" s="1">
        <v>15072.12</v>
      </c>
      <c r="O146" s="1">
        <v>74927.88</v>
      </c>
    </row>
    <row r="147" spans="2:15">
      <c r="B147" s="2" t="s">
        <v>527</v>
      </c>
      <c r="C147" t="s">
        <v>525</v>
      </c>
      <c r="D147" t="s">
        <v>690</v>
      </c>
      <c r="E147" t="s">
        <v>526</v>
      </c>
      <c r="F147">
        <v>1132</v>
      </c>
      <c r="G147" s="1">
        <v>20000</v>
      </c>
      <c r="H147">
        <v>0</v>
      </c>
      <c r="I147" s="1">
        <v>20000</v>
      </c>
      <c r="J147">
        <v>574</v>
      </c>
      <c r="K147">
        <v>0</v>
      </c>
      <c r="L147">
        <v>608</v>
      </c>
      <c r="M147">
        <v>0</v>
      </c>
      <c r="N147" s="1">
        <v>1182</v>
      </c>
      <c r="O147" s="1">
        <v>18818</v>
      </c>
    </row>
    <row r="148" spans="2:15">
      <c r="B148" s="2" t="s">
        <v>106</v>
      </c>
      <c r="C148" t="s">
        <v>104</v>
      </c>
      <c r="D148" t="s">
        <v>676</v>
      </c>
      <c r="E148" t="s">
        <v>105</v>
      </c>
      <c r="F148">
        <v>262</v>
      </c>
      <c r="G148" s="1">
        <v>10000</v>
      </c>
      <c r="H148">
        <v>0</v>
      </c>
      <c r="I148" s="1">
        <v>10000</v>
      </c>
      <c r="J148">
        <v>287</v>
      </c>
      <c r="K148">
        <v>0</v>
      </c>
      <c r="L148">
        <v>304</v>
      </c>
      <c r="M148">
        <v>0</v>
      </c>
      <c r="N148">
        <v>591</v>
      </c>
      <c r="O148" s="1">
        <v>9409</v>
      </c>
    </row>
    <row r="149" spans="2:15">
      <c r="B149" s="2" t="s">
        <v>235</v>
      </c>
      <c r="C149" t="s">
        <v>234</v>
      </c>
      <c r="D149" t="s">
        <v>676</v>
      </c>
      <c r="E149" t="s">
        <v>96</v>
      </c>
      <c r="F149">
        <v>880</v>
      </c>
      <c r="G149" s="1">
        <v>20000</v>
      </c>
      <c r="H149">
        <v>0</v>
      </c>
      <c r="I149" s="1">
        <v>20000</v>
      </c>
      <c r="J149">
        <v>574</v>
      </c>
      <c r="K149">
        <v>0</v>
      </c>
      <c r="L149">
        <v>608</v>
      </c>
      <c r="M149">
        <v>0</v>
      </c>
      <c r="N149" s="1">
        <v>1182</v>
      </c>
      <c r="O149" s="1">
        <v>18818</v>
      </c>
    </row>
    <row r="150" spans="2:15">
      <c r="B150" s="2" t="s">
        <v>533</v>
      </c>
      <c r="C150" t="s">
        <v>532</v>
      </c>
      <c r="D150" t="s">
        <v>690</v>
      </c>
      <c r="E150" t="s">
        <v>434</v>
      </c>
      <c r="F150">
        <v>1140</v>
      </c>
      <c r="G150" s="1">
        <v>130000</v>
      </c>
      <c r="H150">
        <v>0</v>
      </c>
      <c r="I150" s="1">
        <v>130000</v>
      </c>
      <c r="J150" s="1">
        <v>3731</v>
      </c>
      <c r="K150" s="1">
        <v>19162.12</v>
      </c>
      <c r="L150" s="1">
        <v>3952</v>
      </c>
      <c r="M150">
        <v>0</v>
      </c>
      <c r="N150" s="1">
        <v>26845.119999999999</v>
      </c>
      <c r="O150" s="1">
        <v>103154.88</v>
      </c>
    </row>
    <row r="151" spans="2:15">
      <c r="B151" s="2" t="s">
        <v>109</v>
      </c>
      <c r="C151" t="s">
        <v>107</v>
      </c>
      <c r="D151" t="s">
        <v>676</v>
      </c>
      <c r="E151" t="s">
        <v>108</v>
      </c>
      <c r="F151">
        <v>268</v>
      </c>
      <c r="G151" s="1">
        <v>10000</v>
      </c>
      <c r="H151">
        <v>0</v>
      </c>
      <c r="I151" s="1">
        <v>10000</v>
      </c>
      <c r="J151">
        <v>287</v>
      </c>
      <c r="K151">
        <v>0</v>
      </c>
      <c r="L151">
        <v>304</v>
      </c>
      <c r="M151">
        <v>0</v>
      </c>
      <c r="N151">
        <v>591</v>
      </c>
      <c r="O151" s="1">
        <v>9409</v>
      </c>
    </row>
    <row r="152" spans="2:15">
      <c r="B152" s="2" t="s">
        <v>342</v>
      </c>
      <c r="C152" t="s">
        <v>340</v>
      </c>
      <c r="D152" t="s">
        <v>739</v>
      </c>
      <c r="E152" t="s">
        <v>341</v>
      </c>
      <c r="F152">
        <v>8368066</v>
      </c>
      <c r="G152" s="1">
        <v>23000</v>
      </c>
      <c r="H152">
        <v>0</v>
      </c>
      <c r="I152" s="1">
        <v>23000</v>
      </c>
      <c r="J152">
        <v>660.1</v>
      </c>
      <c r="K152">
        <v>0</v>
      </c>
      <c r="L152">
        <v>699.2</v>
      </c>
      <c r="M152">
        <v>0</v>
      </c>
      <c r="N152" s="1">
        <v>1359.3</v>
      </c>
      <c r="O152" s="1">
        <v>21640.7</v>
      </c>
    </row>
    <row r="153" spans="2:15">
      <c r="B153" s="2" t="s">
        <v>344</v>
      </c>
      <c r="C153" t="s">
        <v>343</v>
      </c>
      <c r="D153" t="s">
        <v>676</v>
      </c>
      <c r="E153" t="s">
        <v>145</v>
      </c>
      <c r="F153">
        <v>8005804</v>
      </c>
      <c r="G153" s="1">
        <v>18700</v>
      </c>
      <c r="H153">
        <v>0</v>
      </c>
      <c r="I153" s="1">
        <v>18700</v>
      </c>
      <c r="J153">
        <v>536.69000000000005</v>
      </c>
      <c r="K153">
        <v>0</v>
      </c>
      <c r="L153">
        <v>568.48</v>
      </c>
      <c r="M153">
        <v>0</v>
      </c>
      <c r="N153" s="1">
        <v>1105.17</v>
      </c>
      <c r="O153" s="1">
        <v>17594.830000000002</v>
      </c>
    </row>
    <row r="154" spans="2:15">
      <c r="B154" s="2" t="s">
        <v>545</v>
      </c>
      <c r="C154" t="s">
        <v>544</v>
      </c>
      <c r="D154" t="s">
        <v>690</v>
      </c>
      <c r="E154" t="s">
        <v>446</v>
      </c>
      <c r="F154">
        <v>1110</v>
      </c>
      <c r="G154" s="1">
        <v>60000</v>
      </c>
      <c r="H154">
        <v>0</v>
      </c>
      <c r="I154" s="1">
        <v>60000</v>
      </c>
      <c r="J154" s="1">
        <v>1722</v>
      </c>
      <c r="K154" s="1">
        <v>3486.68</v>
      </c>
      <c r="L154" s="1">
        <v>1824</v>
      </c>
      <c r="M154">
        <v>0</v>
      </c>
      <c r="N154" s="1">
        <v>7032.68</v>
      </c>
      <c r="O154" s="1">
        <v>52967.32</v>
      </c>
    </row>
    <row r="155" spans="2:15">
      <c r="B155" s="2" t="s">
        <v>112</v>
      </c>
      <c r="C155" t="s">
        <v>110</v>
      </c>
      <c r="D155" t="s">
        <v>706</v>
      </c>
      <c r="E155" t="s">
        <v>111</v>
      </c>
      <c r="F155">
        <v>38</v>
      </c>
      <c r="G155" s="1">
        <v>35000</v>
      </c>
      <c r="H155">
        <v>0</v>
      </c>
      <c r="I155" s="1">
        <v>35000</v>
      </c>
      <c r="J155" s="1">
        <v>1004.5</v>
      </c>
      <c r="K155">
        <v>0</v>
      </c>
      <c r="L155" s="1">
        <v>1064</v>
      </c>
      <c r="M155">
        <v>0</v>
      </c>
      <c r="N155" s="1">
        <v>2068.5</v>
      </c>
      <c r="O155" s="1">
        <v>32931.5</v>
      </c>
    </row>
    <row r="156" spans="2:15">
      <c r="B156" s="2" t="s">
        <v>387</v>
      </c>
      <c r="C156" t="s">
        <v>386</v>
      </c>
      <c r="D156" t="s">
        <v>700</v>
      </c>
      <c r="E156" t="s">
        <v>148</v>
      </c>
      <c r="F156">
        <v>67</v>
      </c>
      <c r="G156" s="1">
        <v>50000</v>
      </c>
      <c r="H156">
        <v>0</v>
      </c>
      <c r="I156" s="1">
        <v>50000</v>
      </c>
      <c r="J156" s="1">
        <v>1435</v>
      </c>
      <c r="K156" s="1">
        <v>1854</v>
      </c>
      <c r="L156" s="1">
        <v>1520</v>
      </c>
      <c r="M156">
        <v>0</v>
      </c>
      <c r="N156" s="1">
        <v>4809</v>
      </c>
      <c r="O156" s="1">
        <v>45191</v>
      </c>
    </row>
    <row r="157" spans="2:15">
      <c r="B157" s="2" t="s">
        <v>114</v>
      </c>
      <c r="C157" t="s">
        <v>113</v>
      </c>
      <c r="D157" t="s">
        <v>680</v>
      </c>
      <c r="E157" t="s">
        <v>34</v>
      </c>
      <c r="F157">
        <v>12</v>
      </c>
      <c r="G157" s="1">
        <v>10000</v>
      </c>
      <c r="H157">
        <v>0</v>
      </c>
      <c r="I157" s="1">
        <v>10000</v>
      </c>
      <c r="J157">
        <v>287</v>
      </c>
      <c r="K157">
        <v>0</v>
      </c>
      <c r="L157">
        <v>304</v>
      </c>
      <c r="M157">
        <v>0</v>
      </c>
      <c r="N157">
        <v>591</v>
      </c>
      <c r="O157" s="1">
        <v>9409</v>
      </c>
    </row>
    <row r="158" spans="2:15">
      <c r="B158" s="2" t="s">
        <v>437</v>
      </c>
      <c r="C158" t="s">
        <v>436</v>
      </c>
      <c r="D158" t="s">
        <v>745</v>
      </c>
      <c r="E158" t="s">
        <v>244</v>
      </c>
      <c r="F158">
        <v>7</v>
      </c>
      <c r="G158" s="1">
        <v>90000</v>
      </c>
      <c r="H158">
        <v>0</v>
      </c>
      <c r="I158" s="1">
        <v>90000</v>
      </c>
      <c r="J158" s="1">
        <v>2583</v>
      </c>
      <c r="K158" s="1">
        <v>9455.59</v>
      </c>
      <c r="L158" s="1">
        <v>2736</v>
      </c>
      <c r="M158" s="1">
        <v>1190.1199999999999</v>
      </c>
      <c r="N158" s="1">
        <v>15964.71</v>
      </c>
      <c r="O158" s="1">
        <v>74035.289999999994</v>
      </c>
    </row>
    <row r="159" spans="2:15">
      <c r="B159" s="2" t="s">
        <v>440</v>
      </c>
      <c r="C159" t="s">
        <v>438</v>
      </c>
      <c r="D159" t="s">
        <v>692</v>
      </c>
      <c r="E159" t="s">
        <v>439</v>
      </c>
      <c r="F159">
        <v>53</v>
      </c>
      <c r="G159" s="1">
        <v>25000</v>
      </c>
      <c r="H159">
        <v>0</v>
      </c>
      <c r="I159" s="1">
        <v>25000</v>
      </c>
      <c r="J159">
        <v>717.5</v>
      </c>
      <c r="K159">
        <v>0</v>
      </c>
      <c r="L159">
        <v>760</v>
      </c>
      <c r="M159">
        <v>0</v>
      </c>
      <c r="N159" s="1">
        <v>1477.5</v>
      </c>
      <c r="O159" s="1">
        <v>23522.5</v>
      </c>
    </row>
    <row r="160" spans="2:15">
      <c r="B160" s="2" t="s">
        <v>238</v>
      </c>
      <c r="C160" t="s">
        <v>236</v>
      </c>
      <c r="D160" t="s">
        <v>709</v>
      </c>
      <c r="E160" t="s">
        <v>237</v>
      </c>
      <c r="F160">
        <v>40</v>
      </c>
      <c r="G160" s="1">
        <v>60000</v>
      </c>
      <c r="H160">
        <v>0</v>
      </c>
      <c r="I160" s="1">
        <v>60000</v>
      </c>
      <c r="J160" s="1">
        <v>1722</v>
      </c>
      <c r="K160" s="1">
        <v>3486.68</v>
      </c>
      <c r="L160" s="1">
        <v>1824</v>
      </c>
      <c r="M160">
        <v>0</v>
      </c>
      <c r="N160" s="1">
        <v>7032.68</v>
      </c>
      <c r="O160" s="1">
        <v>52967.32</v>
      </c>
    </row>
    <row r="161" spans="2:15">
      <c r="B161" s="2" t="s">
        <v>346</v>
      </c>
      <c r="C161" t="s">
        <v>345</v>
      </c>
      <c r="D161" t="s">
        <v>676</v>
      </c>
      <c r="E161" t="s">
        <v>145</v>
      </c>
      <c r="F161">
        <v>6885835</v>
      </c>
      <c r="G161" s="1">
        <v>18700</v>
      </c>
      <c r="H161">
        <v>0</v>
      </c>
      <c r="I161" s="1">
        <v>18700</v>
      </c>
      <c r="J161">
        <v>536.69000000000005</v>
      </c>
      <c r="K161">
        <v>0</v>
      </c>
      <c r="L161">
        <v>568.48</v>
      </c>
      <c r="M161">
        <v>0</v>
      </c>
      <c r="N161" s="1">
        <v>1105.17</v>
      </c>
      <c r="O161" s="1">
        <v>17594.830000000002</v>
      </c>
    </row>
    <row r="162" spans="2:15">
      <c r="B162" s="2" t="s">
        <v>547</v>
      </c>
      <c r="C162" t="s">
        <v>546</v>
      </c>
      <c r="D162" t="s">
        <v>690</v>
      </c>
      <c r="E162" t="s">
        <v>89</v>
      </c>
      <c r="F162">
        <v>1112</v>
      </c>
      <c r="G162" s="1">
        <v>20000</v>
      </c>
      <c r="H162">
        <v>0</v>
      </c>
      <c r="I162" s="1">
        <v>20000</v>
      </c>
      <c r="J162">
        <v>574</v>
      </c>
      <c r="K162">
        <v>0</v>
      </c>
      <c r="L162">
        <v>608</v>
      </c>
      <c r="M162">
        <v>0</v>
      </c>
      <c r="N162" s="1">
        <v>1182</v>
      </c>
      <c r="O162" s="1">
        <v>18818</v>
      </c>
    </row>
    <row r="163" spans="2:15">
      <c r="B163" s="2" t="s">
        <v>442</v>
      </c>
      <c r="C163" t="s">
        <v>441</v>
      </c>
      <c r="D163" t="s">
        <v>692</v>
      </c>
      <c r="E163" t="s">
        <v>70</v>
      </c>
      <c r="F163">
        <v>49</v>
      </c>
      <c r="G163" s="1">
        <v>40000</v>
      </c>
      <c r="H163">
        <v>0</v>
      </c>
      <c r="I163" s="1">
        <v>40000</v>
      </c>
      <c r="J163" s="1">
        <v>1148</v>
      </c>
      <c r="K163">
        <v>442.65</v>
      </c>
      <c r="L163" s="1">
        <v>1216</v>
      </c>
      <c r="M163">
        <v>0</v>
      </c>
      <c r="N163" s="1">
        <v>2806.65</v>
      </c>
      <c r="O163" s="1">
        <v>37193.35</v>
      </c>
    </row>
    <row r="164" spans="2:15">
      <c r="B164" s="2" t="s">
        <v>349</v>
      </c>
      <c r="C164" t="s">
        <v>347</v>
      </c>
      <c r="D164" t="s">
        <v>680</v>
      </c>
      <c r="E164" t="s">
        <v>348</v>
      </c>
      <c r="F164">
        <v>48</v>
      </c>
      <c r="G164" s="1">
        <v>26250</v>
      </c>
      <c r="H164">
        <v>0</v>
      </c>
      <c r="I164" s="1">
        <v>26250</v>
      </c>
      <c r="J164">
        <v>753.38</v>
      </c>
      <c r="K164">
        <v>0</v>
      </c>
      <c r="L164">
        <v>798</v>
      </c>
      <c r="M164">
        <v>0</v>
      </c>
      <c r="N164" s="1">
        <v>1551.38</v>
      </c>
      <c r="O164" s="1">
        <v>24698.62</v>
      </c>
    </row>
    <row r="165" spans="2:15">
      <c r="B165" s="2" t="s">
        <v>116</v>
      </c>
      <c r="C165" t="s">
        <v>115</v>
      </c>
      <c r="D165" t="s">
        <v>705</v>
      </c>
      <c r="E165" t="s">
        <v>25</v>
      </c>
      <c r="F165">
        <v>11</v>
      </c>
      <c r="G165" s="1">
        <v>120000</v>
      </c>
      <c r="H165">
        <v>0</v>
      </c>
      <c r="I165" s="1">
        <v>120000</v>
      </c>
      <c r="J165" s="1">
        <v>3444</v>
      </c>
      <c r="K165" s="1">
        <v>16809.87</v>
      </c>
      <c r="L165" s="1">
        <v>3648</v>
      </c>
      <c r="M165">
        <v>0</v>
      </c>
      <c r="N165" s="1">
        <v>23901.87</v>
      </c>
      <c r="O165" s="1">
        <v>96098.13</v>
      </c>
    </row>
    <row r="166" spans="2:15">
      <c r="B166" s="2" t="s">
        <v>444</v>
      </c>
      <c r="C166" t="s">
        <v>443</v>
      </c>
      <c r="D166" t="s">
        <v>692</v>
      </c>
      <c r="E166" t="s">
        <v>341</v>
      </c>
      <c r="F166">
        <v>52</v>
      </c>
      <c r="G166" s="1">
        <v>25000</v>
      </c>
      <c r="H166">
        <v>0</v>
      </c>
      <c r="I166" s="1">
        <v>25000</v>
      </c>
      <c r="J166">
        <v>717.5</v>
      </c>
      <c r="K166">
        <v>0</v>
      </c>
      <c r="L166">
        <v>760</v>
      </c>
      <c r="M166">
        <v>0</v>
      </c>
      <c r="N166" s="1">
        <v>1477.5</v>
      </c>
      <c r="O166" s="1">
        <v>23522.5</v>
      </c>
    </row>
    <row r="167" spans="2:15">
      <c r="B167" s="2" t="s">
        <v>118</v>
      </c>
      <c r="C167" t="s">
        <v>117</v>
      </c>
      <c r="D167" t="s">
        <v>676</v>
      </c>
      <c r="E167" t="s">
        <v>96</v>
      </c>
      <c r="F167">
        <v>272</v>
      </c>
      <c r="G167" s="1">
        <v>16500</v>
      </c>
      <c r="H167">
        <v>0</v>
      </c>
      <c r="I167" s="1">
        <v>16500</v>
      </c>
      <c r="J167">
        <v>473.55</v>
      </c>
      <c r="K167">
        <v>0</v>
      </c>
      <c r="L167">
        <v>501.6</v>
      </c>
      <c r="M167">
        <v>0</v>
      </c>
      <c r="N167">
        <v>975.15</v>
      </c>
      <c r="O167" s="1">
        <v>15524.85</v>
      </c>
    </row>
    <row r="168" spans="2:15">
      <c r="B168" s="2" t="s">
        <v>447</v>
      </c>
      <c r="C168" t="s">
        <v>445</v>
      </c>
      <c r="D168" t="s">
        <v>690</v>
      </c>
      <c r="E168" t="s">
        <v>446</v>
      </c>
      <c r="F168">
        <v>1076</v>
      </c>
      <c r="G168" s="1">
        <v>60000</v>
      </c>
      <c r="H168">
        <v>0</v>
      </c>
      <c r="I168" s="1">
        <v>60000</v>
      </c>
      <c r="J168" s="1">
        <v>1722</v>
      </c>
      <c r="K168" s="1">
        <v>3486.68</v>
      </c>
      <c r="L168" s="1">
        <v>1824</v>
      </c>
      <c r="M168">
        <v>0</v>
      </c>
      <c r="N168" s="1">
        <v>7032.68</v>
      </c>
      <c r="O168" s="1">
        <v>52967.32</v>
      </c>
    </row>
    <row r="169" spans="2:15">
      <c r="B169" s="2" t="s">
        <v>240</v>
      </c>
      <c r="C169" t="s">
        <v>239</v>
      </c>
      <c r="D169" t="s">
        <v>676</v>
      </c>
      <c r="E169" t="s">
        <v>96</v>
      </c>
      <c r="F169">
        <v>882</v>
      </c>
      <c r="G169" s="1">
        <v>20000</v>
      </c>
      <c r="H169">
        <v>0</v>
      </c>
      <c r="I169" s="1">
        <v>20000</v>
      </c>
      <c r="J169">
        <v>574</v>
      </c>
      <c r="K169">
        <v>0</v>
      </c>
      <c r="L169">
        <v>608</v>
      </c>
      <c r="M169">
        <v>0</v>
      </c>
      <c r="N169" s="1">
        <v>1182</v>
      </c>
      <c r="O169" s="1">
        <v>18818</v>
      </c>
    </row>
    <row r="170" spans="2:15">
      <c r="B170" s="2" t="s">
        <v>553</v>
      </c>
      <c r="C170" t="s">
        <v>552</v>
      </c>
      <c r="D170" t="s">
        <v>690</v>
      </c>
      <c r="E170" t="s">
        <v>89</v>
      </c>
      <c r="F170">
        <v>1106</v>
      </c>
      <c r="G170" s="1">
        <v>20000</v>
      </c>
      <c r="H170">
        <v>0</v>
      </c>
      <c r="I170" s="1">
        <v>20000</v>
      </c>
      <c r="J170">
        <v>574</v>
      </c>
      <c r="K170">
        <v>0</v>
      </c>
      <c r="L170">
        <v>608</v>
      </c>
      <c r="M170">
        <v>0</v>
      </c>
      <c r="N170" s="1">
        <v>1182</v>
      </c>
      <c r="O170" s="1">
        <v>18818</v>
      </c>
    </row>
    <row r="171" spans="2:15">
      <c r="B171" s="2" t="s">
        <v>449</v>
      </c>
      <c r="C171" t="s">
        <v>448</v>
      </c>
      <c r="D171" t="s">
        <v>746</v>
      </c>
      <c r="E171" t="s">
        <v>446</v>
      </c>
      <c r="F171">
        <v>5</v>
      </c>
      <c r="G171" s="1">
        <v>55000</v>
      </c>
      <c r="H171">
        <v>0</v>
      </c>
      <c r="I171" s="1">
        <v>55000</v>
      </c>
      <c r="J171" s="1">
        <v>1578.5</v>
      </c>
      <c r="K171" s="1">
        <v>2559.6799999999998</v>
      </c>
      <c r="L171" s="1">
        <v>1672</v>
      </c>
      <c r="M171">
        <v>0</v>
      </c>
      <c r="N171" s="1">
        <v>5810.18</v>
      </c>
      <c r="O171" s="1">
        <v>49189.82</v>
      </c>
    </row>
    <row r="172" spans="2:15">
      <c r="B172" s="2" t="s">
        <v>555</v>
      </c>
      <c r="C172" t="s">
        <v>554</v>
      </c>
      <c r="D172" t="s">
        <v>690</v>
      </c>
      <c r="E172" t="s">
        <v>89</v>
      </c>
      <c r="F172">
        <v>1130</v>
      </c>
      <c r="G172" s="1">
        <v>20000</v>
      </c>
      <c r="H172">
        <v>0</v>
      </c>
      <c r="I172" s="1">
        <v>20000</v>
      </c>
      <c r="J172">
        <v>574</v>
      </c>
      <c r="K172">
        <v>0</v>
      </c>
      <c r="L172">
        <v>608</v>
      </c>
      <c r="M172">
        <v>0</v>
      </c>
      <c r="N172" s="1">
        <v>1182</v>
      </c>
      <c r="O172" s="1">
        <v>18818</v>
      </c>
    </row>
    <row r="173" spans="2:15">
      <c r="B173" s="2" t="s">
        <v>557</v>
      </c>
      <c r="C173" t="s">
        <v>556</v>
      </c>
      <c r="D173" t="s">
        <v>721</v>
      </c>
      <c r="E173" t="s">
        <v>89</v>
      </c>
      <c r="F173">
        <v>380</v>
      </c>
      <c r="G173" s="1">
        <v>20000</v>
      </c>
      <c r="H173">
        <v>0</v>
      </c>
      <c r="I173" s="1">
        <v>20000</v>
      </c>
      <c r="J173">
        <v>574</v>
      </c>
      <c r="K173">
        <v>0</v>
      </c>
      <c r="L173">
        <v>608</v>
      </c>
      <c r="M173">
        <v>0</v>
      </c>
      <c r="N173" s="1">
        <v>1182</v>
      </c>
      <c r="O173" s="1">
        <v>18818</v>
      </c>
    </row>
    <row r="174" spans="2:15">
      <c r="B174" s="2" t="s">
        <v>120</v>
      </c>
      <c r="C174" t="s">
        <v>119</v>
      </c>
      <c r="D174" t="s">
        <v>676</v>
      </c>
      <c r="E174" t="s">
        <v>34</v>
      </c>
      <c r="F174">
        <v>17</v>
      </c>
      <c r="G174" s="1">
        <v>10000</v>
      </c>
      <c r="H174">
        <v>0</v>
      </c>
      <c r="I174" s="1">
        <v>10000</v>
      </c>
      <c r="J174">
        <v>287</v>
      </c>
      <c r="K174">
        <v>0</v>
      </c>
      <c r="L174">
        <v>304</v>
      </c>
      <c r="M174">
        <v>402.11</v>
      </c>
      <c r="N174">
        <v>993.11</v>
      </c>
      <c r="O174" s="1">
        <v>9006.89</v>
      </c>
    </row>
    <row r="175" spans="2:15">
      <c r="B175" s="2" t="s">
        <v>242</v>
      </c>
      <c r="C175" t="s">
        <v>241</v>
      </c>
      <c r="D175" t="s">
        <v>683</v>
      </c>
      <c r="E175" t="s">
        <v>22</v>
      </c>
      <c r="F175">
        <v>128</v>
      </c>
      <c r="G175" s="1">
        <v>160000</v>
      </c>
      <c r="H175">
        <v>0</v>
      </c>
      <c r="I175" s="1">
        <v>160000</v>
      </c>
      <c r="J175" s="1">
        <v>4592</v>
      </c>
      <c r="K175" s="1">
        <v>26410.240000000002</v>
      </c>
      <c r="L175" s="1">
        <v>4098.53</v>
      </c>
      <c r="M175">
        <v>0</v>
      </c>
      <c r="N175" s="1">
        <v>35100.769999999997</v>
      </c>
      <c r="O175" s="1">
        <v>124899.23</v>
      </c>
    </row>
    <row r="176" spans="2:15">
      <c r="B176" s="2" t="s">
        <v>350</v>
      </c>
      <c r="C176" t="s">
        <v>701</v>
      </c>
      <c r="D176" t="s">
        <v>682</v>
      </c>
      <c r="E176" t="s">
        <v>309</v>
      </c>
      <c r="F176">
        <v>18</v>
      </c>
      <c r="G176" s="1">
        <v>25000</v>
      </c>
      <c r="H176">
        <v>0</v>
      </c>
      <c r="I176" s="1">
        <v>25000</v>
      </c>
      <c r="J176">
        <v>717.5</v>
      </c>
      <c r="K176">
        <v>0</v>
      </c>
      <c r="L176">
        <v>760</v>
      </c>
      <c r="M176">
        <v>0</v>
      </c>
      <c r="N176" s="1">
        <v>1477.5</v>
      </c>
      <c r="O176" s="1">
        <v>23522.5</v>
      </c>
    </row>
    <row r="177" spans="2:15">
      <c r="B177" s="2" t="s">
        <v>563</v>
      </c>
      <c r="C177" t="s">
        <v>562</v>
      </c>
      <c r="D177" t="s">
        <v>721</v>
      </c>
      <c r="E177" t="s">
        <v>446</v>
      </c>
      <c r="F177">
        <v>400</v>
      </c>
      <c r="G177" s="1">
        <v>60000</v>
      </c>
      <c r="H177">
        <v>0</v>
      </c>
      <c r="I177" s="1">
        <v>60000</v>
      </c>
      <c r="J177" s="1">
        <v>1722</v>
      </c>
      <c r="K177" s="1">
        <v>3486.68</v>
      </c>
      <c r="L177" s="1">
        <v>1824</v>
      </c>
      <c r="M177">
        <v>0</v>
      </c>
      <c r="N177" s="1">
        <v>7032.68</v>
      </c>
      <c r="O177" s="1">
        <v>52967.32</v>
      </c>
    </row>
    <row r="178" spans="2:15">
      <c r="B178" s="2" t="s">
        <v>565</v>
      </c>
      <c r="C178" t="s">
        <v>564</v>
      </c>
      <c r="D178" t="s">
        <v>690</v>
      </c>
      <c r="E178" t="s">
        <v>434</v>
      </c>
      <c r="F178">
        <v>1136</v>
      </c>
      <c r="G178" s="1">
        <v>90000</v>
      </c>
      <c r="H178">
        <v>0</v>
      </c>
      <c r="I178" s="1">
        <v>90000</v>
      </c>
      <c r="J178" s="1">
        <v>2583</v>
      </c>
      <c r="K178" s="1">
        <v>9753.1200000000008</v>
      </c>
      <c r="L178" s="1">
        <v>2736</v>
      </c>
      <c r="M178">
        <v>0</v>
      </c>
      <c r="N178" s="1">
        <v>15072.12</v>
      </c>
      <c r="O178" s="1">
        <v>74927.88</v>
      </c>
    </row>
    <row r="179" spans="2:15">
      <c r="B179" s="2" t="s">
        <v>567</v>
      </c>
      <c r="C179" t="s">
        <v>566</v>
      </c>
      <c r="D179" t="s">
        <v>690</v>
      </c>
      <c r="E179" t="s">
        <v>89</v>
      </c>
      <c r="F179">
        <v>1086</v>
      </c>
      <c r="G179" s="1">
        <v>20000</v>
      </c>
      <c r="H179">
        <v>0</v>
      </c>
      <c r="I179" s="1">
        <v>20000</v>
      </c>
      <c r="J179">
        <v>574</v>
      </c>
      <c r="K179">
        <v>0</v>
      </c>
      <c r="L179">
        <v>608</v>
      </c>
      <c r="M179">
        <v>0</v>
      </c>
      <c r="N179" s="1">
        <v>1182</v>
      </c>
      <c r="O179" s="1">
        <v>18818</v>
      </c>
    </row>
    <row r="180" spans="2:15">
      <c r="B180" s="2" t="s">
        <v>569</v>
      </c>
      <c r="C180" t="s">
        <v>568</v>
      </c>
      <c r="D180" t="s">
        <v>690</v>
      </c>
      <c r="E180" t="s">
        <v>446</v>
      </c>
      <c r="F180">
        <v>1102</v>
      </c>
      <c r="G180" s="1">
        <v>60000</v>
      </c>
      <c r="H180">
        <v>0</v>
      </c>
      <c r="I180" s="1">
        <v>60000</v>
      </c>
      <c r="J180" s="1">
        <v>1722</v>
      </c>
      <c r="K180" s="1">
        <v>3486.68</v>
      </c>
      <c r="L180" s="1">
        <v>1824</v>
      </c>
      <c r="M180">
        <v>0</v>
      </c>
      <c r="N180" s="1">
        <v>7032.68</v>
      </c>
      <c r="O180" s="1">
        <v>52967.32</v>
      </c>
    </row>
    <row r="181" spans="2:15">
      <c r="B181" s="2" t="s">
        <v>571</v>
      </c>
      <c r="C181" t="s">
        <v>570</v>
      </c>
      <c r="D181" t="s">
        <v>690</v>
      </c>
      <c r="E181" t="s">
        <v>89</v>
      </c>
      <c r="F181">
        <v>1084</v>
      </c>
      <c r="G181" s="1">
        <v>20000</v>
      </c>
      <c r="H181">
        <v>0</v>
      </c>
      <c r="I181" s="1">
        <v>20000</v>
      </c>
      <c r="J181">
        <v>574</v>
      </c>
      <c r="K181">
        <v>0</v>
      </c>
      <c r="L181">
        <v>608</v>
      </c>
      <c r="M181">
        <v>0</v>
      </c>
      <c r="N181" s="1">
        <v>1182</v>
      </c>
      <c r="O181" s="1">
        <v>18818</v>
      </c>
    </row>
    <row r="182" spans="2:15">
      <c r="B182" s="2" t="s">
        <v>573</v>
      </c>
      <c r="C182" t="s">
        <v>572</v>
      </c>
      <c r="D182" t="s">
        <v>690</v>
      </c>
      <c r="E182" t="s">
        <v>89</v>
      </c>
      <c r="F182">
        <v>1082</v>
      </c>
      <c r="G182" s="1">
        <v>20000</v>
      </c>
      <c r="H182">
        <v>0</v>
      </c>
      <c r="I182" s="1">
        <v>20000</v>
      </c>
      <c r="J182">
        <v>574</v>
      </c>
      <c r="K182">
        <v>0</v>
      </c>
      <c r="L182">
        <v>608</v>
      </c>
      <c r="M182">
        <v>0</v>
      </c>
      <c r="N182" s="1">
        <v>1182</v>
      </c>
      <c r="O182" s="1">
        <v>18818</v>
      </c>
    </row>
    <row r="183" spans="2:15">
      <c r="B183" s="2" t="s">
        <v>122</v>
      </c>
      <c r="C183" t="s">
        <v>121</v>
      </c>
      <c r="D183" t="s">
        <v>676</v>
      </c>
      <c r="E183" t="s">
        <v>105</v>
      </c>
      <c r="F183">
        <v>281</v>
      </c>
      <c r="G183" s="1">
        <v>10000</v>
      </c>
      <c r="H183">
        <v>0</v>
      </c>
      <c r="I183" s="1">
        <v>10000</v>
      </c>
      <c r="J183">
        <v>287</v>
      </c>
      <c r="K183">
        <v>0</v>
      </c>
      <c r="L183">
        <v>304</v>
      </c>
      <c r="M183">
        <v>0</v>
      </c>
      <c r="N183">
        <v>591</v>
      </c>
      <c r="O183" s="1">
        <v>9409</v>
      </c>
    </row>
    <row r="184" spans="2:15">
      <c r="B184" s="2" t="s">
        <v>352</v>
      </c>
      <c r="C184" t="s">
        <v>351</v>
      </c>
      <c r="D184" t="s">
        <v>700</v>
      </c>
      <c r="E184" t="s">
        <v>22</v>
      </c>
      <c r="F184">
        <v>49</v>
      </c>
      <c r="G184" s="1">
        <v>160000</v>
      </c>
      <c r="H184">
        <v>0</v>
      </c>
      <c r="I184" s="1">
        <v>160000</v>
      </c>
      <c r="J184" s="1">
        <v>4592</v>
      </c>
      <c r="K184" s="1">
        <v>26410.240000000002</v>
      </c>
      <c r="L184" s="1">
        <v>4098.53</v>
      </c>
      <c r="M184">
        <v>0</v>
      </c>
      <c r="N184" s="1">
        <v>35100.769999999997</v>
      </c>
      <c r="O184" s="1">
        <v>124899.23</v>
      </c>
    </row>
    <row r="185" spans="2:15">
      <c r="B185" s="2" t="s">
        <v>577</v>
      </c>
      <c r="C185" t="s">
        <v>576</v>
      </c>
      <c r="D185" t="s">
        <v>690</v>
      </c>
      <c r="E185" t="s">
        <v>89</v>
      </c>
      <c r="F185">
        <v>1092</v>
      </c>
      <c r="G185" s="1">
        <v>20000</v>
      </c>
      <c r="H185">
        <v>0</v>
      </c>
      <c r="I185" s="1">
        <v>20000</v>
      </c>
      <c r="J185">
        <v>574</v>
      </c>
      <c r="K185">
        <v>0</v>
      </c>
      <c r="L185">
        <v>608</v>
      </c>
      <c r="M185">
        <v>0</v>
      </c>
      <c r="N185" s="1">
        <v>1182</v>
      </c>
      <c r="O185" s="1">
        <v>18818</v>
      </c>
    </row>
    <row r="186" spans="2:15">
      <c r="B186" s="2" t="s">
        <v>354</v>
      </c>
      <c r="C186" t="s">
        <v>353</v>
      </c>
      <c r="D186" t="s">
        <v>676</v>
      </c>
      <c r="E186" t="s">
        <v>145</v>
      </c>
      <c r="F186">
        <v>28</v>
      </c>
      <c r="G186" s="1">
        <v>18700</v>
      </c>
      <c r="H186">
        <v>0</v>
      </c>
      <c r="I186" s="1">
        <v>18700</v>
      </c>
      <c r="J186">
        <v>536.69000000000005</v>
      </c>
      <c r="K186">
        <v>0</v>
      </c>
      <c r="L186">
        <v>568.48</v>
      </c>
      <c r="M186">
        <v>0</v>
      </c>
      <c r="N186" s="1">
        <v>1105.17</v>
      </c>
      <c r="O186" s="1">
        <v>17594.830000000002</v>
      </c>
    </row>
    <row r="187" spans="2:15">
      <c r="B187" s="2" t="s">
        <v>357</v>
      </c>
      <c r="C187" t="s">
        <v>355</v>
      </c>
      <c r="D187" t="s">
        <v>676</v>
      </c>
      <c r="E187" t="s">
        <v>356</v>
      </c>
      <c r="F187">
        <v>29</v>
      </c>
      <c r="G187" s="1">
        <v>18700</v>
      </c>
      <c r="H187">
        <v>0</v>
      </c>
      <c r="I187" s="1">
        <v>18700</v>
      </c>
      <c r="J187">
        <v>536.69000000000005</v>
      </c>
      <c r="K187">
        <v>0</v>
      </c>
      <c r="L187">
        <v>568.48</v>
      </c>
      <c r="M187">
        <v>0</v>
      </c>
      <c r="N187" s="1">
        <v>1105.17</v>
      </c>
      <c r="O187" s="1">
        <v>17594.830000000002</v>
      </c>
    </row>
    <row r="188" spans="2:15">
      <c r="B188" s="2" t="s">
        <v>581</v>
      </c>
      <c r="C188" t="s">
        <v>580</v>
      </c>
      <c r="D188" t="s">
        <v>690</v>
      </c>
      <c r="E188" t="s">
        <v>446</v>
      </c>
      <c r="F188">
        <v>975</v>
      </c>
      <c r="G188" s="1">
        <v>60000</v>
      </c>
      <c r="H188">
        <v>0</v>
      </c>
      <c r="I188" s="1">
        <v>60000</v>
      </c>
      <c r="J188" s="1">
        <v>1722</v>
      </c>
      <c r="K188" s="1">
        <v>3486.68</v>
      </c>
      <c r="L188" s="1">
        <v>1824</v>
      </c>
      <c r="M188">
        <v>0</v>
      </c>
      <c r="N188" s="1">
        <v>7032.68</v>
      </c>
      <c r="O188" s="1">
        <v>52967.32</v>
      </c>
    </row>
    <row r="189" spans="2:15">
      <c r="B189" s="2" t="s">
        <v>583</v>
      </c>
      <c r="C189" t="s">
        <v>582</v>
      </c>
      <c r="D189" t="s">
        <v>690</v>
      </c>
      <c r="E189" t="s">
        <v>89</v>
      </c>
      <c r="F189">
        <v>1100</v>
      </c>
      <c r="G189" s="1">
        <v>20000</v>
      </c>
      <c r="H189">
        <v>0</v>
      </c>
      <c r="I189" s="1">
        <v>20000</v>
      </c>
      <c r="J189">
        <v>574</v>
      </c>
      <c r="K189">
        <v>0</v>
      </c>
      <c r="L189">
        <v>608</v>
      </c>
      <c r="M189">
        <v>0</v>
      </c>
      <c r="N189" s="1">
        <v>1182</v>
      </c>
      <c r="O189" s="1">
        <v>18818</v>
      </c>
    </row>
    <row r="190" spans="2:15">
      <c r="B190" s="2" t="s">
        <v>125</v>
      </c>
      <c r="C190" t="s">
        <v>123</v>
      </c>
      <c r="D190" t="s">
        <v>676</v>
      </c>
      <c r="E190" t="s">
        <v>124</v>
      </c>
      <c r="F190">
        <v>631</v>
      </c>
      <c r="G190" s="1">
        <v>150000</v>
      </c>
      <c r="H190">
        <v>0</v>
      </c>
      <c r="I190" s="1">
        <v>150000</v>
      </c>
      <c r="J190" s="1">
        <v>4305</v>
      </c>
      <c r="K190" s="1">
        <v>23981.99</v>
      </c>
      <c r="L190" s="1">
        <v>4098.53</v>
      </c>
      <c r="M190">
        <v>0</v>
      </c>
      <c r="N190" s="1">
        <v>32385.52</v>
      </c>
      <c r="O190" s="1">
        <v>117614.48</v>
      </c>
    </row>
    <row r="191" spans="2:15">
      <c r="B191" s="2" t="s">
        <v>585</v>
      </c>
      <c r="C191" t="s">
        <v>584</v>
      </c>
      <c r="D191" t="s">
        <v>690</v>
      </c>
      <c r="E191" t="s">
        <v>446</v>
      </c>
      <c r="F191">
        <v>1041</v>
      </c>
      <c r="G191" s="1">
        <v>60000</v>
      </c>
      <c r="H191">
        <v>0</v>
      </c>
      <c r="I191" s="1">
        <v>60000</v>
      </c>
      <c r="J191" s="1">
        <v>1722</v>
      </c>
      <c r="K191" s="1">
        <v>3486.68</v>
      </c>
      <c r="L191" s="1">
        <v>1824</v>
      </c>
      <c r="M191">
        <v>0</v>
      </c>
      <c r="N191" s="1">
        <v>7032.68</v>
      </c>
      <c r="O191" s="1">
        <v>52967.32</v>
      </c>
    </row>
    <row r="192" spans="2:15">
      <c r="B192" s="2" t="s">
        <v>127</v>
      </c>
      <c r="C192" t="s">
        <v>126</v>
      </c>
      <c r="D192" t="s">
        <v>683</v>
      </c>
      <c r="E192" t="s">
        <v>78</v>
      </c>
      <c r="F192">
        <v>126</v>
      </c>
      <c r="G192" s="1">
        <v>35000</v>
      </c>
      <c r="H192">
        <v>0</v>
      </c>
      <c r="I192" s="1">
        <v>35000</v>
      </c>
      <c r="J192" s="1">
        <v>1004.5</v>
      </c>
      <c r="K192">
        <v>0</v>
      </c>
      <c r="L192" s="1">
        <v>1064</v>
      </c>
      <c r="M192">
        <v>0</v>
      </c>
      <c r="N192" s="1">
        <v>2068.5</v>
      </c>
      <c r="O192" s="1">
        <v>32931.5</v>
      </c>
    </row>
    <row r="193" spans="2:15">
      <c r="B193" s="2" t="s">
        <v>452</v>
      </c>
      <c r="C193" t="s">
        <v>450</v>
      </c>
      <c r="D193" t="s">
        <v>689</v>
      </c>
      <c r="E193" t="s">
        <v>451</v>
      </c>
      <c r="F193">
        <v>23</v>
      </c>
      <c r="G193" s="1">
        <v>55000</v>
      </c>
      <c r="H193">
        <v>0</v>
      </c>
      <c r="I193" s="1">
        <v>55000</v>
      </c>
      <c r="J193" s="1">
        <v>1578.5</v>
      </c>
      <c r="K193" s="1">
        <v>2559.6799999999998</v>
      </c>
      <c r="L193" s="1">
        <v>1672</v>
      </c>
      <c r="M193">
        <v>0</v>
      </c>
      <c r="N193" s="1">
        <v>5810.18</v>
      </c>
      <c r="O193" s="1">
        <v>49189.82</v>
      </c>
    </row>
    <row r="194" spans="2:15">
      <c r="B194" s="2" t="s">
        <v>587</v>
      </c>
      <c r="C194" t="s">
        <v>586</v>
      </c>
      <c r="D194" t="s">
        <v>690</v>
      </c>
      <c r="E194" t="s">
        <v>89</v>
      </c>
      <c r="F194">
        <v>1061</v>
      </c>
      <c r="G194" s="1">
        <v>20000</v>
      </c>
      <c r="H194">
        <v>0</v>
      </c>
      <c r="I194" s="1">
        <v>20000</v>
      </c>
      <c r="J194">
        <v>574</v>
      </c>
      <c r="K194">
        <v>0</v>
      </c>
      <c r="L194">
        <v>608</v>
      </c>
      <c r="M194">
        <v>0</v>
      </c>
      <c r="N194" s="1">
        <v>1182</v>
      </c>
      <c r="O194" s="1">
        <v>18818</v>
      </c>
    </row>
    <row r="195" spans="2:15">
      <c r="B195" s="2" t="s">
        <v>589</v>
      </c>
      <c r="C195" t="s">
        <v>588</v>
      </c>
      <c r="D195" t="s">
        <v>690</v>
      </c>
      <c r="E195" t="s">
        <v>89</v>
      </c>
      <c r="F195">
        <v>1094</v>
      </c>
      <c r="G195" s="1">
        <v>20000</v>
      </c>
      <c r="H195">
        <v>0</v>
      </c>
      <c r="I195" s="1">
        <v>20000</v>
      </c>
      <c r="J195">
        <v>574</v>
      </c>
      <c r="K195">
        <v>0</v>
      </c>
      <c r="L195">
        <v>608</v>
      </c>
      <c r="M195">
        <v>0</v>
      </c>
      <c r="N195" s="1">
        <v>1182</v>
      </c>
      <c r="O195" s="1">
        <v>18818</v>
      </c>
    </row>
    <row r="196" spans="2:15">
      <c r="B196" s="2" t="s">
        <v>593</v>
      </c>
      <c r="C196" t="s">
        <v>592</v>
      </c>
      <c r="D196" t="s">
        <v>690</v>
      </c>
      <c r="E196" t="s">
        <v>89</v>
      </c>
      <c r="F196">
        <v>1043</v>
      </c>
      <c r="G196" s="1">
        <v>20000</v>
      </c>
      <c r="H196">
        <v>0</v>
      </c>
      <c r="I196" s="1">
        <v>20000</v>
      </c>
      <c r="J196">
        <v>574</v>
      </c>
      <c r="K196">
        <v>0</v>
      </c>
      <c r="L196">
        <v>608</v>
      </c>
      <c r="M196">
        <v>0</v>
      </c>
      <c r="N196" s="1">
        <v>1182</v>
      </c>
      <c r="O196" s="1">
        <v>18818</v>
      </c>
    </row>
    <row r="197" spans="2:15">
      <c r="B197" s="2" t="s">
        <v>359</v>
      </c>
      <c r="C197" t="s">
        <v>358</v>
      </c>
      <c r="D197" t="s">
        <v>676</v>
      </c>
      <c r="E197" t="s">
        <v>145</v>
      </c>
      <c r="F197">
        <v>55</v>
      </c>
      <c r="G197" s="1">
        <v>18700</v>
      </c>
      <c r="H197">
        <v>0</v>
      </c>
      <c r="I197" s="1">
        <v>18700</v>
      </c>
      <c r="J197">
        <v>536.69000000000005</v>
      </c>
      <c r="K197">
        <v>0</v>
      </c>
      <c r="L197">
        <v>568.48</v>
      </c>
      <c r="M197">
        <v>0</v>
      </c>
      <c r="N197" s="1">
        <v>1105.17</v>
      </c>
      <c r="O197" s="1">
        <v>17594.830000000002</v>
      </c>
    </row>
    <row r="198" spans="2:15">
      <c r="B198" s="2" t="s">
        <v>455</v>
      </c>
      <c r="C198" t="s">
        <v>453</v>
      </c>
      <c r="D198" t="s">
        <v>702</v>
      </c>
      <c r="E198" t="s">
        <v>454</v>
      </c>
      <c r="F198">
        <v>2</v>
      </c>
      <c r="G198" s="1">
        <v>16500</v>
      </c>
      <c r="H198">
        <v>0</v>
      </c>
      <c r="I198" s="1">
        <v>16500</v>
      </c>
      <c r="J198">
        <v>473.55</v>
      </c>
      <c r="K198">
        <v>0</v>
      </c>
      <c r="L198">
        <v>501.6</v>
      </c>
      <c r="M198">
        <v>0</v>
      </c>
      <c r="N198">
        <v>975.15</v>
      </c>
      <c r="O198" s="1">
        <v>15524.85</v>
      </c>
    </row>
    <row r="199" spans="2:15">
      <c r="B199" s="2" t="s">
        <v>245</v>
      </c>
      <c r="C199" t="s">
        <v>243</v>
      </c>
      <c r="D199" t="s">
        <v>683</v>
      </c>
      <c r="E199" t="s">
        <v>244</v>
      </c>
      <c r="F199">
        <v>127</v>
      </c>
      <c r="G199" s="1">
        <v>60000</v>
      </c>
      <c r="H199">
        <v>0</v>
      </c>
      <c r="I199" s="1">
        <v>60000</v>
      </c>
      <c r="J199" s="1">
        <v>1722</v>
      </c>
      <c r="K199" s="1">
        <v>3486.68</v>
      </c>
      <c r="L199" s="1">
        <v>1824</v>
      </c>
      <c r="M199">
        <v>0</v>
      </c>
      <c r="N199" s="1">
        <v>7032.68</v>
      </c>
      <c r="O199" s="1">
        <v>52967.32</v>
      </c>
    </row>
    <row r="200" spans="2:15">
      <c r="B200" s="2" t="s">
        <v>129</v>
      </c>
      <c r="C200" t="s">
        <v>128</v>
      </c>
      <c r="D200" t="s">
        <v>706</v>
      </c>
      <c r="E200" t="s">
        <v>25</v>
      </c>
      <c r="F200">
        <v>36</v>
      </c>
      <c r="G200" s="1">
        <v>130000</v>
      </c>
      <c r="H200">
        <v>0</v>
      </c>
      <c r="I200" s="1">
        <v>130000</v>
      </c>
      <c r="J200" s="1">
        <v>3731</v>
      </c>
      <c r="K200" s="1">
        <v>19162.12</v>
      </c>
      <c r="L200" s="1">
        <v>3952</v>
      </c>
      <c r="M200">
        <v>0</v>
      </c>
      <c r="N200" s="1">
        <v>26845.119999999999</v>
      </c>
      <c r="O200" s="1">
        <v>103154.88</v>
      </c>
    </row>
    <row r="201" spans="2:15">
      <c r="B201" s="2" t="s">
        <v>248</v>
      </c>
      <c r="C201" t="s">
        <v>246</v>
      </c>
      <c r="D201" t="s">
        <v>734</v>
      </c>
      <c r="E201" t="s">
        <v>247</v>
      </c>
      <c r="F201">
        <v>14</v>
      </c>
      <c r="G201" s="1">
        <v>35000</v>
      </c>
      <c r="H201">
        <v>0</v>
      </c>
      <c r="I201" s="1">
        <v>35000</v>
      </c>
      <c r="J201" s="1">
        <v>1004.5</v>
      </c>
      <c r="K201">
        <v>0</v>
      </c>
      <c r="L201" s="1">
        <v>1064</v>
      </c>
      <c r="M201">
        <v>0</v>
      </c>
      <c r="N201" s="1">
        <v>2068.5</v>
      </c>
      <c r="O201" s="1">
        <v>32931.5</v>
      </c>
    </row>
    <row r="202" spans="2:15">
      <c r="B202" s="2" t="s">
        <v>132</v>
      </c>
      <c r="C202" t="s">
        <v>130</v>
      </c>
      <c r="D202" t="s">
        <v>676</v>
      </c>
      <c r="E202" t="s">
        <v>131</v>
      </c>
      <c r="F202">
        <v>288</v>
      </c>
      <c r="G202" s="1">
        <v>10000</v>
      </c>
      <c r="H202">
        <v>0</v>
      </c>
      <c r="I202" s="1">
        <v>10000</v>
      </c>
      <c r="J202">
        <v>287</v>
      </c>
      <c r="K202">
        <v>0</v>
      </c>
      <c r="L202">
        <v>304</v>
      </c>
      <c r="M202">
        <v>0</v>
      </c>
      <c r="N202">
        <v>591</v>
      </c>
      <c r="O202" s="1">
        <v>9409</v>
      </c>
    </row>
    <row r="203" spans="2:15">
      <c r="B203" s="2" t="s">
        <v>134</v>
      </c>
      <c r="C203" t="s">
        <v>133</v>
      </c>
      <c r="D203" t="s">
        <v>676</v>
      </c>
      <c r="E203" t="s">
        <v>34</v>
      </c>
      <c r="F203">
        <v>20</v>
      </c>
      <c r="G203" s="1">
        <v>10000</v>
      </c>
      <c r="H203">
        <v>0</v>
      </c>
      <c r="I203" s="1">
        <v>10000</v>
      </c>
      <c r="J203">
        <v>287</v>
      </c>
      <c r="K203">
        <v>0</v>
      </c>
      <c r="L203">
        <v>304</v>
      </c>
      <c r="M203">
        <v>0</v>
      </c>
      <c r="N203">
        <v>591</v>
      </c>
      <c r="O203" s="1">
        <v>9409</v>
      </c>
    </row>
    <row r="204" spans="2:15">
      <c r="B204" s="2" t="s">
        <v>457</v>
      </c>
      <c r="C204" t="s">
        <v>456</v>
      </c>
      <c r="D204" t="s">
        <v>745</v>
      </c>
      <c r="E204" t="s">
        <v>16</v>
      </c>
      <c r="F204">
        <v>8</v>
      </c>
      <c r="G204" s="1">
        <v>70000</v>
      </c>
      <c r="H204">
        <v>0</v>
      </c>
      <c r="I204" s="1">
        <v>70000</v>
      </c>
      <c r="J204" s="1">
        <v>2009</v>
      </c>
      <c r="K204" s="1">
        <v>5368.48</v>
      </c>
      <c r="L204" s="1">
        <v>2128</v>
      </c>
      <c r="M204">
        <v>0</v>
      </c>
      <c r="N204" s="1">
        <v>9505.48</v>
      </c>
      <c r="O204" s="1">
        <v>60494.52</v>
      </c>
    </row>
    <row r="205" spans="2:15">
      <c r="B205" s="2" t="s">
        <v>256</v>
      </c>
      <c r="C205" t="s">
        <v>254</v>
      </c>
      <c r="D205" t="s">
        <v>676</v>
      </c>
      <c r="E205" t="s">
        <v>255</v>
      </c>
      <c r="F205">
        <v>906</v>
      </c>
      <c r="G205" s="1">
        <v>15000</v>
      </c>
      <c r="H205">
        <v>0</v>
      </c>
      <c r="I205" s="1">
        <v>15000</v>
      </c>
      <c r="J205">
        <v>430.5</v>
      </c>
      <c r="K205">
        <v>0</v>
      </c>
      <c r="L205">
        <v>456</v>
      </c>
      <c r="M205">
        <v>0</v>
      </c>
      <c r="N205">
        <v>886.5</v>
      </c>
      <c r="O205" s="1">
        <v>14113.5</v>
      </c>
    </row>
    <row r="206" spans="2:15">
      <c r="B206" s="2" t="s">
        <v>136</v>
      </c>
      <c r="C206" t="s">
        <v>135</v>
      </c>
      <c r="D206" t="s">
        <v>676</v>
      </c>
      <c r="E206" t="s">
        <v>105</v>
      </c>
      <c r="F206">
        <v>900</v>
      </c>
      <c r="G206" s="1">
        <v>12500</v>
      </c>
      <c r="H206">
        <v>0</v>
      </c>
      <c r="I206" s="1">
        <v>12500</v>
      </c>
      <c r="J206">
        <v>358.75</v>
      </c>
      <c r="K206">
        <v>0</v>
      </c>
      <c r="L206">
        <v>380</v>
      </c>
      <c r="M206">
        <v>0</v>
      </c>
      <c r="N206">
        <v>738.75</v>
      </c>
      <c r="O206" s="1">
        <v>11761.25</v>
      </c>
    </row>
    <row r="207" spans="2:15">
      <c r="B207" s="2" t="s">
        <v>459</v>
      </c>
      <c r="C207" t="s">
        <v>458</v>
      </c>
      <c r="D207" t="s">
        <v>745</v>
      </c>
      <c r="E207" t="s">
        <v>22</v>
      </c>
      <c r="F207">
        <v>6</v>
      </c>
      <c r="G207" s="1">
        <v>160000</v>
      </c>
      <c r="H207">
        <v>0</v>
      </c>
      <c r="I207" s="1">
        <v>160000</v>
      </c>
      <c r="J207" s="1">
        <v>4592</v>
      </c>
      <c r="K207" s="1">
        <v>26410.240000000002</v>
      </c>
      <c r="L207" s="1">
        <v>4098.53</v>
      </c>
      <c r="M207">
        <v>0</v>
      </c>
      <c r="N207" s="1">
        <v>35100.769999999997</v>
      </c>
      <c r="O207" s="1">
        <v>124899.23</v>
      </c>
    </row>
    <row r="208" spans="2:15">
      <c r="B208" s="2" t="s">
        <v>138</v>
      </c>
      <c r="C208" t="s">
        <v>137</v>
      </c>
      <c r="D208" t="s">
        <v>719</v>
      </c>
      <c r="E208" t="s">
        <v>25</v>
      </c>
      <c r="F208">
        <v>1</v>
      </c>
      <c r="G208" s="1">
        <v>130000</v>
      </c>
      <c r="H208">
        <v>0</v>
      </c>
      <c r="I208" s="1">
        <v>130000</v>
      </c>
      <c r="J208" s="1">
        <v>3731</v>
      </c>
      <c r="K208" s="1">
        <v>18864.59</v>
      </c>
      <c r="L208" s="1">
        <v>3952</v>
      </c>
      <c r="M208" s="1">
        <v>1190.1199999999999</v>
      </c>
      <c r="N208" s="1">
        <v>27737.71</v>
      </c>
      <c r="O208" s="1">
        <v>102262.29</v>
      </c>
    </row>
    <row r="209" spans="2:15">
      <c r="B209" s="2" t="s">
        <v>599</v>
      </c>
      <c r="C209" t="s">
        <v>598</v>
      </c>
      <c r="D209" t="s">
        <v>690</v>
      </c>
      <c r="E209" t="s">
        <v>89</v>
      </c>
      <c r="F209">
        <v>1059</v>
      </c>
      <c r="G209" s="1">
        <v>20000</v>
      </c>
      <c r="H209">
        <v>0</v>
      </c>
      <c r="I209" s="1">
        <v>20000</v>
      </c>
      <c r="J209">
        <v>574</v>
      </c>
      <c r="K209">
        <v>0</v>
      </c>
      <c r="L209">
        <v>608</v>
      </c>
      <c r="M209">
        <v>0</v>
      </c>
      <c r="N209" s="1">
        <v>1182</v>
      </c>
      <c r="O209" s="1">
        <v>18818</v>
      </c>
    </row>
    <row r="210" spans="2:15">
      <c r="B210" s="2" t="s">
        <v>461</v>
      </c>
      <c r="C210" t="s">
        <v>460</v>
      </c>
      <c r="D210" t="s">
        <v>743</v>
      </c>
      <c r="E210" t="s">
        <v>25</v>
      </c>
      <c r="F210">
        <v>19</v>
      </c>
      <c r="G210" s="1">
        <v>110000</v>
      </c>
      <c r="H210">
        <v>0</v>
      </c>
      <c r="I210" s="1">
        <v>110000</v>
      </c>
      <c r="J210" s="1">
        <v>3157</v>
      </c>
      <c r="K210" s="1">
        <v>14457.62</v>
      </c>
      <c r="L210" s="1">
        <v>3344</v>
      </c>
      <c r="M210">
        <v>0</v>
      </c>
      <c r="N210" s="1">
        <v>20958.62</v>
      </c>
      <c r="O210" s="1">
        <v>89041.38</v>
      </c>
    </row>
    <row r="211" spans="2:15">
      <c r="B211" s="2" t="s">
        <v>601</v>
      </c>
      <c r="C211" t="s">
        <v>600</v>
      </c>
      <c r="D211" t="s">
        <v>721</v>
      </c>
      <c r="E211" t="s">
        <v>446</v>
      </c>
      <c r="F211">
        <v>383</v>
      </c>
      <c r="G211" s="1">
        <v>50000</v>
      </c>
      <c r="H211">
        <v>0</v>
      </c>
      <c r="I211" s="1">
        <v>50000</v>
      </c>
      <c r="J211" s="1">
        <v>1435</v>
      </c>
      <c r="K211" s="1">
        <v>1854</v>
      </c>
      <c r="L211" s="1">
        <v>1520</v>
      </c>
      <c r="M211">
        <v>0</v>
      </c>
      <c r="N211" s="1">
        <v>4809</v>
      </c>
      <c r="O211" s="1">
        <v>45191</v>
      </c>
    </row>
    <row r="212" spans="2:15">
      <c r="B212" s="2" t="s">
        <v>141</v>
      </c>
      <c r="C212" t="s">
        <v>139</v>
      </c>
      <c r="D212" t="s">
        <v>695</v>
      </c>
      <c r="E212" t="s">
        <v>140</v>
      </c>
      <c r="F212">
        <v>34</v>
      </c>
      <c r="G212" s="1">
        <v>45000</v>
      </c>
      <c r="H212">
        <v>0</v>
      </c>
      <c r="I212" s="1">
        <v>45000</v>
      </c>
      <c r="J212" s="1">
        <v>1291.5</v>
      </c>
      <c r="K212" s="1">
        <v>1148.33</v>
      </c>
      <c r="L212" s="1">
        <v>1368</v>
      </c>
      <c r="M212">
        <v>0</v>
      </c>
      <c r="N212" s="1">
        <v>3807.83</v>
      </c>
      <c r="O212" s="1">
        <v>41192.17</v>
      </c>
    </row>
    <row r="213" spans="2:15">
      <c r="B213" s="2" t="s">
        <v>463</v>
      </c>
      <c r="C213" t="s">
        <v>462</v>
      </c>
      <c r="D213" t="s">
        <v>690</v>
      </c>
      <c r="E213" t="s">
        <v>434</v>
      </c>
      <c r="F213">
        <v>965</v>
      </c>
      <c r="G213" s="1">
        <v>90000</v>
      </c>
      <c r="H213">
        <v>0</v>
      </c>
      <c r="I213" s="1">
        <v>90000</v>
      </c>
      <c r="J213" s="1">
        <v>2583</v>
      </c>
      <c r="K213" s="1">
        <v>9753.1200000000008</v>
      </c>
      <c r="L213" s="1">
        <v>2736</v>
      </c>
      <c r="M213">
        <v>0</v>
      </c>
      <c r="N213" s="1">
        <v>15072.12</v>
      </c>
      <c r="O213" s="1">
        <v>74927.88</v>
      </c>
    </row>
    <row r="214" spans="2:15">
      <c r="B214" s="2" t="s">
        <v>603</v>
      </c>
      <c r="C214" t="s">
        <v>602</v>
      </c>
      <c r="D214" t="s">
        <v>721</v>
      </c>
      <c r="E214" t="s">
        <v>89</v>
      </c>
      <c r="F214">
        <v>381</v>
      </c>
      <c r="G214" s="1">
        <v>25000</v>
      </c>
      <c r="H214">
        <v>0</v>
      </c>
      <c r="I214" s="1">
        <v>25000</v>
      </c>
      <c r="J214">
        <v>717.5</v>
      </c>
      <c r="K214">
        <v>0</v>
      </c>
      <c r="L214">
        <v>760</v>
      </c>
      <c r="M214">
        <v>0</v>
      </c>
      <c r="N214" s="1">
        <v>1477.5</v>
      </c>
      <c r="O214" s="1">
        <v>23522.5</v>
      </c>
    </row>
    <row r="215" spans="2:15">
      <c r="B215" s="2" t="s">
        <v>258</v>
      </c>
      <c r="C215" t="s">
        <v>257</v>
      </c>
      <c r="D215" t="s">
        <v>683</v>
      </c>
      <c r="E215" t="s">
        <v>244</v>
      </c>
      <c r="F215">
        <v>129</v>
      </c>
      <c r="G215" s="1">
        <v>50000</v>
      </c>
      <c r="H215">
        <v>0</v>
      </c>
      <c r="I215" s="1">
        <v>50000</v>
      </c>
      <c r="J215" s="1">
        <v>1435</v>
      </c>
      <c r="K215" s="1">
        <v>1854</v>
      </c>
      <c r="L215" s="1">
        <v>1520</v>
      </c>
      <c r="M215" s="1">
        <v>6388.13</v>
      </c>
      <c r="N215" s="1">
        <v>11197.13</v>
      </c>
      <c r="O215" s="1">
        <v>38802.870000000003</v>
      </c>
    </row>
    <row r="216" spans="2:15">
      <c r="B216" s="2" t="s">
        <v>605</v>
      </c>
      <c r="C216" t="s">
        <v>604</v>
      </c>
      <c r="D216" t="s">
        <v>690</v>
      </c>
      <c r="E216" t="s">
        <v>446</v>
      </c>
      <c r="F216">
        <v>1063</v>
      </c>
      <c r="G216" s="1">
        <v>60000</v>
      </c>
      <c r="H216">
        <v>0</v>
      </c>
      <c r="I216" s="1">
        <v>60000</v>
      </c>
      <c r="J216" s="1">
        <v>1722</v>
      </c>
      <c r="K216" s="1">
        <v>3486.68</v>
      </c>
      <c r="L216" s="1">
        <v>1824</v>
      </c>
      <c r="M216">
        <v>0</v>
      </c>
      <c r="N216" s="1">
        <v>7032.68</v>
      </c>
      <c r="O216" s="1">
        <v>52967.32</v>
      </c>
    </row>
    <row r="217" spans="2:15">
      <c r="B217" s="2" t="s">
        <v>144</v>
      </c>
      <c r="C217" t="s">
        <v>142</v>
      </c>
      <c r="D217" t="s">
        <v>688</v>
      </c>
      <c r="E217" t="s">
        <v>143</v>
      </c>
      <c r="F217">
        <v>25</v>
      </c>
      <c r="G217" s="1">
        <v>130000</v>
      </c>
      <c r="H217">
        <v>0</v>
      </c>
      <c r="I217" s="1">
        <v>130000</v>
      </c>
      <c r="J217" s="1">
        <v>3731</v>
      </c>
      <c r="K217" s="1">
        <v>19162.12</v>
      </c>
      <c r="L217" s="1">
        <v>3952</v>
      </c>
      <c r="M217">
        <v>0</v>
      </c>
      <c r="N217" s="1">
        <v>26845.119999999999</v>
      </c>
      <c r="O217" s="1">
        <v>103154.88</v>
      </c>
    </row>
    <row r="218" spans="2:15">
      <c r="B218" s="2" t="s">
        <v>607</v>
      </c>
      <c r="C218" t="s">
        <v>606</v>
      </c>
      <c r="D218" t="s">
        <v>690</v>
      </c>
      <c r="E218" t="s">
        <v>526</v>
      </c>
      <c r="F218">
        <v>1078</v>
      </c>
      <c r="G218" s="1">
        <v>20000</v>
      </c>
      <c r="H218">
        <v>0</v>
      </c>
      <c r="I218" s="1">
        <v>20000</v>
      </c>
      <c r="J218">
        <v>574</v>
      </c>
      <c r="K218">
        <v>0</v>
      </c>
      <c r="L218">
        <v>608</v>
      </c>
      <c r="M218">
        <v>0</v>
      </c>
      <c r="N218" s="1">
        <v>1182</v>
      </c>
      <c r="O218" s="1">
        <v>18818</v>
      </c>
    </row>
    <row r="219" spans="2:15">
      <c r="B219" s="2" t="s">
        <v>609</v>
      </c>
      <c r="C219" t="s">
        <v>608</v>
      </c>
      <c r="D219" t="s">
        <v>690</v>
      </c>
      <c r="E219" t="s">
        <v>89</v>
      </c>
      <c r="F219">
        <v>1128</v>
      </c>
      <c r="G219" s="1">
        <v>20000</v>
      </c>
      <c r="H219">
        <v>0</v>
      </c>
      <c r="I219" s="1">
        <v>20000</v>
      </c>
      <c r="J219">
        <v>574</v>
      </c>
      <c r="K219">
        <v>0</v>
      </c>
      <c r="L219">
        <v>608</v>
      </c>
      <c r="M219">
        <v>0</v>
      </c>
      <c r="N219" s="1">
        <v>1182</v>
      </c>
      <c r="O219" s="1">
        <v>18818</v>
      </c>
    </row>
    <row r="220" spans="2:15">
      <c r="B220" s="2" t="s">
        <v>361</v>
      </c>
      <c r="C220" t="s">
        <v>360</v>
      </c>
      <c r="D220" t="s">
        <v>700</v>
      </c>
      <c r="E220" t="s">
        <v>247</v>
      </c>
      <c r="F220">
        <v>22</v>
      </c>
      <c r="G220" s="1">
        <v>25000</v>
      </c>
      <c r="H220">
        <v>0</v>
      </c>
      <c r="I220" s="1">
        <v>25000</v>
      </c>
      <c r="J220">
        <v>717.5</v>
      </c>
      <c r="K220">
        <v>0</v>
      </c>
      <c r="L220">
        <v>760</v>
      </c>
      <c r="M220">
        <v>0</v>
      </c>
      <c r="N220" s="1">
        <v>1477.5</v>
      </c>
      <c r="O220" s="1">
        <v>23522.5</v>
      </c>
    </row>
    <row r="221" spans="2:15">
      <c r="B221" s="2" t="s">
        <v>611</v>
      </c>
      <c r="C221" t="s">
        <v>610</v>
      </c>
      <c r="D221" t="s">
        <v>690</v>
      </c>
      <c r="E221" t="s">
        <v>446</v>
      </c>
      <c r="F221">
        <v>1057</v>
      </c>
      <c r="G221" s="1">
        <v>60000</v>
      </c>
      <c r="H221">
        <v>0</v>
      </c>
      <c r="I221" s="1">
        <v>60000</v>
      </c>
      <c r="J221" s="1">
        <v>1722</v>
      </c>
      <c r="K221" s="1">
        <v>3486.68</v>
      </c>
      <c r="L221" s="1">
        <v>1824</v>
      </c>
      <c r="M221">
        <v>0</v>
      </c>
      <c r="N221" s="1">
        <v>7032.68</v>
      </c>
      <c r="O221" s="1">
        <v>52967.32</v>
      </c>
    </row>
    <row r="222" spans="2:15">
      <c r="B222" s="2" t="s">
        <v>397</v>
      </c>
      <c r="C222" t="s">
        <v>396</v>
      </c>
      <c r="D222" t="s">
        <v>742</v>
      </c>
      <c r="E222" t="s">
        <v>22</v>
      </c>
      <c r="F222">
        <v>9</v>
      </c>
      <c r="G222" s="1">
        <v>160000</v>
      </c>
      <c r="H222">
        <v>0</v>
      </c>
      <c r="I222" s="1">
        <v>160000</v>
      </c>
      <c r="J222" s="1">
        <v>4592</v>
      </c>
      <c r="K222" s="1">
        <v>26410.240000000002</v>
      </c>
      <c r="L222" s="1">
        <v>4098.53</v>
      </c>
      <c r="M222">
        <v>0</v>
      </c>
      <c r="N222" s="1">
        <v>35100.769999999997</v>
      </c>
      <c r="O222" s="1">
        <v>124899.23</v>
      </c>
    </row>
    <row r="223" spans="2:15">
      <c r="B223" s="2" t="s">
        <v>613</v>
      </c>
      <c r="C223" t="s">
        <v>612</v>
      </c>
      <c r="D223" t="s">
        <v>690</v>
      </c>
      <c r="E223" t="s">
        <v>89</v>
      </c>
      <c r="F223">
        <v>1096</v>
      </c>
      <c r="G223" s="1">
        <v>20000</v>
      </c>
      <c r="H223">
        <v>0</v>
      </c>
      <c r="I223" s="1">
        <v>20000</v>
      </c>
      <c r="J223">
        <v>574</v>
      </c>
      <c r="K223">
        <v>0</v>
      </c>
      <c r="L223">
        <v>608</v>
      </c>
      <c r="M223">
        <v>0</v>
      </c>
      <c r="N223" s="1">
        <v>1182</v>
      </c>
      <c r="O223" s="1">
        <v>18818</v>
      </c>
    </row>
    <row r="224" spans="2:15">
      <c r="B224" s="2" t="s">
        <v>146</v>
      </c>
      <c r="C224" t="s">
        <v>685</v>
      </c>
      <c r="D224" t="s">
        <v>683</v>
      </c>
      <c r="E224" t="s">
        <v>145</v>
      </c>
      <c r="F224">
        <v>9</v>
      </c>
      <c r="G224" s="1">
        <v>18700</v>
      </c>
      <c r="H224">
        <v>0</v>
      </c>
      <c r="I224" s="1">
        <v>18700</v>
      </c>
      <c r="J224">
        <v>536.69000000000005</v>
      </c>
      <c r="K224">
        <v>0</v>
      </c>
      <c r="L224">
        <v>568.48</v>
      </c>
      <c r="M224">
        <v>0</v>
      </c>
      <c r="N224" s="1">
        <v>1105.17</v>
      </c>
      <c r="O224" s="1">
        <v>17594.830000000002</v>
      </c>
    </row>
    <row r="225" spans="2:15">
      <c r="B225" s="2" t="s">
        <v>615</v>
      </c>
      <c r="C225" t="s">
        <v>614</v>
      </c>
      <c r="D225" t="s">
        <v>721</v>
      </c>
      <c r="E225" t="s">
        <v>89</v>
      </c>
      <c r="F225">
        <v>396</v>
      </c>
      <c r="G225" s="1">
        <v>20000</v>
      </c>
      <c r="H225">
        <v>0</v>
      </c>
      <c r="I225" s="1">
        <v>20000</v>
      </c>
      <c r="J225">
        <v>574</v>
      </c>
      <c r="K225">
        <v>0</v>
      </c>
      <c r="L225">
        <v>608</v>
      </c>
      <c r="M225">
        <v>0</v>
      </c>
      <c r="N225" s="1">
        <v>1182</v>
      </c>
      <c r="O225" s="1">
        <v>18818</v>
      </c>
    </row>
    <row r="226" spans="2:15">
      <c r="B226" s="2" t="s">
        <v>149</v>
      </c>
      <c r="C226" t="s">
        <v>147</v>
      </c>
      <c r="D226" t="s">
        <v>691</v>
      </c>
      <c r="E226" t="s">
        <v>148</v>
      </c>
      <c r="F226">
        <v>48</v>
      </c>
      <c r="G226" s="1">
        <v>65000</v>
      </c>
      <c r="H226">
        <v>0</v>
      </c>
      <c r="I226" s="1">
        <v>65000</v>
      </c>
      <c r="J226" s="1">
        <v>1865.5</v>
      </c>
      <c r="K226" s="1">
        <v>4427.58</v>
      </c>
      <c r="L226" s="1">
        <v>1976</v>
      </c>
      <c r="M226">
        <v>0</v>
      </c>
      <c r="N226" s="1">
        <v>8269.08</v>
      </c>
      <c r="O226" s="1">
        <v>56730.92</v>
      </c>
    </row>
    <row r="227" spans="2:15">
      <c r="B227" s="2" t="s">
        <v>363</v>
      </c>
      <c r="C227" t="s">
        <v>362</v>
      </c>
      <c r="D227" t="s">
        <v>676</v>
      </c>
      <c r="E227" t="s">
        <v>53</v>
      </c>
      <c r="F227">
        <v>78</v>
      </c>
      <c r="G227" s="1">
        <v>14300</v>
      </c>
      <c r="H227">
        <v>0</v>
      </c>
      <c r="I227" s="1">
        <v>14300</v>
      </c>
      <c r="J227">
        <v>410.41</v>
      </c>
      <c r="K227">
        <v>0</v>
      </c>
      <c r="L227">
        <v>434.72</v>
      </c>
      <c r="M227">
        <v>0</v>
      </c>
      <c r="N227">
        <v>845.13</v>
      </c>
      <c r="O227" s="1">
        <v>13454.87</v>
      </c>
    </row>
    <row r="228" spans="2:15">
      <c r="B228" s="2" t="s">
        <v>151</v>
      </c>
      <c r="C228" t="s">
        <v>150</v>
      </c>
      <c r="D228" t="s">
        <v>679</v>
      </c>
      <c r="E228" t="s">
        <v>34</v>
      </c>
      <c r="F228">
        <v>66</v>
      </c>
      <c r="G228" s="1">
        <v>10000</v>
      </c>
      <c r="H228">
        <v>0</v>
      </c>
      <c r="I228" s="1">
        <v>10000</v>
      </c>
      <c r="J228">
        <v>287</v>
      </c>
      <c r="K228">
        <v>0</v>
      </c>
      <c r="L228">
        <v>304</v>
      </c>
      <c r="M228">
        <v>0</v>
      </c>
      <c r="N228">
        <v>591</v>
      </c>
      <c r="O228" s="1">
        <v>9409</v>
      </c>
    </row>
    <row r="229" spans="2:15">
      <c r="B229" s="2" t="s">
        <v>262</v>
      </c>
      <c r="C229" t="s">
        <v>261</v>
      </c>
      <c r="D229" t="s">
        <v>707</v>
      </c>
      <c r="E229" t="s">
        <v>25</v>
      </c>
      <c r="F229">
        <v>24</v>
      </c>
      <c r="G229" s="1">
        <v>60000</v>
      </c>
      <c r="H229">
        <v>0</v>
      </c>
      <c r="I229" s="1">
        <v>60000</v>
      </c>
      <c r="J229" s="1">
        <v>1722</v>
      </c>
      <c r="K229" s="1">
        <v>3486.68</v>
      </c>
      <c r="L229" s="1">
        <v>1824</v>
      </c>
      <c r="M229">
        <v>0</v>
      </c>
      <c r="N229" s="1">
        <v>7032.68</v>
      </c>
      <c r="O229" s="1">
        <v>52967.32</v>
      </c>
    </row>
    <row r="230" spans="2:15">
      <c r="B230" s="2" t="s">
        <v>617</v>
      </c>
      <c r="C230" t="s">
        <v>616</v>
      </c>
      <c r="D230" t="s">
        <v>690</v>
      </c>
      <c r="E230" t="s">
        <v>89</v>
      </c>
      <c r="F230">
        <v>1108</v>
      </c>
      <c r="G230" s="1">
        <v>20000</v>
      </c>
      <c r="H230">
        <v>0</v>
      </c>
      <c r="I230" s="1">
        <v>20000</v>
      </c>
      <c r="J230">
        <v>574</v>
      </c>
      <c r="K230">
        <v>0</v>
      </c>
      <c r="L230">
        <v>608</v>
      </c>
      <c r="M230">
        <v>0</v>
      </c>
      <c r="N230" s="1">
        <v>1182</v>
      </c>
      <c r="O230" s="1">
        <v>18818</v>
      </c>
    </row>
    <row r="231" spans="2:15">
      <c r="B231" s="2" t="s">
        <v>619</v>
      </c>
      <c r="C231" t="s">
        <v>618</v>
      </c>
      <c r="D231" t="s">
        <v>690</v>
      </c>
      <c r="E231" t="s">
        <v>89</v>
      </c>
      <c r="F231">
        <v>1021</v>
      </c>
      <c r="G231" s="1">
        <v>25000</v>
      </c>
      <c r="H231">
        <v>0</v>
      </c>
      <c r="I231" s="1">
        <v>25000</v>
      </c>
      <c r="J231">
        <v>717.5</v>
      </c>
      <c r="K231">
        <v>0</v>
      </c>
      <c r="L231">
        <v>760</v>
      </c>
      <c r="M231">
        <v>0</v>
      </c>
      <c r="N231" s="1">
        <v>1477.5</v>
      </c>
      <c r="O231" s="1">
        <v>23522.5</v>
      </c>
    </row>
    <row r="232" spans="2:15">
      <c r="B232" s="2" t="s">
        <v>621</v>
      </c>
      <c r="C232" t="s">
        <v>620</v>
      </c>
      <c r="D232" t="s">
        <v>690</v>
      </c>
      <c r="E232" t="s">
        <v>446</v>
      </c>
      <c r="F232">
        <v>1017</v>
      </c>
      <c r="G232" s="1">
        <v>60000</v>
      </c>
      <c r="H232">
        <v>0</v>
      </c>
      <c r="I232" s="1">
        <v>60000</v>
      </c>
      <c r="J232" s="1">
        <v>1722</v>
      </c>
      <c r="K232" s="1">
        <v>3486.68</v>
      </c>
      <c r="L232" s="1">
        <v>1824</v>
      </c>
      <c r="M232">
        <v>0</v>
      </c>
      <c r="N232" s="1">
        <v>7032.68</v>
      </c>
      <c r="O232" s="1">
        <v>52967.32</v>
      </c>
    </row>
    <row r="233" spans="2:15">
      <c r="B233" s="2" t="s">
        <v>365</v>
      </c>
      <c r="C233" t="s">
        <v>364</v>
      </c>
      <c r="D233" t="s">
        <v>676</v>
      </c>
      <c r="E233" t="s">
        <v>145</v>
      </c>
      <c r="F233">
        <v>86</v>
      </c>
      <c r="G233" s="1">
        <v>19800</v>
      </c>
      <c r="H233">
        <v>0</v>
      </c>
      <c r="I233" s="1">
        <v>19800</v>
      </c>
      <c r="J233">
        <v>568.26</v>
      </c>
      <c r="K233">
        <v>0</v>
      </c>
      <c r="L233">
        <v>601.91999999999996</v>
      </c>
      <c r="M233">
        <v>0</v>
      </c>
      <c r="N233" s="1">
        <v>1170.18</v>
      </c>
      <c r="O233" s="1">
        <v>18629.82</v>
      </c>
    </row>
    <row r="234" spans="2:15">
      <c r="B234" s="2" t="s">
        <v>465</v>
      </c>
      <c r="C234" t="s">
        <v>464</v>
      </c>
      <c r="D234" t="s">
        <v>746</v>
      </c>
      <c r="E234" t="s">
        <v>446</v>
      </c>
      <c r="F234">
        <v>4</v>
      </c>
      <c r="G234" s="1">
        <v>55000</v>
      </c>
      <c r="H234">
        <v>0</v>
      </c>
      <c r="I234" s="1">
        <v>55000</v>
      </c>
      <c r="J234" s="1">
        <v>1578.5</v>
      </c>
      <c r="K234" s="1">
        <v>2559.6799999999998</v>
      </c>
      <c r="L234" s="1">
        <v>1672</v>
      </c>
      <c r="M234">
        <v>0</v>
      </c>
      <c r="N234" s="1">
        <v>5810.18</v>
      </c>
      <c r="O234" s="1">
        <v>49189.82</v>
      </c>
    </row>
    <row r="235" spans="2:15">
      <c r="B235" s="2" t="s">
        <v>154</v>
      </c>
      <c r="C235" t="s">
        <v>152</v>
      </c>
      <c r="D235" t="s">
        <v>699</v>
      </c>
      <c r="E235" t="s">
        <v>153</v>
      </c>
      <c r="F235">
        <v>42</v>
      </c>
      <c r="G235" s="1">
        <v>41000</v>
      </c>
      <c r="H235">
        <v>0</v>
      </c>
      <c r="I235" s="1">
        <v>41000</v>
      </c>
      <c r="J235" s="1">
        <v>1176.7</v>
      </c>
      <c r="K235">
        <v>583.79</v>
      </c>
      <c r="L235" s="1">
        <v>1246.4000000000001</v>
      </c>
      <c r="M235">
        <v>0</v>
      </c>
      <c r="N235" s="1">
        <v>3006.89</v>
      </c>
      <c r="O235" s="1">
        <v>37993.11</v>
      </c>
    </row>
    <row r="236" spans="2:15">
      <c r="B236" s="2" t="s">
        <v>157</v>
      </c>
      <c r="C236" t="s">
        <v>155</v>
      </c>
      <c r="D236" t="s">
        <v>706</v>
      </c>
      <c r="E236" t="s">
        <v>156</v>
      </c>
      <c r="F236">
        <v>42</v>
      </c>
      <c r="G236" s="1">
        <v>40000</v>
      </c>
      <c r="H236">
        <v>0</v>
      </c>
      <c r="I236" s="1">
        <v>40000</v>
      </c>
      <c r="J236" s="1">
        <v>1148</v>
      </c>
      <c r="K236">
        <v>264.13</v>
      </c>
      <c r="L236" s="1">
        <v>1216</v>
      </c>
      <c r="M236" s="1">
        <v>1190.1199999999999</v>
      </c>
      <c r="N236" s="1">
        <v>3818.25</v>
      </c>
      <c r="O236" s="1">
        <v>36181.75</v>
      </c>
    </row>
    <row r="237" spans="2:15">
      <c r="B237" s="2" t="s">
        <v>623</v>
      </c>
      <c r="C237" t="s">
        <v>622</v>
      </c>
      <c r="D237" t="s">
        <v>690</v>
      </c>
      <c r="E237" t="s">
        <v>89</v>
      </c>
      <c r="F237">
        <v>1065</v>
      </c>
      <c r="G237" s="1">
        <v>20000</v>
      </c>
      <c r="H237">
        <v>0</v>
      </c>
      <c r="I237" s="1">
        <v>20000</v>
      </c>
      <c r="J237">
        <v>574</v>
      </c>
      <c r="K237">
        <v>0</v>
      </c>
      <c r="L237">
        <v>608</v>
      </c>
      <c r="M237">
        <v>0</v>
      </c>
      <c r="N237" s="1">
        <v>1182</v>
      </c>
      <c r="O237" s="1">
        <v>18818</v>
      </c>
    </row>
    <row r="238" spans="2:15">
      <c r="B238" s="2" t="s">
        <v>159</v>
      </c>
      <c r="C238" t="s">
        <v>158</v>
      </c>
      <c r="D238" t="s">
        <v>707</v>
      </c>
      <c r="E238" t="s">
        <v>16</v>
      </c>
      <c r="F238">
        <v>21</v>
      </c>
      <c r="G238" s="1">
        <v>75000</v>
      </c>
      <c r="H238">
        <v>0</v>
      </c>
      <c r="I238" s="1">
        <v>75000</v>
      </c>
      <c r="J238" s="1">
        <v>2152.5</v>
      </c>
      <c r="K238" s="1">
        <v>6309.38</v>
      </c>
      <c r="L238" s="1">
        <v>2280</v>
      </c>
      <c r="M238">
        <v>0</v>
      </c>
      <c r="N238" s="1">
        <v>10741.88</v>
      </c>
      <c r="O238" s="1">
        <v>64258.12</v>
      </c>
    </row>
    <row r="239" spans="2:15">
      <c r="B239" s="2" t="s">
        <v>625</v>
      </c>
      <c r="C239" t="s">
        <v>624</v>
      </c>
      <c r="D239" t="s">
        <v>690</v>
      </c>
      <c r="E239" t="s">
        <v>89</v>
      </c>
      <c r="F239">
        <v>1126</v>
      </c>
      <c r="G239" s="1">
        <v>20000</v>
      </c>
      <c r="H239">
        <v>0</v>
      </c>
      <c r="I239" s="1">
        <v>20000</v>
      </c>
      <c r="J239">
        <v>574</v>
      </c>
      <c r="K239">
        <v>0</v>
      </c>
      <c r="L239">
        <v>608</v>
      </c>
      <c r="M239">
        <v>0</v>
      </c>
      <c r="N239" s="1">
        <v>1182</v>
      </c>
      <c r="O239" s="1">
        <v>18818</v>
      </c>
    </row>
    <row r="240" spans="2:15">
      <c r="B240" s="2" t="s">
        <v>367</v>
      </c>
      <c r="C240" t="s">
        <v>366</v>
      </c>
      <c r="D240" t="s">
        <v>676</v>
      </c>
      <c r="E240" t="s">
        <v>309</v>
      </c>
      <c r="F240">
        <v>87</v>
      </c>
      <c r="G240" s="1">
        <v>30000</v>
      </c>
      <c r="H240">
        <v>0</v>
      </c>
      <c r="I240" s="1">
        <v>30000</v>
      </c>
      <c r="J240">
        <v>861</v>
      </c>
      <c r="K240">
        <v>0</v>
      </c>
      <c r="L240">
        <v>912</v>
      </c>
      <c r="M240">
        <v>0</v>
      </c>
      <c r="N240" s="1">
        <v>1773</v>
      </c>
      <c r="O240" s="1">
        <v>28227</v>
      </c>
    </row>
    <row r="241" spans="2:15">
      <c r="B241" s="2" t="s">
        <v>265</v>
      </c>
      <c r="C241" t="s">
        <v>263</v>
      </c>
      <c r="D241" t="s">
        <v>683</v>
      </c>
      <c r="E241" t="s">
        <v>264</v>
      </c>
      <c r="F241">
        <v>130</v>
      </c>
      <c r="G241" s="1">
        <v>40000</v>
      </c>
      <c r="H241">
        <v>0</v>
      </c>
      <c r="I241" s="1">
        <v>40000</v>
      </c>
      <c r="J241" s="1">
        <v>1148</v>
      </c>
      <c r="K241">
        <v>442.65</v>
      </c>
      <c r="L241" s="1">
        <v>1216</v>
      </c>
      <c r="M241">
        <v>0</v>
      </c>
      <c r="N241" s="1">
        <v>2806.65</v>
      </c>
      <c r="O241" s="1">
        <v>37193.35</v>
      </c>
    </row>
    <row r="242" spans="2:15">
      <c r="B242" s="2" t="s">
        <v>161</v>
      </c>
      <c r="C242" t="s">
        <v>160</v>
      </c>
      <c r="D242" t="s">
        <v>690</v>
      </c>
      <c r="E242" t="s">
        <v>70</v>
      </c>
      <c r="F242">
        <v>893</v>
      </c>
      <c r="G242" s="1">
        <v>18000</v>
      </c>
      <c r="H242">
        <v>0</v>
      </c>
      <c r="I242" s="1">
        <v>18000</v>
      </c>
      <c r="J242">
        <v>516.6</v>
      </c>
      <c r="K242">
        <v>0</v>
      </c>
      <c r="L242">
        <v>547.20000000000005</v>
      </c>
      <c r="M242">
        <v>0</v>
      </c>
      <c r="N242" s="1">
        <v>1063.8</v>
      </c>
      <c r="O242" s="1">
        <v>16936.2</v>
      </c>
    </row>
    <row r="243" spans="2:15">
      <c r="B243" s="2" t="s">
        <v>391</v>
      </c>
      <c r="C243" t="s">
        <v>390</v>
      </c>
      <c r="D243" t="s">
        <v>700</v>
      </c>
      <c r="E243" t="s">
        <v>148</v>
      </c>
      <c r="F243">
        <v>55</v>
      </c>
      <c r="G243" s="1">
        <v>50000</v>
      </c>
      <c r="H243">
        <v>0</v>
      </c>
      <c r="I243" s="1">
        <v>50000</v>
      </c>
      <c r="J243" s="1">
        <v>1435</v>
      </c>
      <c r="K243" s="1">
        <v>1854</v>
      </c>
      <c r="L243" s="1">
        <v>1520</v>
      </c>
      <c r="M243" s="1">
        <v>1365.66</v>
      </c>
      <c r="N243" s="1">
        <v>6174.66</v>
      </c>
      <c r="O243" s="1">
        <v>43825.34</v>
      </c>
    </row>
    <row r="244" spans="2:15">
      <c r="B244" s="2" t="s">
        <v>164</v>
      </c>
      <c r="C244" t="s">
        <v>162</v>
      </c>
      <c r="D244" t="s">
        <v>705</v>
      </c>
      <c r="E244" t="s">
        <v>163</v>
      </c>
      <c r="F244">
        <v>10</v>
      </c>
      <c r="G244" s="1">
        <v>40000</v>
      </c>
      <c r="H244">
        <v>0</v>
      </c>
      <c r="I244" s="1">
        <v>40000</v>
      </c>
      <c r="J244" s="1">
        <v>1148</v>
      </c>
      <c r="K244">
        <v>442.65</v>
      </c>
      <c r="L244" s="1">
        <v>1216</v>
      </c>
      <c r="M244" s="1">
        <v>6510.5</v>
      </c>
      <c r="N244" s="1">
        <v>9317.15</v>
      </c>
      <c r="O244" s="1">
        <v>30682.85</v>
      </c>
    </row>
    <row r="245" spans="2:15">
      <c r="B245" s="2" t="s">
        <v>393</v>
      </c>
      <c r="C245" t="s">
        <v>392</v>
      </c>
      <c r="D245" t="s">
        <v>700</v>
      </c>
      <c r="E245" t="s">
        <v>148</v>
      </c>
      <c r="F245">
        <v>64</v>
      </c>
      <c r="G245" s="1">
        <v>50000</v>
      </c>
      <c r="H245">
        <v>0</v>
      </c>
      <c r="I245" s="1">
        <v>50000</v>
      </c>
      <c r="J245" s="1">
        <v>1435</v>
      </c>
      <c r="K245" s="1">
        <v>1854</v>
      </c>
      <c r="L245" s="1">
        <v>1520</v>
      </c>
      <c r="M245">
        <v>0</v>
      </c>
      <c r="N245" s="1">
        <v>4809</v>
      </c>
      <c r="O245" s="1">
        <v>45191</v>
      </c>
    </row>
    <row r="246" spans="2:15">
      <c r="B246" s="2" t="s">
        <v>627</v>
      </c>
      <c r="C246" t="s">
        <v>626</v>
      </c>
      <c r="D246" t="s">
        <v>690</v>
      </c>
      <c r="E246" t="s">
        <v>89</v>
      </c>
      <c r="F246">
        <v>1029</v>
      </c>
      <c r="G246" s="1">
        <v>20000</v>
      </c>
      <c r="H246">
        <v>0</v>
      </c>
      <c r="I246" s="1">
        <v>20000</v>
      </c>
      <c r="J246">
        <v>574</v>
      </c>
      <c r="K246">
        <v>0</v>
      </c>
      <c r="L246">
        <v>608</v>
      </c>
      <c r="M246">
        <v>0</v>
      </c>
      <c r="N246" s="1">
        <v>1182</v>
      </c>
      <c r="O246" s="1">
        <v>18818</v>
      </c>
    </row>
    <row r="247" spans="2:15">
      <c r="B247" s="2" t="s">
        <v>167</v>
      </c>
      <c r="C247" t="s">
        <v>165</v>
      </c>
      <c r="D247" t="s">
        <v>691</v>
      </c>
      <c r="E247" t="s">
        <v>166</v>
      </c>
      <c r="F247">
        <v>52</v>
      </c>
      <c r="G247" s="1">
        <v>70000</v>
      </c>
      <c r="H247">
        <v>0</v>
      </c>
      <c r="I247" s="1">
        <v>70000</v>
      </c>
      <c r="J247" s="1">
        <v>2009</v>
      </c>
      <c r="K247" s="1">
        <v>5368.48</v>
      </c>
      <c r="L247" s="1">
        <v>2128</v>
      </c>
      <c r="M247">
        <v>0</v>
      </c>
      <c r="N247" s="1">
        <v>9505.48</v>
      </c>
      <c r="O247" s="1">
        <v>60494.52</v>
      </c>
    </row>
    <row r="248" spans="2:15">
      <c r="B248" s="2" t="s">
        <v>629</v>
      </c>
      <c r="C248" t="s">
        <v>628</v>
      </c>
      <c r="D248" t="s">
        <v>721</v>
      </c>
      <c r="E248" t="s">
        <v>89</v>
      </c>
      <c r="F248">
        <v>395</v>
      </c>
      <c r="G248" s="1">
        <v>20000</v>
      </c>
      <c r="H248">
        <v>0</v>
      </c>
      <c r="I248" s="1">
        <v>20000</v>
      </c>
      <c r="J248">
        <v>574</v>
      </c>
      <c r="K248">
        <v>0</v>
      </c>
      <c r="L248">
        <v>608</v>
      </c>
      <c r="M248">
        <v>0</v>
      </c>
      <c r="N248" s="1">
        <v>1182</v>
      </c>
      <c r="O248" s="1">
        <v>18818</v>
      </c>
    </row>
    <row r="249" spans="2:15">
      <c r="B249" s="2" t="s">
        <v>170</v>
      </c>
      <c r="C249" t="s">
        <v>168</v>
      </c>
      <c r="D249" t="s">
        <v>697</v>
      </c>
      <c r="E249" t="s">
        <v>169</v>
      </c>
      <c r="F249">
        <v>4</v>
      </c>
      <c r="G249" s="1">
        <v>26250</v>
      </c>
      <c r="H249">
        <v>0</v>
      </c>
      <c r="I249" s="1">
        <v>26250</v>
      </c>
      <c r="J249">
        <v>753.38</v>
      </c>
      <c r="K249">
        <v>0</v>
      </c>
      <c r="L249">
        <v>798</v>
      </c>
      <c r="M249">
        <v>0</v>
      </c>
      <c r="N249" s="1">
        <v>1551.38</v>
      </c>
      <c r="O249" s="1">
        <v>24698.62</v>
      </c>
    </row>
    <row r="250" spans="2:15">
      <c r="B250" s="2" t="s">
        <v>172</v>
      </c>
      <c r="C250" t="s">
        <v>171</v>
      </c>
      <c r="D250" t="s">
        <v>691</v>
      </c>
      <c r="E250" t="s">
        <v>148</v>
      </c>
      <c r="F250">
        <v>50</v>
      </c>
      <c r="G250" s="1">
        <v>80000</v>
      </c>
      <c r="H250">
        <v>0</v>
      </c>
      <c r="I250" s="1">
        <v>80000</v>
      </c>
      <c r="J250" s="1">
        <v>2296</v>
      </c>
      <c r="K250" s="1">
        <v>7400.87</v>
      </c>
      <c r="L250" s="1">
        <v>2432</v>
      </c>
      <c r="M250">
        <v>0</v>
      </c>
      <c r="N250" s="1">
        <v>12128.87</v>
      </c>
      <c r="O250" s="1">
        <v>67871.13</v>
      </c>
    </row>
    <row r="251" spans="2:15">
      <c r="B251" s="2" t="s">
        <v>631</v>
      </c>
      <c r="C251" t="s">
        <v>630</v>
      </c>
      <c r="D251" t="s">
        <v>721</v>
      </c>
      <c r="E251" t="s">
        <v>526</v>
      </c>
      <c r="F251">
        <v>389</v>
      </c>
      <c r="G251" s="1">
        <v>20000</v>
      </c>
      <c r="H251">
        <v>0</v>
      </c>
      <c r="I251" s="1">
        <v>20000</v>
      </c>
      <c r="J251">
        <v>574</v>
      </c>
      <c r="K251">
        <v>0</v>
      </c>
      <c r="L251">
        <v>608</v>
      </c>
      <c r="M251">
        <v>0</v>
      </c>
      <c r="N251" s="1">
        <v>1182</v>
      </c>
      <c r="O251" s="1">
        <v>18818</v>
      </c>
    </row>
    <row r="252" spans="2:15">
      <c r="B252" s="2" t="s">
        <v>175</v>
      </c>
      <c r="C252" t="s">
        <v>173</v>
      </c>
      <c r="D252" t="s">
        <v>691</v>
      </c>
      <c r="E252" t="s">
        <v>174</v>
      </c>
      <c r="F252">
        <v>47</v>
      </c>
      <c r="G252" s="1">
        <v>80000</v>
      </c>
      <c r="H252">
        <v>0</v>
      </c>
      <c r="I252" s="1">
        <v>80000</v>
      </c>
      <c r="J252" s="1">
        <v>2296</v>
      </c>
      <c r="K252" s="1">
        <v>7103.34</v>
      </c>
      <c r="L252" s="1">
        <v>2432</v>
      </c>
      <c r="M252" s="1">
        <v>1190.1199999999999</v>
      </c>
      <c r="N252" s="1">
        <v>13021.46</v>
      </c>
      <c r="O252" s="1">
        <v>66978.539999999994</v>
      </c>
    </row>
    <row r="253" spans="2:15">
      <c r="B253" s="2" t="s">
        <v>467</v>
      </c>
      <c r="C253" t="s">
        <v>466</v>
      </c>
      <c r="D253" t="s">
        <v>690</v>
      </c>
      <c r="E253" t="s">
        <v>70</v>
      </c>
      <c r="F253">
        <v>13</v>
      </c>
      <c r="G253" s="1">
        <v>22440</v>
      </c>
      <c r="H253">
        <v>0</v>
      </c>
      <c r="I253" s="1">
        <v>22440</v>
      </c>
      <c r="J253">
        <v>644.03</v>
      </c>
      <c r="K253">
        <v>0</v>
      </c>
      <c r="L253">
        <v>682.18</v>
      </c>
      <c r="M253">
        <v>0</v>
      </c>
      <c r="N253" s="1">
        <v>1326.21</v>
      </c>
      <c r="O253" s="1">
        <v>21113.79</v>
      </c>
    </row>
    <row r="254" spans="2:15">
      <c r="B254" s="2" t="s">
        <v>369</v>
      </c>
      <c r="C254" t="s">
        <v>368</v>
      </c>
      <c r="D254" t="s">
        <v>700</v>
      </c>
      <c r="E254" t="s">
        <v>73</v>
      </c>
      <c r="F254">
        <v>63</v>
      </c>
      <c r="G254" s="1">
        <v>30000</v>
      </c>
      <c r="H254">
        <v>0</v>
      </c>
      <c r="I254" s="1">
        <v>30000</v>
      </c>
      <c r="J254">
        <v>861</v>
      </c>
      <c r="K254">
        <v>0</v>
      </c>
      <c r="L254">
        <v>912</v>
      </c>
      <c r="M254">
        <v>0</v>
      </c>
      <c r="N254" s="1">
        <v>1773</v>
      </c>
      <c r="O254" s="1">
        <v>28227</v>
      </c>
    </row>
    <row r="255" spans="2:15">
      <c r="B255" s="2" t="s">
        <v>275</v>
      </c>
      <c r="C255" t="s">
        <v>273</v>
      </c>
      <c r="D255" t="s">
        <v>707</v>
      </c>
      <c r="E255" t="s">
        <v>274</v>
      </c>
      <c r="F255">
        <v>23</v>
      </c>
      <c r="G255" s="1">
        <v>46000</v>
      </c>
      <c r="H255">
        <v>0</v>
      </c>
      <c r="I255" s="1">
        <v>46000</v>
      </c>
      <c r="J255" s="1">
        <v>1320.2</v>
      </c>
      <c r="K255" s="1">
        <v>1289.46</v>
      </c>
      <c r="L255" s="1">
        <v>1398.4</v>
      </c>
      <c r="M255">
        <v>0</v>
      </c>
      <c r="N255" s="1">
        <v>4008.06</v>
      </c>
      <c r="O255" s="1">
        <v>41991.94</v>
      </c>
    </row>
    <row r="256" spans="2:15">
      <c r="B256" s="2" t="s">
        <v>750</v>
      </c>
      <c r="C256" t="s">
        <v>749</v>
      </c>
      <c r="D256" t="s">
        <v>748</v>
      </c>
      <c r="E256" t="s">
        <v>70</v>
      </c>
      <c r="F256">
        <v>1</v>
      </c>
      <c r="G256" s="1">
        <v>30000</v>
      </c>
      <c r="H256">
        <v>0</v>
      </c>
      <c r="I256" s="1">
        <v>30000</v>
      </c>
      <c r="J256">
        <v>861</v>
      </c>
      <c r="K256">
        <v>0</v>
      </c>
      <c r="L256">
        <v>912</v>
      </c>
      <c r="M256">
        <v>0</v>
      </c>
      <c r="N256" s="1">
        <v>1773</v>
      </c>
      <c r="O256" s="1">
        <v>28227</v>
      </c>
    </row>
    <row r="257" spans="2:15">
      <c r="B257" s="2" t="s">
        <v>278</v>
      </c>
      <c r="C257" t="s">
        <v>276</v>
      </c>
      <c r="D257" t="s">
        <v>708</v>
      </c>
      <c r="E257" t="s">
        <v>277</v>
      </c>
      <c r="F257">
        <v>26</v>
      </c>
      <c r="G257" s="1">
        <v>35000</v>
      </c>
      <c r="H257">
        <v>0</v>
      </c>
      <c r="I257" s="1">
        <v>35000</v>
      </c>
      <c r="J257" s="1">
        <v>1004.5</v>
      </c>
      <c r="K257">
        <v>0</v>
      </c>
      <c r="L257" s="1">
        <v>1064</v>
      </c>
      <c r="M257" s="1">
        <v>1700</v>
      </c>
      <c r="N257" s="1">
        <v>3768.5</v>
      </c>
      <c r="O257" s="1">
        <v>31231.5</v>
      </c>
    </row>
    <row r="258" spans="2:15">
      <c r="B258" s="2" t="s">
        <v>177</v>
      </c>
      <c r="C258" t="s">
        <v>176</v>
      </c>
      <c r="D258" t="s">
        <v>703</v>
      </c>
      <c r="E258" t="s">
        <v>70</v>
      </c>
      <c r="F258">
        <v>11</v>
      </c>
      <c r="G258" s="1">
        <v>30000</v>
      </c>
      <c r="H258">
        <v>0</v>
      </c>
      <c r="I258" s="1">
        <v>30000</v>
      </c>
      <c r="J258">
        <v>861</v>
      </c>
      <c r="K258">
        <v>0</v>
      </c>
      <c r="L258">
        <v>912</v>
      </c>
      <c r="M258" s="1">
        <v>1887</v>
      </c>
      <c r="N258" s="1">
        <v>3660</v>
      </c>
      <c r="O258" s="1">
        <v>26340</v>
      </c>
    </row>
    <row r="259" spans="2:15">
      <c r="B259" s="2" t="s">
        <v>179</v>
      </c>
      <c r="C259" t="s">
        <v>178</v>
      </c>
      <c r="D259" t="s">
        <v>676</v>
      </c>
      <c r="E259" t="s">
        <v>37</v>
      </c>
      <c r="F259">
        <v>918</v>
      </c>
      <c r="G259" s="1">
        <v>10000</v>
      </c>
      <c r="H259">
        <v>0</v>
      </c>
      <c r="I259" s="1">
        <v>10000</v>
      </c>
      <c r="J259">
        <v>287</v>
      </c>
      <c r="K259">
        <v>0</v>
      </c>
      <c r="L259">
        <v>304</v>
      </c>
      <c r="M259">
        <v>0</v>
      </c>
      <c r="N259">
        <v>591</v>
      </c>
      <c r="O259" s="1">
        <v>9409</v>
      </c>
    </row>
    <row r="260" spans="2:15">
      <c r="B260" s="2" t="s">
        <v>284</v>
      </c>
      <c r="C260" t="s">
        <v>282</v>
      </c>
      <c r="D260" t="s">
        <v>695</v>
      </c>
      <c r="E260" t="s">
        <v>283</v>
      </c>
      <c r="F260">
        <v>41</v>
      </c>
      <c r="G260" s="1">
        <v>35000</v>
      </c>
      <c r="H260">
        <v>0</v>
      </c>
      <c r="I260" s="1">
        <v>35000</v>
      </c>
      <c r="J260" s="1">
        <v>1004.5</v>
      </c>
      <c r="K260">
        <v>0</v>
      </c>
      <c r="L260" s="1">
        <v>1064</v>
      </c>
      <c r="M260">
        <v>0</v>
      </c>
      <c r="N260" s="1">
        <v>2068.5</v>
      </c>
      <c r="O260" s="1">
        <v>32931.5</v>
      </c>
    </row>
    <row r="261" spans="2:15">
      <c r="B261" s="2" t="s">
        <v>469</v>
      </c>
      <c r="C261" t="s">
        <v>468</v>
      </c>
      <c r="D261" t="s">
        <v>692</v>
      </c>
      <c r="E261" t="s">
        <v>341</v>
      </c>
      <c r="F261">
        <v>51</v>
      </c>
      <c r="G261" s="1">
        <v>22000</v>
      </c>
      <c r="H261">
        <v>0</v>
      </c>
      <c r="I261" s="1">
        <v>22000</v>
      </c>
      <c r="J261">
        <v>631.4</v>
      </c>
      <c r="K261">
        <v>0</v>
      </c>
      <c r="L261">
        <v>668.8</v>
      </c>
      <c r="M261">
        <v>0</v>
      </c>
      <c r="N261" s="1">
        <v>1300.2</v>
      </c>
      <c r="O261" s="1">
        <v>20699.8</v>
      </c>
    </row>
    <row r="262" spans="2:15">
      <c r="B262" s="2" t="s">
        <v>181</v>
      </c>
      <c r="C262" t="s">
        <v>180</v>
      </c>
      <c r="D262" t="s">
        <v>712</v>
      </c>
      <c r="E262" t="s">
        <v>16</v>
      </c>
      <c r="F262">
        <v>92</v>
      </c>
      <c r="G262" s="1">
        <v>90000</v>
      </c>
      <c r="H262">
        <v>0</v>
      </c>
      <c r="I262" s="1">
        <v>90000</v>
      </c>
      <c r="J262" s="1">
        <v>2583</v>
      </c>
      <c r="K262" s="1">
        <v>9753.1200000000008</v>
      </c>
      <c r="L262" s="1">
        <v>2736</v>
      </c>
      <c r="M262">
        <v>0</v>
      </c>
      <c r="N262" s="1">
        <v>15072.12</v>
      </c>
      <c r="O262" s="1">
        <v>74927.88</v>
      </c>
    </row>
    <row r="263" spans="2:15">
      <c r="B263" s="2" t="s">
        <v>637</v>
      </c>
      <c r="C263" t="s">
        <v>636</v>
      </c>
      <c r="D263" t="s">
        <v>690</v>
      </c>
      <c r="E263" t="s">
        <v>89</v>
      </c>
      <c r="F263">
        <v>1019</v>
      </c>
      <c r="G263" s="1">
        <v>20000</v>
      </c>
      <c r="H263">
        <v>0</v>
      </c>
      <c r="I263" s="1">
        <v>20000</v>
      </c>
      <c r="J263">
        <v>574</v>
      </c>
      <c r="K263">
        <v>0</v>
      </c>
      <c r="L263">
        <v>608</v>
      </c>
      <c r="M263">
        <v>0</v>
      </c>
      <c r="N263" s="1">
        <v>1182</v>
      </c>
      <c r="O263" s="1">
        <v>18818</v>
      </c>
    </row>
    <row r="264" spans="2:15">
      <c r="B264" s="2" t="s">
        <v>184</v>
      </c>
      <c r="C264" t="s">
        <v>182</v>
      </c>
      <c r="D264" t="s">
        <v>713</v>
      </c>
      <c r="E264" t="s">
        <v>183</v>
      </c>
      <c r="F264">
        <v>3</v>
      </c>
      <c r="G264" s="1">
        <v>40000</v>
      </c>
      <c r="H264">
        <v>0</v>
      </c>
      <c r="I264" s="1">
        <v>40000</v>
      </c>
      <c r="J264" s="1">
        <v>1148</v>
      </c>
      <c r="K264">
        <v>442.65</v>
      </c>
      <c r="L264" s="1">
        <v>1216</v>
      </c>
      <c r="M264">
        <v>0</v>
      </c>
      <c r="N264" s="1">
        <v>2806.65</v>
      </c>
      <c r="O264" s="1">
        <v>37193.35</v>
      </c>
    </row>
    <row r="265" spans="2:15">
      <c r="B265" s="2" t="s">
        <v>186</v>
      </c>
      <c r="C265" t="s">
        <v>185</v>
      </c>
      <c r="D265" t="s">
        <v>707</v>
      </c>
      <c r="E265" t="s">
        <v>16</v>
      </c>
      <c r="F265">
        <v>22</v>
      </c>
      <c r="G265" s="1">
        <v>75000</v>
      </c>
      <c r="H265">
        <v>0</v>
      </c>
      <c r="I265" s="1">
        <v>75000</v>
      </c>
      <c r="J265" s="1">
        <v>2152.5</v>
      </c>
      <c r="K265" s="1">
        <v>6309.38</v>
      </c>
      <c r="L265" s="1">
        <v>2280</v>
      </c>
      <c r="M265">
        <v>0</v>
      </c>
      <c r="N265" s="1">
        <v>10741.88</v>
      </c>
      <c r="O265" s="1">
        <v>64258.12</v>
      </c>
    </row>
    <row r="266" spans="2:15">
      <c r="B266" s="2" t="s">
        <v>188</v>
      </c>
      <c r="C266" t="s">
        <v>187</v>
      </c>
      <c r="D266" t="s">
        <v>699</v>
      </c>
      <c r="E266" t="s">
        <v>153</v>
      </c>
      <c r="F266">
        <v>35</v>
      </c>
      <c r="G266" s="1">
        <v>35000</v>
      </c>
      <c r="H266">
        <v>0</v>
      </c>
      <c r="I266" s="1">
        <v>35000</v>
      </c>
      <c r="J266" s="1">
        <v>1004.5</v>
      </c>
      <c r="K266">
        <v>0</v>
      </c>
      <c r="L266" s="1">
        <v>1064</v>
      </c>
      <c r="M266">
        <v>0</v>
      </c>
      <c r="N266" s="1">
        <v>2068.5</v>
      </c>
      <c r="O266" s="1">
        <v>32931.5</v>
      </c>
    </row>
    <row r="267" spans="2:15">
      <c r="B267" s="2" t="s">
        <v>190</v>
      </c>
      <c r="C267" t="s">
        <v>189</v>
      </c>
      <c r="D267" t="s">
        <v>676</v>
      </c>
      <c r="E267" t="s">
        <v>166</v>
      </c>
      <c r="F267">
        <v>337</v>
      </c>
      <c r="G267" s="1">
        <v>55000</v>
      </c>
      <c r="H267">
        <v>0</v>
      </c>
      <c r="I267" s="1">
        <v>55000</v>
      </c>
      <c r="J267" s="1">
        <v>1578.5</v>
      </c>
      <c r="K267" s="1">
        <v>2559.6799999999998</v>
      </c>
      <c r="L267" s="1">
        <v>1672</v>
      </c>
      <c r="M267">
        <v>0</v>
      </c>
      <c r="N267" s="1">
        <v>5810.18</v>
      </c>
      <c r="O267" s="1">
        <v>49189.82</v>
      </c>
    </row>
    <row r="268" spans="2:15">
      <c r="B268" s="2" t="s">
        <v>193</v>
      </c>
      <c r="C268" t="s">
        <v>191</v>
      </c>
      <c r="D268" t="s">
        <v>691</v>
      </c>
      <c r="E268" t="s">
        <v>192</v>
      </c>
      <c r="F268">
        <v>45</v>
      </c>
      <c r="G268" s="1">
        <v>130000</v>
      </c>
      <c r="H268">
        <v>0</v>
      </c>
      <c r="I268" s="1">
        <v>130000</v>
      </c>
      <c r="J268" s="1">
        <v>3731</v>
      </c>
      <c r="K268" s="1">
        <v>19162.12</v>
      </c>
      <c r="L268" s="1">
        <v>3952</v>
      </c>
      <c r="M268">
        <v>0</v>
      </c>
      <c r="N268" s="1">
        <v>26845.119999999999</v>
      </c>
      <c r="O268" s="1">
        <v>103154.88</v>
      </c>
    </row>
    <row r="269" spans="2:15">
      <c r="B269" s="2" t="s">
        <v>641</v>
      </c>
      <c r="C269" t="s">
        <v>640</v>
      </c>
      <c r="D269" t="s">
        <v>721</v>
      </c>
      <c r="E269" t="s">
        <v>446</v>
      </c>
      <c r="F269">
        <v>382</v>
      </c>
      <c r="G269" s="1">
        <v>40000</v>
      </c>
      <c r="H269">
        <v>0</v>
      </c>
      <c r="I269" s="1">
        <v>40000</v>
      </c>
      <c r="J269" s="1">
        <v>1148</v>
      </c>
      <c r="K269">
        <v>442.65</v>
      </c>
      <c r="L269" s="1">
        <v>1216</v>
      </c>
      <c r="M269">
        <v>0</v>
      </c>
      <c r="N269" s="1">
        <v>2806.65</v>
      </c>
      <c r="O269" s="1">
        <v>37193.35</v>
      </c>
    </row>
    <row r="270" spans="2:15">
      <c r="B270" s="2" t="s">
        <v>289</v>
      </c>
      <c r="C270" t="s">
        <v>287</v>
      </c>
      <c r="D270" t="s">
        <v>695</v>
      </c>
      <c r="E270" t="s">
        <v>288</v>
      </c>
      <c r="F270">
        <v>40</v>
      </c>
      <c r="G270" s="1">
        <v>50000</v>
      </c>
      <c r="H270">
        <v>0</v>
      </c>
      <c r="I270" s="1">
        <v>50000</v>
      </c>
      <c r="J270" s="1">
        <v>1435</v>
      </c>
      <c r="K270" s="1">
        <v>1854</v>
      </c>
      <c r="L270" s="1">
        <v>1520</v>
      </c>
      <c r="M270">
        <v>0</v>
      </c>
      <c r="N270" s="1">
        <v>4809</v>
      </c>
      <c r="O270" s="1">
        <v>45191</v>
      </c>
    </row>
    <row r="271" spans="2:15">
      <c r="B271" s="2" t="s">
        <v>371</v>
      </c>
      <c r="C271" t="s">
        <v>370</v>
      </c>
      <c r="D271" t="s">
        <v>676</v>
      </c>
      <c r="E271" t="s">
        <v>145</v>
      </c>
      <c r="F271">
        <v>107</v>
      </c>
      <c r="G271" s="1">
        <v>18700</v>
      </c>
      <c r="H271">
        <v>0</v>
      </c>
      <c r="I271" s="1">
        <v>18700</v>
      </c>
      <c r="J271">
        <v>536.69000000000005</v>
      </c>
      <c r="K271">
        <v>0</v>
      </c>
      <c r="L271">
        <v>568.48</v>
      </c>
      <c r="M271">
        <v>0</v>
      </c>
      <c r="N271" s="1">
        <v>1105.17</v>
      </c>
      <c r="O271" s="1">
        <v>17594.830000000002</v>
      </c>
    </row>
    <row r="272" spans="2:15">
      <c r="B272" s="2" t="s">
        <v>643</v>
      </c>
      <c r="C272" t="s">
        <v>642</v>
      </c>
      <c r="D272" t="s">
        <v>690</v>
      </c>
      <c r="E272" t="s">
        <v>89</v>
      </c>
      <c r="F272">
        <v>1045</v>
      </c>
      <c r="G272" s="1">
        <v>20000</v>
      </c>
      <c r="H272">
        <v>0</v>
      </c>
      <c r="I272" s="1">
        <v>20000</v>
      </c>
      <c r="J272">
        <v>574</v>
      </c>
      <c r="K272">
        <v>0</v>
      </c>
      <c r="L272">
        <v>608</v>
      </c>
      <c r="M272">
        <v>0</v>
      </c>
      <c r="N272" s="1">
        <v>1182</v>
      </c>
      <c r="O272" s="1">
        <v>18818</v>
      </c>
    </row>
    <row r="273" spans="2:15">
      <c r="B273" s="2" t="s">
        <v>195</v>
      </c>
      <c r="C273" t="s">
        <v>194</v>
      </c>
      <c r="D273" t="s">
        <v>676</v>
      </c>
      <c r="E273" t="s">
        <v>96</v>
      </c>
      <c r="F273">
        <v>904</v>
      </c>
      <c r="G273" s="1">
        <v>20000</v>
      </c>
      <c r="H273">
        <v>0</v>
      </c>
      <c r="I273" s="1">
        <v>20000</v>
      </c>
      <c r="J273">
        <v>574</v>
      </c>
      <c r="K273">
        <v>0</v>
      </c>
      <c r="L273">
        <v>608</v>
      </c>
      <c r="M273">
        <v>0</v>
      </c>
      <c r="N273" s="1">
        <v>1182</v>
      </c>
      <c r="O273" s="1">
        <v>18818</v>
      </c>
    </row>
    <row r="274" spans="2:15">
      <c r="B274" s="2" t="s">
        <v>291</v>
      </c>
      <c r="C274" t="s">
        <v>290</v>
      </c>
      <c r="D274" t="s">
        <v>691</v>
      </c>
      <c r="E274" t="s">
        <v>148</v>
      </c>
      <c r="F274">
        <v>53</v>
      </c>
      <c r="G274" s="1">
        <v>60000</v>
      </c>
      <c r="H274">
        <v>0</v>
      </c>
      <c r="I274" s="1">
        <v>60000</v>
      </c>
      <c r="J274" s="1">
        <v>1722</v>
      </c>
      <c r="K274" s="1">
        <v>3486.68</v>
      </c>
      <c r="L274" s="1">
        <v>1824</v>
      </c>
      <c r="M274" s="1">
        <v>1365.65</v>
      </c>
      <c r="N274" s="1">
        <v>8398.33</v>
      </c>
      <c r="O274" s="1">
        <v>51601.67</v>
      </c>
    </row>
    <row r="275" spans="2:15">
      <c r="B275" s="2" t="s">
        <v>373</v>
      </c>
      <c r="C275" t="s">
        <v>372</v>
      </c>
      <c r="D275" t="s">
        <v>676</v>
      </c>
      <c r="E275" t="s">
        <v>321</v>
      </c>
      <c r="F275">
        <v>113</v>
      </c>
      <c r="G275" s="1">
        <v>15400</v>
      </c>
      <c r="H275">
        <v>0</v>
      </c>
      <c r="I275" s="1">
        <v>15400</v>
      </c>
      <c r="J275">
        <v>441.98</v>
      </c>
      <c r="K275">
        <v>0</v>
      </c>
      <c r="L275">
        <v>468.16</v>
      </c>
      <c r="M275">
        <v>0</v>
      </c>
      <c r="N275">
        <v>910.14</v>
      </c>
      <c r="O275" s="1">
        <v>14489.86</v>
      </c>
    </row>
    <row r="276" spans="2:15">
      <c r="B276" s="2" t="s">
        <v>197</v>
      </c>
      <c r="C276" t="s">
        <v>196</v>
      </c>
      <c r="D276" t="s">
        <v>703</v>
      </c>
      <c r="E276" t="s">
        <v>25</v>
      </c>
      <c r="F276">
        <v>21</v>
      </c>
      <c r="G276" s="1">
        <v>130000</v>
      </c>
      <c r="H276">
        <v>0</v>
      </c>
      <c r="I276" s="1">
        <v>130000</v>
      </c>
      <c r="J276" s="1">
        <v>3731</v>
      </c>
      <c r="K276" s="1">
        <v>18864.59</v>
      </c>
      <c r="L276" s="1">
        <v>3952</v>
      </c>
      <c r="M276" s="1">
        <v>4451.12</v>
      </c>
      <c r="N276" s="1">
        <v>30998.71</v>
      </c>
      <c r="O276" s="1">
        <v>99001.29</v>
      </c>
    </row>
    <row r="277" spans="2:15">
      <c r="B277" s="2" t="s">
        <v>199</v>
      </c>
      <c r="C277" t="s">
        <v>198</v>
      </c>
      <c r="D277" t="s">
        <v>676</v>
      </c>
      <c r="E277" t="s">
        <v>96</v>
      </c>
      <c r="F277">
        <v>896</v>
      </c>
      <c r="G277" s="1">
        <v>15000</v>
      </c>
      <c r="H277">
        <v>0</v>
      </c>
      <c r="I277" s="1">
        <v>15000</v>
      </c>
      <c r="J277">
        <v>430.5</v>
      </c>
      <c r="K277">
        <v>0</v>
      </c>
      <c r="L277">
        <v>456</v>
      </c>
      <c r="M277">
        <v>0</v>
      </c>
      <c r="N277">
        <v>886.5</v>
      </c>
      <c r="O277" s="1">
        <v>14113.5</v>
      </c>
    </row>
    <row r="278" spans="2:15">
      <c r="B278" s="2" t="s">
        <v>201</v>
      </c>
      <c r="C278" t="s">
        <v>200</v>
      </c>
      <c r="D278" t="s">
        <v>699</v>
      </c>
      <c r="E278" t="s">
        <v>16</v>
      </c>
      <c r="F278">
        <v>41</v>
      </c>
      <c r="G278" s="1">
        <v>38500</v>
      </c>
      <c r="H278">
        <v>0</v>
      </c>
      <c r="I278" s="1">
        <v>38500</v>
      </c>
      <c r="J278" s="1">
        <v>1104.95</v>
      </c>
      <c r="K278">
        <v>230.95</v>
      </c>
      <c r="L278" s="1">
        <v>1170.4000000000001</v>
      </c>
      <c r="M278">
        <v>0</v>
      </c>
      <c r="N278" s="1">
        <v>2506.3000000000002</v>
      </c>
      <c r="O278" s="1">
        <v>35993.699999999997</v>
      </c>
    </row>
    <row r="279" spans="2:15">
      <c r="B279" s="2" t="s">
        <v>375</v>
      </c>
      <c r="C279" t="s">
        <v>374</v>
      </c>
      <c r="D279" t="s">
        <v>686</v>
      </c>
      <c r="E279" t="s">
        <v>321</v>
      </c>
      <c r="F279">
        <v>3</v>
      </c>
      <c r="G279" s="1">
        <v>15400</v>
      </c>
      <c r="H279">
        <v>0</v>
      </c>
      <c r="I279" s="1">
        <v>15400</v>
      </c>
      <c r="J279">
        <v>441.98</v>
      </c>
      <c r="K279">
        <v>0</v>
      </c>
      <c r="L279">
        <v>468.16</v>
      </c>
      <c r="M279">
        <v>0</v>
      </c>
      <c r="N279">
        <v>910.14</v>
      </c>
      <c r="O279" s="1">
        <v>14489.86</v>
      </c>
    </row>
    <row r="280" spans="2:15">
      <c r="B280" s="2" t="s">
        <v>204</v>
      </c>
      <c r="C280" t="s">
        <v>202</v>
      </c>
      <c r="D280" t="s">
        <v>676</v>
      </c>
      <c r="E280" t="s">
        <v>203</v>
      </c>
      <c r="F280">
        <v>898</v>
      </c>
      <c r="G280" s="1">
        <v>15000</v>
      </c>
      <c r="H280">
        <v>0</v>
      </c>
      <c r="I280" s="1">
        <v>15000</v>
      </c>
      <c r="J280">
        <v>430.5</v>
      </c>
      <c r="K280">
        <v>0</v>
      </c>
      <c r="L280">
        <v>456</v>
      </c>
      <c r="M280">
        <v>0</v>
      </c>
      <c r="N280">
        <v>886.5</v>
      </c>
      <c r="O280" s="1">
        <v>14113.5</v>
      </c>
    </row>
    <row r="281" spans="2:15">
      <c r="B281" s="2" t="s">
        <v>206</v>
      </c>
      <c r="C281" t="s">
        <v>205</v>
      </c>
      <c r="D281" t="s">
        <v>691</v>
      </c>
      <c r="E281" t="s">
        <v>73</v>
      </c>
      <c r="F281">
        <v>27</v>
      </c>
      <c r="G281" s="1">
        <v>20000</v>
      </c>
      <c r="H281">
        <v>0</v>
      </c>
      <c r="I281" s="1">
        <v>20000</v>
      </c>
      <c r="J281">
        <v>574</v>
      </c>
      <c r="K281">
        <v>0</v>
      </c>
      <c r="L281">
        <v>608</v>
      </c>
      <c r="M281">
        <v>0</v>
      </c>
      <c r="N281" s="1">
        <v>1182</v>
      </c>
      <c r="O281" s="1">
        <v>18818</v>
      </c>
    </row>
    <row r="282" spans="2:15">
      <c r="B282" s="2" t="s">
        <v>645</v>
      </c>
      <c r="C282" t="s">
        <v>644</v>
      </c>
      <c r="D282" t="s">
        <v>690</v>
      </c>
      <c r="E282" t="s">
        <v>89</v>
      </c>
      <c r="F282">
        <v>1090</v>
      </c>
      <c r="G282" s="1">
        <v>20000</v>
      </c>
      <c r="H282">
        <v>0</v>
      </c>
      <c r="I282" s="1">
        <v>20000</v>
      </c>
      <c r="J282">
        <v>574</v>
      </c>
      <c r="K282">
        <v>0</v>
      </c>
      <c r="L282">
        <v>608</v>
      </c>
      <c r="M282">
        <v>0</v>
      </c>
      <c r="N282" s="1">
        <v>1182</v>
      </c>
      <c r="O282" s="1">
        <v>18818</v>
      </c>
    </row>
    <row r="283" spans="2:15">
      <c r="B283" s="2" t="s">
        <v>647</v>
      </c>
      <c r="C283" t="s">
        <v>646</v>
      </c>
      <c r="D283" t="s">
        <v>690</v>
      </c>
      <c r="E283" t="s">
        <v>89</v>
      </c>
      <c r="F283">
        <v>1031</v>
      </c>
      <c r="G283" s="1">
        <v>20000</v>
      </c>
      <c r="H283">
        <v>0</v>
      </c>
      <c r="I283" s="1">
        <v>20000</v>
      </c>
      <c r="J283">
        <v>574</v>
      </c>
      <c r="K283">
        <v>0</v>
      </c>
      <c r="L283">
        <v>608</v>
      </c>
      <c r="M283">
        <v>0</v>
      </c>
      <c r="N283" s="1">
        <v>1182</v>
      </c>
      <c r="O283" s="1">
        <v>18818</v>
      </c>
    </row>
    <row r="284" spans="2:15">
      <c r="B284" s="2" t="s">
        <v>208</v>
      </c>
      <c r="C284" t="s">
        <v>207</v>
      </c>
      <c r="D284" t="s">
        <v>691</v>
      </c>
      <c r="E284" t="s">
        <v>73</v>
      </c>
      <c r="F284">
        <v>28</v>
      </c>
      <c r="G284" s="1">
        <v>19000</v>
      </c>
      <c r="H284">
        <v>0</v>
      </c>
      <c r="I284" s="1">
        <v>19000</v>
      </c>
      <c r="J284">
        <v>545.29999999999995</v>
      </c>
      <c r="K284">
        <v>0</v>
      </c>
      <c r="L284">
        <v>577.6</v>
      </c>
      <c r="M284">
        <v>0</v>
      </c>
      <c r="N284" s="1">
        <v>1122.9000000000001</v>
      </c>
      <c r="O284" s="1">
        <v>17877.099999999999</v>
      </c>
    </row>
    <row r="285" spans="2:15">
      <c r="B285" s="2" t="s">
        <v>210</v>
      </c>
      <c r="C285" t="s">
        <v>209</v>
      </c>
      <c r="D285" t="s">
        <v>698</v>
      </c>
      <c r="E285" t="s">
        <v>70</v>
      </c>
      <c r="F285">
        <v>2</v>
      </c>
      <c r="G285" s="1">
        <v>26250</v>
      </c>
      <c r="H285">
        <v>0</v>
      </c>
      <c r="I285" s="1">
        <v>26250</v>
      </c>
      <c r="J285">
        <v>753.38</v>
      </c>
      <c r="K285">
        <v>0</v>
      </c>
      <c r="L285">
        <v>798</v>
      </c>
      <c r="M285">
        <v>0</v>
      </c>
      <c r="N285" s="1">
        <v>1551.38</v>
      </c>
      <c r="O285" s="1">
        <v>24698.62</v>
      </c>
    </row>
    <row r="286" spans="2:15">
      <c r="B286" s="2" t="s">
        <v>649</v>
      </c>
      <c r="C286" t="s">
        <v>648</v>
      </c>
      <c r="D286" t="s">
        <v>690</v>
      </c>
      <c r="E286" t="s">
        <v>89</v>
      </c>
      <c r="F286">
        <v>1047</v>
      </c>
      <c r="G286" s="1">
        <v>20000</v>
      </c>
      <c r="H286">
        <v>0</v>
      </c>
      <c r="I286" s="1">
        <v>20000</v>
      </c>
      <c r="J286">
        <v>574</v>
      </c>
      <c r="K286">
        <v>0</v>
      </c>
      <c r="L286">
        <v>608</v>
      </c>
      <c r="M286">
        <v>0</v>
      </c>
      <c r="N286" s="1">
        <v>1182</v>
      </c>
      <c r="O286" s="1">
        <v>18818</v>
      </c>
    </row>
    <row r="287" spans="2:15">
      <c r="B287" s="2" t="s">
        <v>212</v>
      </c>
      <c r="C287" t="s">
        <v>211</v>
      </c>
      <c r="D287" t="s">
        <v>676</v>
      </c>
      <c r="E287" t="s">
        <v>34</v>
      </c>
      <c r="F287">
        <v>98</v>
      </c>
      <c r="G287" s="1">
        <v>10000</v>
      </c>
      <c r="H287">
        <v>0</v>
      </c>
      <c r="I287" s="1">
        <v>10000</v>
      </c>
      <c r="J287">
        <v>287</v>
      </c>
      <c r="K287">
        <v>0</v>
      </c>
      <c r="L287">
        <v>304</v>
      </c>
      <c r="M287" s="1">
        <v>1377.66</v>
      </c>
      <c r="N287" s="1">
        <v>1968.66</v>
      </c>
      <c r="O287" s="1">
        <v>8031.34</v>
      </c>
    </row>
    <row r="288" spans="2:15">
      <c r="B288" s="2" t="s">
        <v>300</v>
      </c>
      <c r="C288" t="s">
        <v>299</v>
      </c>
      <c r="D288" t="s">
        <v>695</v>
      </c>
      <c r="E288" t="s">
        <v>283</v>
      </c>
      <c r="F288">
        <v>42</v>
      </c>
      <c r="G288" s="1">
        <v>40000</v>
      </c>
      <c r="H288">
        <v>0</v>
      </c>
      <c r="I288" s="1">
        <v>40000</v>
      </c>
      <c r="J288" s="1">
        <v>1148</v>
      </c>
      <c r="K288">
        <v>442.65</v>
      </c>
      <c r="L288" s="1">
        <v>1216</v>
      </c>
      <c r="M288">
        <v>0</v>
      </c>
      <c r="N288" s="1">
        <v>2806.65</v>
      </c>
      <c r="O288" s="1">
        <v>37193.35</v>
      </c>
    </row>
    <row r="289" spans="2:15">
      <c r="B289" s="2" t="s">
        <v>303</v>
      </c>
      <c r="C289" t="s">
        <v>301</v>
      </c>
      <c r="D289" t="s">
        <v>718</v>
      </c>
      <c r="E289" t="s">
        <v>302</v>
      </c>
      <c r="F289">
        <v>25</v>
      </c>
      <c r="G289" s="1">
        <v>33000</v>
      </c>
      <c r="H289">
        <v>0</v>
      </c>
      <c r="I289" s="1">
        <v>33000</v>
      </c>
      <c r="J289">
        <v>947.1</v>
      </c>
      <c r="K289">
        <v>0</v>
      </c>
      <c r="L289" s="1">
        <v>1003.2</v>
      </c>
      <c r="M289" s="1">
        <v>2387</v>
      </c>
      <c r="N289" s="1">
        <v>4337.3</v>
      </c>
      <c r="O289" s="1">
        <v>28662.7</v>
      </c>
    </row>
    <row r="290" spans="2:15">
      <c r="G290" s="1">
        <f>SUM(G2:G289)</f>
        <v>12252822.5</v>
      </c>
    </row>
    <row r="306" spans="2:3">
      <c r="B306" t="s">
        <v>389</v>
      </c>
      <c r="C306" s="18" t="s">
        <v>104</v>
      </c>
    </row>
    <row r="307" spans="2:3">
      <c r="B307" t="s">
        <v>233</v>
      </c>
      <c r="C307" s="18" t="s">
        <v>464</v>
      </c>
    </row>
    <row r="308" spans="2:3">
      <c r="B308" t="s">
        <v>227</v>
      </c>
      <c r="C308" s="18" t="s">
        <v>67</v>
      </c>
    </row>
    <row r="309" spans="2:3">
      <c r="B309" t="s">
        <v>250</v>
      </c>
      <c r="C309" s="18" t="s">
        <v>261</v>
      </c>
    </row>
    <row r="310" spans="2:3">
      <c r="B310" t="s">
        <v>537</v>
      </c>
      <c r="C310" s="18" t="s">
        <v>340</v>
      </c>
    </row>
    <row r="311" spans="2:3">
      <c r="B311" t="s">
        <v>559</v>
      </c>
      <c r="C311" s="18" t="s">
        <v>485</v>
      </c>
    </row>
    <row r="312" spans="2:3">
      <c r="B312" t="s">
        <v>474</v>
      </c>
      <c r="C312" s="18" t="s">
        <v>513</v>
      </c>
    </row>
    <row r="313" spans="2:3">
      <c r="B313" t="s">
        <v>639</v>
      </c>
      <c r="C313" s="18" t="s">
        <v>620</v>
      </c>
    </row>
    <row r="314" spans="2:3">
      <c r="B314" t="s">
        <v>653</v>
      </c>
      <c r="C314" s="18" t="s">
        <v>355</v>
      </c>
    </row>
    <row r="315" spans="2:3">
      <c r="B315" t="s">
        <v>551</v>
      </c>
      <c r="C315" s="18" t="s">
        <v>548</v>
      </c>
    </row>
    <row r="316" spans="2:3">
      <c r="B316" t="s">
        <v>269</v>
      </c>
      <c r="C316" s="18" t="s">
        <v>642</v>
      </c>
    </row>
    <row r="317" spans="2:3">
      <c r="B317" t="s">
        <v>651</v>
      </c>
      <c r="C317" s="18" t="s">
        <v>364</v>
      </c>
    </row>
    <row r="318" spans="2:3">
      <c r="B318" t="s">
        <v>531</v>
      </c>
      <c r="C318" s="18" t="s">
        <v>415</v>
      </c>
    </row>
    <row r="319" spans="2:3">
      <c r="B319" t="s">
        <v>520</v>
      </c>
      <c r="C319" s="18" t="s">
        <v>270</v>
      </c>
    </row>
    <row r="320" spans="2:3">
      <c r="B320" t="s">
        <v>597</v>
      </c>
      <c r="C320" s="18" t="s">
        <v>158</v>
      </c>
    </row>
    <row r="321" spans="2:3">
      <c r="B321" t="s">
        <v>229</v>
      </c>
      <c r="C321" s="18" t="s">
        <v>448</v>
      </c>
    </row>
    <row r="322" spans="2:3">
      <c r="B322" t="s">
        <v>231</v>
      </c>
      <c r="C322" s="18" t="s">
        <v>325</v>
      </c>
    </row>
    <row r="323" spans="2:3">
      <c r="B323" t="s">
        <v>267</v>
      </c>
      <c r="C323" s="18" t="s">
        <v>334</v>
      </c>
    </row>
    <row r="324" spans="2:3">
      <c r="B324" t="s">
        <v>502</v>
      </c>
      <c r="C324" s="18" t="s">
        <v>243</v>
      </c>
    </row>
    <row r="325" spans="2:3">
      <c r="B325" t="s">
        <v>260</v>
      </c>
      <c r="C325" s="18" t="s">
        <v>556</v>
      </c>
    </row>
    <row r="326" spans="2:3">
      <c r="B326" t="s">
        <v>494</v>
      </c>
      <c r="C326" s="18" t="s">
        <v>594</v>
      </c>
    </row>
    <row r="327" spans="2:3">
      <c r="B327" t="s">
        <v>633</v>
      </c>
      <c r="C327" s="18" t="s">
        <v>102</v>
      </c>
    </row>
    <row r="328" spans="2:3">
      <c r="B328" t="s">
        <v>381</v>
      </c>
      <c r="C328" s="18" t="s">
        <v>306</v>
      </c>
    </row>
    <row r="329" spans="2:3">
      <c r="B329" t="s">
        <v>535</v>
      </c>
      <c r="C329" s="18" t="s">
        <v>345</v>
      </c>
    </row>
    <row r="330" spans="2:3">
      <c r="B330" t="s">
        <v>524</v>
      </c>
      <c r="C330" s="18" t="s">
        <v>528</v>
      </c>
    </row>
    <row r="331" spans="2:3">
      <c r="B331" t="s">
        <v>432</v>
      </c>
      <c r="C331" s="18" t="s">
        <v>436</v>
      </c>
    </row>
    <row r="332" spans="2:3">
      <c r="B332" t="s">
        <v>655</v>
      </c>
      <c r="C332" s="18" t="s">
        <v>239</v>
      </c>
    </row>
    <row r="333" spans="2:3">
      <c r="B333" t="s">
        <v>539</v>
      </c>
      <c r="C333" s="18" t="s">
        <v>602</v>
      </c>
    </row>
    <row r="334" spans="2:3">
      <c r="B334" t="s">
        <v>579</v>
      </c>
      <c r="C334" s="18" t="s">
        <v>606</v>
      </c>
    </row>
    <row r="335" spans="2:3">
      <c r="B335" t="s">
        <v>253</v>
      </c>
      <c r="C335" s="18" t="s">
        <v>133</v>
      </c>
    </row>
    <row r="336" spans="2:3">
      <c r="B336" t="s">
        <v>591</v>
      </c>
      <c r="C336" s="18" t="s">
        <v>211</v>
      </c>
    </row>
    <row r="337" spans="2:3">
      <c r="B337" t="s">
        <v>508</v>
      </c>
      <c r="C337" s="18" t="s">
        <v>196</v>
      </c>
    </row>
    <row r="338" spans="2:3">
      <c r="B338" t="s">
        <v>286</v>
      </c>
      <c r="C338" s="18" t="s">
        <v>351</v>
      </c>
    </row>
    <row r="339" spans="2:3">
      <c r="B339" t="s">
        <v>518</v>
      </c>
      <c r="C339" s="18" t="s">
        <v>308</v>
      </c>
    </row>
    <row r="340" spans="2:3">
      <c r="B340" t="s">
        <v>293</v>
      </c>
      <c r="C340" s="18" t="s">
        <v>542</v>
      </c>
    </row>
    <row r="341" spans="2:3">
      <c r="B341" t="s">
        <v>541</v>
      </c>
      <c r="C341" s="18" t="s">
        <v>382</v>
      </c>
    </row>
    <row r="342" spans="2:3">
      <c r="B342" t="s">
        <v>506</v>
      </c>
      <c r="C342" s="18" t="s">
        <v>470</v>
      </c>
    </row>
    <row r="343" spans="2:3">
      <c r="B343" t="s">
        <v>635</v>
      </c>
      <c r="C343" s="18" t="s">
        <v>400</v>
      </c>
    </row>
    <row r="344" spans="2:3">
      <c r="B344" t="s">
        <v>281</v>
      </c>
      <c r="C344" s="18" t="s">
        <v>644</v>
      </c>
    </row>
    <row r="345" spans="2:3">
      <c r="B345" t="s">
        <v>298</v>
      </c>
      <c r="C345" s="18" t="s">
        <v>294</v>
      </c>
    </row>
    <row r="346" spans="2:3">
      <c r="B346" t="s">
        <v>561</v>
      </c>
      <c r="C346" s="18" t="s">
        <v>198</v>
      </c>
    </row>
    <row r="347" spans="2:3">
      <c r="B347" t="s">
        <v>575</v>
      </c>
      <c r="C347" s="18" t="s">
        <v>202</v>
      </c>
    </row>
    <row r="348" spans="2:3">
      <c r="B348" t="s">
        <v>296</v>
      </c>
      <c r="C348" s="18" t="s">
        <v>574</v>
      </c>
    </row>
    <row r="349" spans="2:3">
      <c r="B349" t="s">
        <v>543</v>
      </c>
      <c r="C349" s="18" t="s">
        <v>176</v>
      </c>
    </row>
    <row r="350" spans="2:3">
      <c r="B350" t="s">
        <v>529</v>
      </c>
      <c r="C350" s="18" t="s">
        <v>685</v>
      </c>
    </row>
    <row r="351" spans="2:3">
      <c r="B351" t="s">
        <v>595</v>
      </c>
      <c r="C351" s="18" t="s">
        <v>600</v>
      </c>
    </row>
    <row r="352" spans="2:3">
      <c r="B352" t="s">
        <v>272</v>
      </c>
      <c r="C352" s="18" t="s">
        <v>323</v>
      </c>
    </row>
    <row r="353" spans="2:3">
      <c r="B353" t="s">
        <v>549</v>
      </c>
      <c r="C353" s="18" t="s">
        <v>343</v>
      </c>
    </row>
    <row r="354" spans="2:3">
      <c r="C354" s="18" t="s">
        <v>560</v>
      </c>
    </row>
    <row r="355" spans="2:3">
      <c r="C355" s="18" t="s">
        <v>162</v>
      </c>
    </row>
    <row r="356" spans="2:3">
      <c r="C356" s="18" t="s">
        <v>123</v>
      </c>
    </row>
    <row r="357" spans="2:3">
      <c r="C357" s="18" t="s">
        <v>241</v>
      </c>
    </row>
    <row r="358" spans="2:3">
      <c r="C358" s="18" t="s">
        <v>42</v>
      </c>
    </row>
    <row r="359" spans="2:3">
      <c r="C359" s="18" t="s">
        <v>95</v>
      </c>
    </row>
    <row r="360" spans="2:3">
      <c r="C360" s="18" t="s">
        <v>213</v>
      </c>
    </row>
    <row r="361" spans="2:3">
      <c r="C361" s="18" t="s">
        <v>135</v>
      </c>
    </row>
    <row r="362" spans="2:3">
      <c r="C362" s="18" t="s">
        <v>297</v>
      </c>
    </row>
    <row r="363" spans="2:3">
      <c r="C363" s="18" t="s">
        <v>98</v>
      </c>
    </row>
    <row r="364" spans="2:3">
      <c r="C364" s="18" t="s">
        <v>443</v>
      </c>
    </row>
    <row r="365" spans="2:3">
      <c r="C365" s="18" t="s">
        <v>178</v>
      </c>
    </row>
    <row r="366" spans="2:3">
      <c r="C366" s="18" t="s">
        <v>279</v>
      </c>
    </row>
    <row r="367" spans="2:3">
      <c r="C367" s="18" t="s">
        <v>411</v>
      </c>
    </row>
    <row r="368" spans="2:3">
      <c r="C368" s="18" t="s">
        <v>215</v>
      </c>
    </row>
    <row r="369" spans="3:3">
      <c r="C369" s="18" t="s">
        <v>182</v>
      </c>
    </row>
    <row r="370" spans="3:3">
      <c r="C370" s="18" t="s">
        <v>634</v>
      </c>
    </row>
    <row r="371" spans="3:3">
      <c r="C371" s="18" t="s">
        <v>417</v>
      </c>
    </row>
    <row r="372" spans="3:3">
      <c r="C372" s="18" t="s">
        <v>566</v>
      </c>
    </row>
    <row r="373" spans="3:3">
      <c r="C373" s="18" t="s">
        <v>646</v>
      </c>
    </row>
    <row r="374" spans="3:3">
      <c r="C374" s="18" t="s">
        <v>329</v>
      </c>
    </row>
    <row r="375" spans="3:3">
      <c r="C375" s="18" t="s">
        <v>618</v>
      </c>
    </row>
    <row r="376" spans="3:3">
      <c r="C376" s="18" t="s">
        <v>374</v>
      </c>
    </row>
    <row r="377" spans="3:3">
      <c r="C377" s="18" t="s">
        <v>505</v>
      </c>
    </row>
    <row r="378" spans="3:3">
      <c r="C378" s="18" t="s">
        <v>509</v>
      </c>
    </row>
    <row r="379" spans="3:3">
      <c r="C379" s="18" t="s">
        <v>421</v>
      </c>
    </row>
    <row r="380" spans="3:3">
      <c r="C380" s="18" t="s">
        <v>33</v>
      </c>
    </row>
    <row r="381" spans="3:3">
      <c r="C381" s="18" t="s">
        <v>540</v>
      </c>
    </row>
    <row r="382" spans="3:3">
      <c r="C382" s="18" t="s">
        <v>292</v>
      </c>
    </row>
    <row r="383" spans="3:3">
      <c r="C383" s="18" t="s">
        <v>517</v>
      </c>
    </row>
    <row r="384" spans="3:3">
      <c r="C384" s="18" t="s">
        <v>12</v>
      </c>
    </row>
    <row r="385" spans="3:3">
      <c r="C385" s="18" t="s">
        <v>285</v>
      </c>
    </row>
    <row r="386" spans="3:3">
      <c r="C386" s="18" t="s">
        <v>80</v>
      </c>
    </row>
    <row r="387" spans="3:3">
      <c r="C387" s="18" t="s">
        <v>246</v>
      </c>
    </row>
    <row r="388" spans="3:3">
      <c r="C388" s="18" t="s">
        <v>347</v>
      </c>
    </row>
    <row r="389" spans="3:3">
      <c r="C389" s="18" t="s">
        <v>554</v>
      </c>
    </row>
    <row r="390" spans="3:3">
      <c r="C390" s="18" t="s">
        <v>425</v>
      </c>
    </row>
    <row r="391" spans="3:3">
      <c r="C391" s="18" t="s">
        <v>507</v>
      </c>
    </row>
    <row r="392" spans="3:3">
      <c r="C392" s="18" t="s">
        <v>45</v>
      </c>
    </row>
    <row r="393" spans="3:3">
      <c r="C393" s="18" t="s">
        <v>616</v>
      </c>
    </row>
    <row r="394" spans="3:3">
      <c r="C394" s="18" t="s">
        <v>52</v>
      </c>
    </row>
    <row r="395" spans="3:3">
      <c r="C395" s="18" t="s">
        <v>562</v>
      </c>
    </row>
    <row r="396" spans="3:3">
      <c r="C396" s="18" t="s">
        <v>584</v>
      </c>
    </row>
    <row r="397" spans="3:3">
      <c r="C397" s="18" t="s">
        <v>590</v>
      </c>
    </row>
    <row r="398" spans="3:3">
      <c r="C398" s="18" t="s">
        <v>251</v>
      </c>
    </row>
    <row r="399" spans="3:3">
      <c r="C399" s="18" t="s">
        <v>521</v>
      </c>
    </row>
    <row r="400" spans="3:3">
      <c r="C400" s="18" t="s">
        <v>155</v>
      </c>
    </row>
    <row r="401" spans="3:3">
      <c r="C401" s="18" t="s">
        <v>394</v>
      </c>
    </row>
    <row r="402" spans="3:3">
      <c r="C402" s="18" t="s">
        <v>445</v>
      </c>
    </row>
    <row r="403" spans="3:3">
      <c r="C403" s="18" t="s">
        <v>626</v>
      </c>
    </row>
    <row r="404" spans="3:3">
      <c r="C404" s="18" t="s">
        <v>614</v>
      </c>
    </row>
    <row r="405" spans="3:3">
      <c r="C405" s="18" t="s">
        <v>578</v>
      </c>
    </row>
    <row r="406" spans="3:3">
      <c r="C406" s="18" t="s">
        <v>320</v>
      </c>
    </row>
    <row r="407" spans="3:3">
      <c r="C407" s="18" t="s">
        <v>130</v>
      </c>
    </row>
    <row r="408" spans="3:3">
      <c r="C408" s="18" t="s">
        <v>189</v>
      </c>
    </row>
    <row r="409" spans="3:3">
      <c r="C409" s="18" t="s">
        <v>100</v>
      </c>
    </row>
    <row r="410" spans="3:3">
      <c r="C410" s="18" t="s">
        <v>64</v>
      </c>
    </row>
    <row r="411" spans="3:3">
      <c r="C411" s="18" t="s">
        <v>207</v>
      </c>
    </row>
    <row r="412" spans="3:3">
      <c r="C412" s="18" t="s">
        <v>438</v>
      </c>
    </row>
    <row r="413" spans="3:3">
      <c r="C413" s="18" t="s">
        <v>119</v>
      </c>
    </row>
    <row r="414" spans="3:3">
      <c r="C414" s="18" t="s">
        <v>491</v>
      </c>
    </row>
    <row r="415" spans="3:3">
      <c r="C415" s="18" t="s">
        <v>419</v>
      </c>
    </row>
    <row r="416" spans="3:3">
      <c r="C416" s="18" t="s">
        <v>168</v>
      </c>
    </row>
    <row r="417" spans="3:3">
      <c r="C417" s="18" t="s">
        <v>185</v>
      </c>
    </row>
    <row r="418" spans="3:3">
      <c r="C418" s="18" t="s">
        <v>538</v>
      </c>
    </row>
    <row r="419" spans="3:3">
      <c r="C419" s="18" t="s">
        <v>205</v>
      </c>
    </row>
    <row r="420" spans="3:3">
      <c r="C420" s="18" t="s">
        <v>610</v>
      </c>
    </row>
    <row r="421" spans="3:3">
      <c r="C421" s="18" t="s">
        <v>171</v>
      </c>
    </row>
    <row r="422" spans="3:3">
      <c r="C422" s="18" t="s">
        <v>592</v>
      </c>
    </row>
    <row r="423" spans="3:3">
      <c r="C423" s="18" t="s">
        <v>586</v>
      </c>
    </row>
    <row r="424" spans="3:3">
      <c r="C424" s="18" t="s">
        <v>180</v>
      </c>
    </row>
    <row r="425" spans="3:3">
      <c r="C425" s="18" t="s">
        <v>479</v>
      </c>
    </row>
    <row r="426" spans="3:3">
      <c r="C426" s="18" t="s">
        <v>483</v>
      </c>
    </row>
    <row r="427" spans="3:3">
      <c r="C427" s="18" t="s">
        <v>160</v>
      </c>
    </row>
    <row r="428" spans="3:3">
      <c r="C428" s="18" t="s">
        <v>77</v>
      </c>
    </row>
    <row r="429" spans="3:3">
      <c r="C429" s="18" t="s">
        <v>654</v>
      </c>
    </row>
    <row r="430" spans="3:3">
      <c r="C430" s="18" t="s">
        <v>187</v>
      </c>
    </row>
    <row r="431" spans="3:3">
      <c r="C431" s="18" t="s">
        <v>263</v>
      </c>
    </row>
    <row r="432" spans="3:3">
      <c r="C432" s="18" t="s">
        <v>332</v>
      </c>
    </row>
    <row r="433" spans="3:3">
      <c r="C433" s="18" t="s">
        <v>200</v>
      </c>
    </row>
    <row r="434" spans="3:3">
      <c r="C434" s="18" t="s">
        <v>276</v>
      </c>
    </row>
    <row r="435" spans="3:3">
      <c r="C435" s="18" t="s">
        <v>72</v>
      </c>
    </row>
    <row r="436" spans="3:3">
      <c r="C436" s="18" t="s">
        <v>234</v>
      </c>
    </row>
    <row r="437" spans="3:3">
      <c r="C437" s="18" t="s">
        <v>499</v>
      </c>
    </row>
    <row r="438" spans="3:3">
      <c r="C438" s="18" t="s">
        <v>598</v>
      </c>
    </row>
    <row r="439" spans="3:3">
      <c r="C439" s="18" t="s">
        <v>588</v>
      </c>
    </row>
    <row r="440" spans="3:3">
      <c r="C440" s="18" t="s">
        <v>458</v>
      </c>
    </row>
    <row r="441" spans="3:3">
      <c r="C441" s="18" t="s">
        <v>612</v>
      </c>
    </row>
    <row r="442" spans="3:3">
      <c r="C442" s="18" t="s">
        <v>477</v>
      </c>
    </row>
    <row r="443" spans="3:3">
      <c r="C443" s="18" t="s">
        <v>431</v>
      </c>
    </row>
    <row r="444" spans="3:3">
      <c r="C444" s="18" t="s">
        <v>36</v>
      </c>
    </row>
    <row r="445" spans="3:3">
      <c r="C445" s="18" t="s">
        <v>608</v>
      </c>
    </row>
    <row r="446" spans="3:3">
      <c r="C446" s="18" t="s">
        <v>299</v>
      </c>
    </row>
    <row r="447" spans="3:3">
      <c r="C447" s="18" t="s">
        <v>604</v>
      </c>
    </row>
    <row r="448" spans="3:3">
      <c r="C448" s="18" t="s">
        <v>110</v>
      </c>
    </row>
    <row r="449" spans="3:3">
      <c r="C449" s="18" t="s">
        <v>39</v>
      </c>
    </row>
    <row r="450" spans="3:3">
      <c r="C450" s="18" t="s">
        <v>570</v>
      </c>
    </row>
    <row r="451" spans="3:3">
      <c r="C451" s="18" t="s">
        <v>362</v>
      </c>
    </row>
    <row r="452" spans="3:3">
      <c r="C452" s="18" t="s">
        <v>640</v>
      </c>
    </row>
    <row r="453" spans="3:3">
      <c r="C453" s="18" t="s">
        <v>15</v>
      </c>
    </row>
    <row r="454" spans="3:3">
      <c r="C454" s="18" t="s">
        <v>441</v>
      </c>
    </row>
    <row r="455" spans="3:3">
      <c r="C455" s="18" t="s">
        <v>24</v>
      </c>
    </row>
    <row r="456" spans="3:3">
      <c r="C456" s="18" t="s">
        <v>404</v>
      </c>
    </row>
    <row r="457" spans="3:3">
      <c r="C457" s="18" t="s">
        <v>126</v>
      </c>
    </row>
    <row r="458" spans="3:3">
      <c r="C458" s="18" t="s">
        <v>523</v>
      </c>
    </row>
    <row r="459" spans="3:3">
      <c r="C459" s="18" t="s">
        <v>378</v>
      </c>
    </row>
    <row r="460" spans="3:3">
      <c r="C460" s="18" t="s">
        <v>580</v>
      </c>
    </row>
    <row r="461" spans="3:3">
      <c r="C461" s="18" t="s">
        <v>564</v>
      </c>
    </row>
    <row r="462" spans="3:3">
      <c r="C462" s="18" t="s">
        <v>534</v>
      </c>
    </row>
    <row r="463" spans="3:3">
      <c r="C463" s="18" t="s">
        <v>576</v>
      </c>
    </row>
    <row r="464" spans="3:3">
      <c r="C464" s="18" t="s">
        <v>380</v>
      </c>
    </row>
    <row r="465" spans="3:3">
      <c r="C465" s="18" t="s">
        <v>701</v>
      </c>
    </row>
    <row r="466" spans="3:3">
      <c r="C466" s="18" t="s">
        <v>304</v>
      </c>
    </row>
    <row r="467" spans="3:3">
      <c r="C467" s="18" t="s">
        <v>632</v>
      </c>
    </row>
    <row r="468" spans="3:3">
      <c r="C468" s="18" t="s">
        <v>390</v>
      </c>
    </row>
    <row r="469" spans="3:3">
      <c r="C469" s="18" t="s">
        <v>503</v>
      </c>
    </row>
    <row r="470" spans="3:3">
      <c r="C470" s="18" t="s">
        <v>82</v>
      </c>
    </row>
    <row r="471" spans="3:3">
      <c r="C471" s="18" t="s">
        <v>370</v>
      </c>
    </row>
    <row r="472" spans="3:3">
      <c r="C472" s="18" t="s">
        <v>301</v>
      </c>
    </row>
    <row r="473" spans="3:3">
      <c r="C473" s="18" t="s">
        <v>392</v>
      </c>
    </row>
    <row r="474" spans="3:3">
      <c r="C474" s="18" t="s">
        <v>61</v>
      </c>
    </row>
    <row r="475" spans="3:3">
      <c r="C475" s="18" t="s">
        <v>546</v>
      </c>
    </row>
    <row r="476" spans="3:3">
      <c r="C476" s="18" t="s">
        <v>450</v>
      </c>
    </row>
    <row r="477" spans="3:3">
      <c r="C477" s="18" t="s">
        <v>222</v>
      </c>
    </row>
    <row r="478" spans="3:3">
      <c r="C478" s="18" t="s">
        <v>402</v>
      </c>
    </row>
    <row r="479" spans="3:3">
      <c r="C479" s="18" t="s">
        <v>493</v>
      </c>
    </row>
    <row r="480" spans="3:3">
      <c r="C480" s="18" t="s">
        <v>259</v>
      </c>
    </row>
    <row r="481" spans="3:3">
      <c r="C481" s="18" t="s">
        <v>628</v>
      </c>
    </row>
    <row r="482" spans="3:3">
      <c r="C482" s="18" t="s">
        <v>21</v>
      </c>
    </row>
    <row r="483" spans="3:3">
      <c r="C483" s="18" t="s">
        <v>117</v>
      </c>
    </row>
    <row r="484" spans="3:3">
      <c r="C484" s="18" t="s">
        <v>137</v>
      </c>
    </row>
    <row r="485" spans="3:3">
      <c r="C485" s="18" t="s">
        <v>368</v>
      </c>
    </row>
    <row r="486" spans="3:3">
      <c r="C486" s="18" t="s">
        <v>501</v>
      </c>
    </row>
    <row r="487" spans="3:3">
      <c r="C487" s="18" t="s">
        <v>18</v>
      </c>
    </row>
    <row r="488" spans="3:3">
      <c r="C488" s="18" t="s">
        <v>475</v>
      </c>
    </row>
    <row r="489" spans="3:3">
      <c r="C489" s="18" t="s">
        <v>358</v>
      </c>
    </row>
    <row r="490" spans="3:3">
      <c r="C490" s="18" t="s">
        <v>194</v>
      </c>
    </row>
    <row r="491" spans="3:3">
      <c r="C491" s="18" t="s">
        <v>372</v>
      </c>
    </row>
    <row r="492" spans="3:3">
      <c r="C492" s="18" t="s">
        <v>413</v>
      </c>
    </row>
    <row r="493" spans="3:3">
      <c r="C493" s="18" t="s">
        <v>121</v>
      </c>
    </row>
    <row r="494" spans="3:3">
      <c r="C494" s="18" t="s">
        <v>282</v>
      </c>
    </row>
    <row r="495" spans="3:3">
      <c r="C495" s="18" t="s">
        <v>142</v>
      </c>
    </row>
    <row r="496" spans="3:3">
      <c r="C496" s="18" t="s">
        <v>423</v>
      </c>
    </row>
    <row r="497" spans="3:3">
      <c r="C497" s="18" t="s">
        <v>165</v>
      </c>
    </row>
    <row r="498" spans="3:3">
      <c r="C498" s="18" t="s">
        <v>456</v>
      </c>
    </row>
    <row r="499" spans="3:3">
      <c r="C499" s="18" t="s">
        <v>266</v>
      </c>
    </row>
    <row r="500" spans="3:3">
      <c r="C500" s="18" t="s">
        <v>230</v>
      </c>
    </row>
    <row r="501" spans="3:3">
      <c r="C501" s="18" t="s">
        <v>429</v>
      </c>
    </row>
    <row r="502" spans="3:3">
      <c r="C502" s="18" t="s">
        <v>228</v>
      </c>
    </row>
    <row r="503" spans="3:3">
      <c r="C503" s="18" t="s">
        <v>150</v>
      </c>
    </row>
    <row r="504" spans="3:3">
      <c r="C504" s="18" t="s">
        <v>544</v>
      </c>
    </row>
    <row r="505" spans="3:3">
      <c r="C505" s="18" t="s">
        <v>525</v>
      </c>
    </row>
    <row r="506" spans="3:3">
      <c r="C506" s="18" t="s">
        <v>48</v>
      </c>
    </row>
    <row r="507" spans="3:3">
      <c r="C507" s="18" t="s">
        <v>384</v>
      </c>
    </row>
    <row r="508" spans="3:3">
      <c r="C508" s="18" t="s">
        <v>315</v>
      </c>
    </row>
    <row r="509" spans="3:3">
      <c r="C509" s="18" t="s">
        <v>596</v>
      </c>
    </row>
    <row r="510" spans="3:3">
      <c r="C510" s="18" t="s">
        <v>409</v>
      </c>
    </row>
    <row r="511" spans="3:3">
      <c r="C511" s="18" t="s">
        <v>519</v>
      </c>
    </row>
    <row r="512" spans="3:3">
      <c r="C512" s="18" t="s">
        <v>489</v>
      </c>
    </row>
    <row r="513" spans="3:3">
      <c r="C513" s="18" t="s">
        <v>366</v>
      </c>
    </row>
    <row r="514" spans="3:3">
      <c r="C514" s="18" t="s">
        <v>468</v>
      </c>
    </row>
    <row r="515" spans="3:3">
      <c r="C515" s="18" t="s">
        <v>91</v>
      </c>
    </row>
    <row r="516" spans="3:3">
      <c r="C516" s="18" t="s">
        <v>530</v>
      </c>
    </row>
    <row r="517" spans="3:3">
      <c r="C517" s="18" t="s">
        <v>572</v>
      </c>
    </row>
    <row r="518" spans="3:3">
      <c r="C518" s="18" t="s">
        <v>710</v>
      </c>
    </row>
    <row r="519" spans="3:3">
      <c r="C519" s="18" t="s">
        <v>336</v>
      </c>
    </row>
    <row r="520" spans="3:3">
      <c r="C520" s="18" t="s">
        <v>75</v>
      </c>
    </row>
    <row r="521" spans="3:3">
      <c r="C521" s="18" t="s">
        <v>650</v>
      </c>
    </row>
    <row r="522" spans="3:3">
      <c r="C522" s="18" t="s">
        <v>376</v>
      </c>
    </row>
    <row r="523" spans="3:3">
      <c r="C523" s="18" t="s">
        <v>88</v>
      </c>
    </row>
    <row r="524" spans="3:3">
      <c r="C524" s="18" t="s">
        <v>582</v>
      </c>
    </row>
    <row r="525" spans="3:3">
      <c r="C525" s="18" t="s">
        <v>152</v>
      </c>
    </row>
    <row r="526" spans="3:3">
      <c r="C526" s="18" t="s">
        <v>58</v>
      </c>
    </row>
    <row r="527" spans="3:3">
      <c r="C527" s="18" t="s">
        <v>386</v>
      </c>
    </row>
    <row r="528" spans="3:3">
      <c r="C528" s="18" t="s">
        <v>515</v>
      </c>
    </row>
    <row r="529" spans="3:3">
      <c r="C529" s="18" t="s">
        <v>268</v>
      </c>
    </row>
    <row r="530" spans="3:3">
      <c r="C530" s="18" t="s">
        <v>173</v>
      </c>
    </row>
    <row r="531" spans="3:3">
      <c r="C531" s="18" t="s">
        <v>462</v>
      </c>
    </row>
    <row r="532" spans="3:3">
      <c r="C532" s="18" t="s">
        <v>313</v>
      </c>
    </row>
    <row r="533" spans="3:3">
      <c r="C533" s="18" t="s">
        <v>532</v>
      </c>
    </row>
    <row r="534" spans="3:3">
      <c r="C534" s="18" t="s">
        <v>236</v>
      </c>
    </row>
    <row r="535" spans="3:3">
      <c r="C535" s="18" t="s">
        <v>338</v>
      </c>
    </row>
    <row r="536" spans="3:3">
      <c r="C536" s="18" t="s">
        <v>139</v>
      </c>
    </row>
    <row r="537" spans="3:3">
      <c r="C537" s="18" t="s">
        <v>311</v>
      </c>
    </row>
    <row r="538" spans="3:3">
      <c r="C538" s="18" t="s">
        <v>257</v>
      </c>
    </row>
    <row r="539" spans="3:3">
      <c r="C539" s="18" t="s">
        <v>466</v>
      </c>
    </row>
    <row r="540" spans="3:3">
      <c r="C540" s="18" t="s">
        <v>209</v>
      </c>
    </row>
    <row r="541" spans="3:3">
      <c r="C541" s="18" t="s">
        <v>460</v>
      </c>
    </row>
    <row r="542" spans="3:3">
      <c r="C542" s="18" t="s">
        <v>552</v>
      </c>
    </row>
    <row r="543" spans="3:3">
      <c r="C543" s="18" t="s">
        <v>217</v>
      </c>
    </row>
    <row r="544" spans="3:3">
      <c r="C544" s="18" t="s">
        <v>550</v>
      </c>
    </row>
    <row r="545" spans="3:3">
      <c r="C545" s="18" t="s">
        <v>652</v>
      </c>
    </row>
    <row r="546" spans="3:3">
      <c r="C546" s="18" t="s">
        <v>318</v>
      </c>
    </row>
    <row r="547" spans="3:3">
      <c r="C547" s="18" t="s">
        <v>511</v>
      </c>
    </row>
    <row r="548" spans="3:3">
      <c r="C548" s="18" t="s">
        <v>398</v>
      </c>
    </row>
    <row r="549" spans="3:3">
      <c r="C549" s="18" t="s">
        <v>495</v>
      </c>
    </row>
    <row r="550" spans="3:3">
      <c r="C550" s="18" t="s">
        <v>497</v>
      </c>
    </row>
    <row r="551" spans="3:3">
      <c r="C551" s="18" t="s">
        <v>622</v>
      </c>
    </row>
    <row r="552" spans="3:3">
      <c r="C552" s="18" t="s">
        <v>287</v>
      </c>
    </row>
    <row r="553" spans="3:3">
      <c r="C553" s="18" t="s">
        <v>254</v>
      </c>
    </row>
    <row r="554" spans="3:3">
      <c r="C554" s="18" t="s">
        <v>481</v>
      </c>
    </row>
    <row r="555" spans="3:3">
      <c r="C555" s="18" t="s">
        <v>113</v>
      </c>
    </row>
    <row r="556" spans="3:3">
      <c r="C556" s="18" t="s">
        <v>638</v>
      </c>
    </row>
    <row r="557" spans="3:3">
      <c r="C557" s="18" t="s">
        <v>220</v>
      </c>
    </row>
    <row r="558" spans="3:3">
      <c r="C558" s="18" t="s">
        <v>472</v>
      </c>
    </row>
    <row r="559" spans="3:3">
      <c r="C559" s="18" t="s">
        <v>558</v>
      </c>
    </row>
    <row r="560" spans="3:3">
      <c r="C560" s="18" t="s">
        <v>30</v>
      </c>
    </row>
    <row r="561" spans="3:3">
      <c r="C561" s="18" t="s">
        <v>433</v>
      </c>
    </row>
    <row r="562" spans="3:3">
      <c r="C562" s="18" t="s">
        <v>536</v>
      </c>
    </row>
    <row r="563" spans="3:3">
      <c r="C563" s="18" t="s">
        <v>636</v>
      </c>
    </row>
    <row r="564" spans="3:3">
      <c r="C564" s="18" t="s">
        <v>684</v>
      </c>
    </row>
    <row r="565" spans="3:3">
      <c r="C565" s="18" t="s">
        <v>147</v>
      </c>
    </row>
    <row r="566" spans="3:3">
      <c r="C566" s="18" t="s">
        <v>487</v>
      </c>
    </row>
    <row r="567" spans="3:3">
      <c r="C567" s="18" t="s">
        <v>327</v>
      </c>
    </row>
    <row r="568" spans="3:3">
      <c r="C568" s="18" t="s">
        <v>396</v>
      </c>
    </row>
    <row r="569" spans="3:3">
      <c r="C569" s="18" t="s">
        <v>406</v>
      </c>
    </row>
    <row r="570" spans="3:3">
      <c r="C570" s="18" t="s">
        <v>249</v>
      </c>
    </row>
    <row r="571" spans="3:3">
      <c r="C571" s="18" t="s">
        <v>225</v>
      </c>
    </row>
    <row r="572" spans="3:3">
      <c r="C572" s="18" t="s">
        <v>232</v>
      </c>
    </row>
    <row r="573" spans="3:3">
      <c r="C573" s="18" t="s">
        <v>128</v>
      </c>
    </row>
    <row r="574" spans="3:3">
      <c r="C574" s="18" t="s">
        <v>107</v>
      </c>
    </row>
    <row r="575" spans="3:3">
      <c r="C575" s="18" t="s">
        <v>55</v>
      </c>
    </row>
    <row r="576" spans="3:3">
      <c r="C576" s="18" t="s">
        <v>191</v>
      </c>
    </row>
    <row r="577" spans="3:3">
      <c r="C577" s="18" t="s">
        <v>273</v>
      </c>
    </row>
    <row r="578" spans="3:3">
      <c r="C578" s="18" t="s">
        <v>630</v>
      </c>
    </row>
    <row r="579" spans="3:3">
      <c r="C579" s="18" t="s">
        <v>648</v>
      </c>
    </row>
    <row r="580" spans="3:3">
      <c r="C580" s="18" t="s">
        <v>360</v>
      </c>
    </row>
    <row r="581" spans="3:3">
      <c r="C581" s="18" t="s">
        <v>27</v>
      </c>
    </row>
    <row r="582" spans="3:3">
      <c r="C582" s="18" t="s">
        <v>427</v>
      </c>
    </row>
    <row r="583" spans="3:3">
      <c r="C583" s="18" t="s">
        <v>69</v>
      </c>
    </row>
    <row r="584" spans="3:3">
      <c r="C584" s="18" t="s">
        <v>694</v>
      </c>
    </row>
    <row r="585" spans="3:3">
      <c r="C585" s="18" t="s">
        <v>50</v>
      </c>
    </row>
    <row r="586" spans="3:3">
      <c r="C586" s="18" t="s">
        <v>568</v>
      </c>
    </row>
    <row r="587" spans="3:3">
      <c r="C587" s="18" t="s">
        <v>453</v>
      </c>
    </row>
    <row r="588" spans="3:3">
      <c r="C588" s="18" t="s">
        <v>624</v>
      </c>
    </row>
    <row r="589" spans="3:3">
      <c r="C589" s="18" t="s">
        <v>353</v>
      </c>
    </row>
    <row r="590" spans="3:3">
      <c r="C590" s="18" t="s">
        <v>115</v>
      </c>
    </row>
    <row r="591" spans="3:3">
      <c r="C591" s="18" t="s">
        <v>388</v>
      </c>
    </row>
    <row r="592" spans="3:3">
      <c r="C592" s="18" t="s">
        <v>85</v>
      </c>
    </row>
    <row r="593" spans="3:3">
      <c r="C593" s="18" t="s">
        <v>93</v>
      </c>
    </row>
    <row r="594" spans="3:3">
      <c r="C594" s="18" t="s">
        <v>290</v>
      </c>
    </row>
  </sheetData>
  <autoFilter ref="A1:O289">
    <sortState ref="A2:O289">
      <sortCondition sortBy="cellColor" ref="B1:B289" dxfId="75"/>
    </sortState>
  </autoFilter>
  <conditionalFormatting sqref="B1:B1048576">
    <cfRule type="duplicateValues" dxfId="25" priority="5"/>
  </conditionalFormatting>
  <conditionalFormatting sqref="C352:C440 C593">
    <cfRule type="duplicateValues" dxfId="24" priority="4"/>
  </conditionalFormatting>
  <conditionalFormatting sqref="C441">
    <cfRule type="duplicateValues" dxfId="23" priority="3"/>
  </conditionalFormatting>
  <conditionalFormatting sqref="C442:C592">
    <cfRule type="duplicateValues" dxfId="22" priority="2"/>
  </conditionalFormatting>
  <conditionalFormatting sqref="C1:C1048576">
    <cfRule type="duplicateValues" dxfId="21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workbookViewId="0">
      <selection activeCell="A2" sqref="A2:XFD17"/>
    </sheetView>
  </sheetViews>
  <sheetFormatPr baseColWidth="10" defaultColWidth="11.42578125" defaultRowHeight="15"/>
  <cols>
    <col min="7" max="7" width="22.140625" customWidth="1"/>
  </cols>
  <sheetData>
    <row r="1" spans="1:24" ht="15.75" thickBot="1"/>
    <row r="2" spans="1:24" s="19" customFormat="1" ht="48.75" customHeight="1" thickBot="1">
      <c r="A2" s="105"/>
      <c r="B2" s="111" t="s">
        <v>752</v>
      </c>
      <c r="C2" s="113"/>
      <c r="D2" s="106"/>
      <c r="E2" s="106"/>
      <c r="F2" s="106"/>
      <c r="G2" s="107"/>
      <c r="H2" s="122">
        <f>SUM(OAI!H8:H514)</f>
        <v>22240190</v>
      </c>
      <c r="I2" s="112">
        <f>SUM(OAI!I8:I514)</f>
        <v>1409496.7300000016</v>
      </c>
      <c r="J2" s="108">
        <f>SUM(OAI!J8:J514)</f>
        <v>12675</v>
      </c>
      <c r="K2" s="108">
        <f>SUM(OAI!K8:K514)</f>
        <v>638293.45299999986</v>
      </c>
      <c r="L2" s="108">
        <f>SUM(OAI!L8:L514)</f>
        <v>1579053.4900000002</v>
      </c>
      <c r="M2" s="108">
        <f>SUM(OAI!M8:M514)</f>
        <v>266882.28000000003</v>
      </c>
      <c r="N2" s="108">
        <f>SUM(OAI!N8:N514)</f>
        <v>676101.77599999995</v>
      </c>
      <c r="O2" s="108">
        <f>SUM(OAI!O8:O514)</f>
        <v>1576829.4709999999</v>
      </c>
      <c r="P2" s="108"/>
      <c r="Q2" s="108">
        <f>SUM(OAI!Q8:Q514)</f>
        <v>4737160.4700000007</v>
      </c>
      <c r="R2" s="109">
        <f>SUM(OAI!R8:R514)</f>
        <v>2929534.970000003</v>
      </c>
      <c r="S2" s="109">
        <f>SUM(OAI!S8:S514)</f>
        <v>3422765.2409999999</v>
      </c>
      <c r="T2" s="110">
        <f>SUM(OAI!T8:T514)</f>
        <v>19310655.030000024</v>
      </c>
      <c r="U2" s="104"/>
      <c r="V2" s="123"/>
      <c r="W2" s="123"/>
      <c r="X2" s="123"/>
    </row>
    <row r="3" spans="1:24" s="3" customFormat="1" ht="60.75" customHeight="1">
      <c r="A3" s="52"/>
      <c r="B3" s="53"/>
      <c r="C3" s="205" t="s">
        <v>722</v>
      </c>
      <c r="D3" s="205"/>
      <c r="E3" s="205"/>
      <c r="F3" s="205"/>
      <c r="G3" s="86"/>
      <c r="H3" s="87"/>
      <c r="I3" s="57"/>
      <c r="J3" s="71"/>
      <c r="K3" s="33"/>
      <c r="L3" s="33"/>
      <c r="M3" s="206" t="s">
        <v>723</v>
      </c>
      <c r="N3" s="206"/>
      <c r="O3" s="206"/>
      <c r="P3" s="206"/>
      <c r="Q3" s="206"/>
      <c r="R3" s="33"/>
      <c r="S3" s="33"/>
      <c r="T3" s="58"/>
    </row>
    <row r="4" spans="1:24" s="3" customFormat="1" ht="27" customHeight="1">
      <c r="A4" s="52"/>
      <c r="B4" s="53"/>
      <c r="C4" s="53"/>
      <c r="D4" s="114"/>
      <c r="E4" s="114"/>
      <c r="F4" s="55"/>
      <c r="G4" s="86"/>
      <c r="H4" s="87"/>
      <c r="I4" s="57"/>
      <c r="J4" s="114"/>
      <c r="K4" s="33"/>
      <c r="L4" s="33"/>
      <c r="M4" s="33"/>
      <c r="N4" s="59"/>
      <c r="O4" s="60"/>
      <c r="P4" s="61"/>
      <c r="Q4" s="62"/>
      <c r="R4" s="33"/>
      <c r="S4" s="33"/>
      <c r="T4" s="58"/>
    </row>
    <row r="5" spans="1:24" s="3" customFormat="1" ht="27" customHeight="1">
      <c r="A5" s="52"/>
      <c r="B5" s="53"/>
      <c r="C5" s="207"/>
      <c r="D5" s="207"/>
      <c r="E5" s="207"/>
      <c r="F5" s="207"/>
      <c r="G5" s="88"/>
      <c r="H5" s="88"/>
      <c r="K5" s="33"/>
      <c r="L5" s="33"/>
      <c r="M5" s="208"/>
      <c r="N5" s="208"/>
      <c r="O5" s="208"/>
      <c r="P5" s="208"/>
      <c r="Q5" s="208"/>
      <c r="R5" s="33"/>
      <c r="S5" s="33"/>
      <c r="T5" s="58"/>
      <c r="W5" s="63"/>
    </row>
    <row r="6" spans="1:24" s="13" customFormat="1" ht="27" customHeight="1">
      <c r="A6" s="64"/>
      <c r="B6" s="65"/>
      <c r="C6" s="196" t="s">
        <v>724</v>
      </c>
      <c r="D6" s="196"/>
      <c r="E6" s="196"/>
      <c r="F6" s="196"/>
      <c r="G6" s="203" t="s">
        <v>755</v>
      </c>
      <c r="H6" s="203"/>
      <c r="I6" s="203"/>
      <c r="J6" s="203"/>
      <c r="K6" s="66"/>
      <c r="L6" s="67"/>
      <c r="M6" s="196" t="s">
        <v>726</v>
      </c>
      <c r="N6" s="196"/>
      <c r="O6" s="196"/>
      <c r="P6" s="196"/>
      <c r="Q6" s="196"/>
      <c r="R6" s="67"/>
      <c r="S6" s="67"/>
      <c r="T6" s="68"/>
      <c r="V6" s="69"/>
      <c r="W6" s="69"/>
    </row>
    <row r="7" spans="1:24" s="3" customFormat="1" ht="27" customHeight="1">
      <c r="A7" s="52"/>
      <c r="B7" s="53"/>
      <c r="C7" s="198" t="s">
        <v>725</v>
      </c>
      <c r="D7" s="198"/>
      <c r="E7" s="198"/>
      <c r="F7" s="198"/>
      <c r="G7" s="88"/>
      <c r="H7" s="88"/>
      <c r="K7" s="33"/>
      <c r="L7" s="33"/>
      <c r="M7" s="198" t="s">
        <v>756</v>
      </c>
      <c r="N7" s="198"/>
      <c r="O7" s="198"/>
      <c r="P7" s="198"/>
      <c r="Q7" s="198"/>
      <c r="R7" s="33"/>
      <c r="S7" s="33"/>
      <c r="T7" s="58"/>
      <c r="V7" s="53"/>
      <c r="W7" s="63"/>
    </row>
    <row r="8" spans="1:24" s="3" customFormat="1" ht="27" customHeight="1">
      <c r="B8" s="53"/>
      <c r="C8" s="53"/>
      <c r="D8" s="4"/>
      <c r="E8" s="4"/>
      <c r="F8" s="55"/>
      <c r="G8" s="209"/>
      <c r="H8" s="209"/>
      <c r="I8" s="209"/>
      <c r="J8" s="209"/>
      <c r="K8" s="33"/>
      <c r="L8" s="33"/>
      <c r="M8" s="55"/>
      <c r="N8" s="55"/>
      <c r="O8" s="70"/>
      <c r="P8" s="71"/>
      <c r="Q8" s="71"/>
      <c r="R8" s="33"/>
      <c r="S8" s="33"/>
      <c r="T8" s="58"/>
      <c r="V8" s="63"/>
    </row>
    <row r="9" spans="1:24" s="3" customFormat="1" ht="27" customHeight="1">
      <c r="B9" s="53"/>
      <c r="C9" s="53"/>
      <c r="D9" s="114"/>
      <c r="E9" s="114"/>
      <c r="F9" s="12"/>
      <c r="G9" s="210" t="s">
        <v>757</v>
      </c>
      <c r="H9" s="210"/>
      <c r="I9" s="210"/>
      <c r="J9" s="210"/>
      <c r="K9" s="55"/>
      <c r="L9" s="70"/>
      <c r="M9" s="71"/>
      <c r="N9" s="71"/>
      <c r="O9" s="62"/>
      <c r="P9" s="118"/>
      <c r="Q9" s="62"/>
      <c r="R9" s="33"/>
      <c r="S9" s="33"/>
      <c r="T9" s="58"/>
      <c r="W9" s="63"/>
    </row>
    <row r="10" spans="1:24" s="3" customFormat="1" ht="27" customHeight="1">
      <c r="B10" s="53"/>
      <c r="C10" s="53"/>
      <c r="D10" s="114"/>
      <c r="E10" s="114"/>
      <c r="F10" s="12"/>
      <c r="G10" s="198" t="s">
        <v>758</v>
      </c>
      <c r="H10" s="198"/>
      <c r="I10" s="198"/>
      <c r="J10" s="198"/>
      <c r="K10" s="55"/>
      <c r="L10" s="70"/>
      <c r="M10" s="71"/>
      <c r="N10" s="71"/>
      <c r="O10" s="62"/>
      <c r="P10" s="118"/>
      <c r="Q10" s="62"/>
      <c r="R10" s="33"/>
      <c r="S10" s="33"/>
      <c r="T10" s="58"/>
      <c r="W10" s="63"/>
    </row>
    <row r="11" spans="1:24" s="3" customFormat="1" ht="27" customHeight="1">
      <c r="A11" s="9" t="s">
        <v>727</v>
      </c>
      <c r="B11" s="38"/>
      <c r="C11" s="10"/>
      <c r="D11" s="10"/>
      <c r="E11" s="10"/>
      <c r="F11" s="11"/>
      <c r="G11" s="89"/>
      <c r="H11" s="89"/>
      <c r="I11" s="34"/>
      <c r="J11" s="34"/>
      <c r="K11" s="10"/>
      <c r="M11" s="34"/>
      <c r="N11" s="10"/>
      <c r="O11" s="10"/>
      <c r="P11" s="34"/>
      <c r="Q11" s="34"/>
      <c r="R11" s="32"/>
      <c r="S11" s="33"/>
      <c r="T11" s="58"/>
    </row>
    <row r="12" spans="1:24" s="3" customFormat="1" ht="27" customHeight="1">
      <c r="A12" s="11" t="s">
        <v>728</v>
      </c>
      <c r="B12" s="38"/>
      <c r="C12" s="10"/>
      <c r="D12" s="10"/>
      <c r="E12" s="10"/>
      <c r="F12" s="11"/>
      <c r="G12" s="89"/>
      <c r="H12" s="89"/>
      <c r="I12" s="34"/>
      <c r="J12" s="34"/>
      <c r="K12" s="10"/>
      <c r="M12" s="34"/>
      <c r="N12" s="34"/>
      <c r="O12" s="34"/>
      <c r="P12" s="34"/>
      <c r="Q12" s="34"/>
      <c r="R12" s="32"/>
      <c r="S12" s="33"/>
      <c r="T12" s="58"/>
    </row>
    <row r="13" spans="1:24" s="3" customFormat="1" ht="27" customHeight="1">
      <c r="A13" s="11" t="s">
        <v>729</v>
      </c>
      <c r="B13" s="38"/>
      <c r="C13" s="10"/>
      <c r="D13" s="10"/>
      <c r="E13" s="10"/>
      <c r="F13" s="11"/>
      <c r="G13" s="89"/>
      <c r="H13" s="89"/>
      <c r="I13" s="34"/>
      <c r="J13" s="34"/>
      <c r="K13" s="10"/>
      <c r="M13" s="34"/>
      <c r="N13" s="34"/>
      <c r="O13" s="34"/>
      <c r="P13" s="34"/>
      <c r="Q13" s="34"/>
      <c r="R13" s="32"/>
      <c r="S13" s="33"/>
      <c r="T13" s="58"/>
    </row>
    <row r="14" spans="1:24" s="3" customFormat="1" ht="27" customHeight="1">
      <c r="A14" s="11" t="s">
        <v>730</v>
      </c>
      <c r="B14" s="38"/>
      <c r="C14" s="10"/>
      <c r="D14" s="10"/>
      <c r="E14" s="10"/>
      <c r="F14" s="11"/>
      <c r="G14" s="89"/>
      <c r="H14" s="89"/>
      <c r="I14" s="34"/>
      <c r="J14" s="34"/>
      <c r="K14" s="10"/>
      <c r="M14" s="34"/>
      <c r="N14" s="34"/>
      <c r="O14" s="34"/>
      <c r="P14" s="34"/>
      <c r="Q14" s="34"/>
      <c r="R14" s="32"/>
      <c r="S14" s="33"/>
      <c r="T14" s="58"/>
    </row>
    <row r="15" spans="1:24" s="3" customFormat="1" ht="27" customHeight="1">
      <c r="A15" s="11" t="s">
        <v>731</v>
      </c>
      <c r="B15" s="38"/>
      <c r="C15" s="10"/>
      <c r="D15" s="10"/>
      <c r="E15" s="10"/>
      <c r="F15" s="11"/>
      <c r="G15" s="89"/>
      <c r="H15" s="89"/>
      <c r="I15" s="34"/>
      <c r="J15" s="34"/>
      <c r="K15" s="10"/>
      <c r="M15" s="34"/>
      <c r="N15" s="34"/>
      <c r="O15" s="34"/>
      <c r="P15" s="34"/>
      <c r="Q15" s="34"/>
      <c r="R15" s="32"/>
      <c r="S15" s="33"/>
      <c r="T15" s="58"/>
    </row>
    <row r="16" spans="1:24" s="3" customFormat="1" ht="27" customHeight="1">
      <c r="A16" s="73" t="s">
        <v>759</v>
      </c>
      <c r="B16" s="73"/>
      <c r="C16" s="73"/>
      <c r="D16" s="73"/>
      <c r="E16" s="73"/>
      <c r="F16" s="73"/>
      <c r="G16" s="90"/>
      <c r="H16" s="90"/>
      <c r="I16" s="73"/>
      <c r="J16" s="73"/>
      <c r="K16" s="73"/>
      <c r="M16" s="72"/>
      <c r="N16" s="72"/>
      <c r="O16" s="72"/>
      <c r="P16" s="72"/>
      <c r="Q16" s="72"/>
      <c r="R16" s="32"/>
      <c r="S16" s="33"/>
      <c r="T16" s="58"/>
    </row>
    <row r="17" spans="2:21" s="3" customFormat="1">
      <c r="B17" s="4"/>
      <c r="D17" s="4"/>
      <c r="E17" s="4"/>
      <c r="F17" s="91"/>
      <c r="G17" s="91"/>
      <c r="H17" s="35"/>
      <c r="I17" s="17"/>
      <c r="J17" s="12"/>
      <c r="K17" s="12"/>
      <c r="L17" s="12"/>
      <c r="M17" s="12"/>
      <c r="N17" s="12"/>
      <c r="O17" s="12"/>
      <c r="P17" s="12"/>
      <c r="Q17" s="12"/>
      <c r="R17" s="43"/>
      <c r="S17" s="12"/>
      <c r="T17" s="12"/>
      <c r="U17" s="12"/>
    </row>
  </sheetData>
  <mergeCells count="12">
    <mergeCell ref="G9:J9"/>
    <mergeCell ref="G10:J10"/>
    <mergeCell ref="C6:F6"/>
    <mergeCell ref="G6:J6"/>
    <mergeCell ref="M6:Q6"/>
    <mergeCell ref="C7:F7"/>
    <mergeCell ref="M7:Q7"/>
    <mergeCell ref="C3:F3"/>
    <mergeCell ref="M3:Q3"/>
    <mergeCell ref="C5:F5"/>
    <mergeCell ref="M5:Q5"/>
    <mergeCell ref="G8:J8"/>
  </mergeCells>
  <conditionalFormatting sqref="C8:C10 B11:B16 C4:C5">
    <cfRule type="duplicateValues" dxfId="20" priority="1"/>
  </conditionalFormatting>
  <conditionalFormatting sqref="B2">
    <cfRule type="duplicateValues" dxfId="19" priority="2"/>
  </conditionalFormatting>
  <conditionalFormatting sqref="W17">
    <cfRule type="duplicateValues" dxfId="18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opLeftCell="J7" workbookViewId="0">
      <selection sqref="A1:XFD15"/>
    </sheetView>
  </sheetViews>
  <sheetFormatPr baseColWidth="10" defaultColWidth="11.42578125" defaultRowHeight="15"/>
  <sheetData>
    <row r="1" spans="1:23" s="19" customFormat="1" ht="64.5" customHeight="1">
      <c r="A1" s="101"/>
      <c r="B1" s="74" t="s">
        <v>752</v>
      </c>
      <c r="C1" s="41"/>
      <c r="D1" s="41"/>
      <c r="E1" s="41"/>
      <c r="F1" s="41"/>
      <c r="G1" s="41"/>
      <c r="H1" s="76">
        <f>SUM(OAI!H505:H514)</f>
        <v>357000</v>
      </c>
      <c r="I1" s="76">
        <f>SUM(OAI!H8:H488)</f>
        <v>21266690</v>
      </c>
      <c r="J1" s="76">
        <f>SUM(OAI!I8:I488)</f>
        <v>1352186.7400000014</v>
      </c>
      <c r="K1" s="76">
        <f>SUM(OAI!J8:J488)</f>
        <v>12025</v>
      </c>
      <c r="L1" s="76">
        <f>SUM(OAI!K8:K488)</f>
        <v>610354.00299999991</v>
      </c>
      <c r="M1" s="76">
        <f>SUM(OAI!L8:L488)</f>
        <v>1509934.9900000002</v>
      </c>
      <c r="N1" s="76">
        <f>SUM(OAI!M8:M488)</f>
        <v>255200.28000000003</v>
      </c>
      <c r="O1" s="76">
        <f>SUM(OAI!N8:N488)</f>
        <v>646507.37599999993</v>
      </c>
      <c r="P1" s="76">
        <f>SUM(OAI!O8:O488)</f>
        <v>1507808.321</v>
      </c>
      <c r="Q1" s="76">
        <f>SUM(OAI!Q505:Q514)</f>
        <v>76041</v>
      </c>
      <c r="R1" s="77">
        <f>SUM(OAI!Q8:Q488)</f>
        <v>4529804.9700000007</v>
      </c>
      <c r="S1" s="76">
        <f>SUM(OAI!R8:R488)</f>
        <v>2808351.2700000019</v>
      </c>
      <c r="T1" s="76">
        <f>SUM(OAI!S8:S488)</f>
        <v>3272943.591</v>
      </c>
      <c r="U1" s="102">
        <f>SUM(OAI!T8:T488)</f>
        <v>18458338.730000023</v>
      </c>
    </row>
    <row r="2" spans="1:23" s="3" customFormat="1" ht="60.75" customHeight="1">
      <c r="A2" s="52"/>
      <c r="B2" s="53"/>
      <c r="C2" s="103" t="s">
        <v>722</v>
      </c>
      <c r="D2" s="103"/>
      <c r="E2" s="103"/>
      <c r="F2" s="56"/>
      <c r="G2" s="56"/>
      <c r="H2" s="55"/>
      <c r="I2" s="57"/>
      <c r="J2" s="55"/>
      <c r="K2" s="33"/>
      <c r="L2" s="33"/>
      <c r="M2" s="213" t="s">
        <v>723</v>
      </c>
      <c r="N2" s="213"/>
      <c r="O2" s="213"/>
      <c r="P2" s="213"/>
      <c r="Q2" s="213"/>
      <c r="R2" s="33"/>
      <c r="S2" s="33"/>
      <c r="T2" s="58"/>
    </row>
    <row r="3" spans="1:23" s="3" customFormat="1" ht="27" customHeight="1">
      <c r="A3" s="52"/>
      <c r="B3" s="53"/>
      <c r="C3" s="54"/>
      <c r="D3" s="99"/>
      <c r="E3" s="55"/>
      <c r="F3" s="56"/>
      <c r="G3" s="56"/>
      <c r="H3" s="55"/>
      <c r="I3" s="57"/>
      <c r="J3" s="99"/>
      <c r="K3" s="33"/>
      <c r="L3" s="33"/>
      <c r="M3" s="33"/>
      <c r="N3" s="59"/>
      <c r="O3" s="60"/>
      <c r="P3" s="61"/>
      <c r="Q3" s="62"/>
      <c r="R3" s="33"/>
      <c r="S3" s="33"/>
      <c r="T3" s="58"/>
    </row>
    <row r="4" spans="1:23" s="3" customFormat="1" ht="27" customHeight="1">
      <c r="A4" s="52"/>
      <c r="B4" s="53"/>
      <c r="C4" s="207"/>
      <c r="D4" s="207"/>
      <c r="E4" s="207"/>
      <c r="F4" s="56"/>
      <c r="K4" s="33"/>
      <c r="L4" s="33"/>
      <c r="M4" s="208"/>
      <c r="N4" s="208"/>
      <c r="O4" s="208"/>
      <c r="P4" s="208"/>
      <c r="Q4" s="208"/>
      <c r="R4" s="33"/>
      <c r="S4" s="33"/>
      <c r="T4" s="58"/>
      <c r="W4" s="63"/>
    </row>
    <row r="5" spans="1:23" s="13" customFormat="1" ht="27" customHeight="1">
      <c r="A5" s="64"/>
      <c r="B5" s="65"/>
      <c r="C5" s="214" t="s">
        <v>724</v>
      </c>
      <c r="D5" s="214"/>
      <c r="E5" s="214"/>
      <c r="G5" s="203" t="s">
        <v>755</v>
      </c>
      <c r="H5" s="203"/>
      <c r="I5" s="203"/>
      <c r="J5" s="203"/>
      <c r="K5" s="66"/>
      <c r="L5" s="67"/>
      <c r="M5" s="214" t="s">
        <v>726</v>
      </c>
      <c r="N5" s="214"/>
      <c r="O5" s="214"/>
      <c r="P5" s="214"/>
      <c r="Q5" s="214"/>
      <c r="R5" s="67"/>
      <c r="S5" s="67"/>
      <c r="T5" s="68"/>
      <c r="V5" s="69"/>
      <c r="W5" s="69"/>
    </row>
    <row r="6" spans="1:23" s="3" customFormat="1" ht="27" customHeight="1">
      <c r="A6" s="52"/>
      <c r="B6" s="53"/>
      <c r="C6" s="211" t="s">
        <v>725</v>
      </c>
      <c r="D6" s="211"/>
      <c r="E6" s="211"/>
      <c r="K6" s="33"/>
      <c r="L6" s="33"/>
      <c r="M6" s="211" t="s">
        <v>756</v>
      </c>
      <c r="N6" s="211"/>
      <c r="O6" s="211"/>
      <c r="P6" s="211"/>
      <c r="Q6" s="211"/>
      <c r="R6" s="33"/>
      <c r="S6" s="33"/>
      <c r="T6" s="58"/>
      <c r="V6" s="53"/>
      <c r="W6" s="63"/>
    </row>
    <row r="7" spans="1:23" s="3" customFormat="1" ht="27" customHeight="1">
      <c r="B7" s="53"/>
      <c r="C7" s="54"/>
      <c r="D7" s="4"/>
      <c r="E7" s="55"/>
      <c r="G7" s="209"/>
      <c r="H7" s="209"/>
      <c r="I7" s="209"/>
      <c r="J7" s="209"/>
      <c r="K7" s="33"/>
      <c r="L7" s="33"/>
      <c r="M7" s="55"/>
      <c r="N7" s="55"/>
      <c r="O7" s="70"/>
      <c r="P7" s="71"/>
      <c r="Q7" s="71"/>
      <c r="R7" s="33"/>
      <c r="S7" s="33"/>
      <c r="T7" s="58"/>
      <c r="V7" s="63"/>
    </row>
    <row r="8" spans="1:23" s="3" customFormat="1" ht="27" customHeight="1">
      <c r="B8" s="53"/>
      <c r="C8" s="54"/>
      <c r="D8" s="99"/>
      <c r="E8" s="12"/>
      <c r="G8" s="212" t="s">
        <v>757</v>
      </c>
      <c r="H8" s="212"/>
      <c r="I8" s="212"/>
      <c r="J8" s="212"/>
      <c r="K8" s="55"/>
      <c r="L8" s="70"/>
      <c r="M8" s="71"/>
      <c r="N8" s="71"/>
      <c r="O8" s="62"/>
      <c r="P8" s="100"/>
      <c r="Q8" s="62"/>
      <c r="R8" s="33"/>
      <c r="S8" s="33"/>
      <c r="T8" s="58"/>
      <c r="W8" s="63"/>
    </row>
    <row r="9" spans="1:23" s="3" customFormat="1" ht="27" customHeight="1">
      <c r="B9" s="53"/>
      <c r="C9" s="54"/>
      <c r="D9" s="99"/>
      <c r="E9" s="12"/>
      <c r="G9" s="211" t="s">
        <v>758</v>
      </c>
      <c r="H9" s="211"/>
      <c r="I9" s="211"/>
      <c r="J9" s="211"/>
      <c r="K9" s="55"/>
      <c r="L9" s="70"/>
      <c r="M9" s="71"/>
      <c r="N9" s="71"/>
      <c r="O9" s="62"/>
      <c r="P9" s="100"/>
      <c r="Q9" s="62"/>
      <c r="R9" s="33"/>
      <c r="S9" s="33"/>
      <c r="T9" s="58"/>
      <c r="W9" s="63"/>
    </row>
    <row r="10" spans="1:23" s="3" customFormat="1" ht="27" customHeight="1">
      <c r="A10" s="9" t="s">
        <v>727</v>
      </c>
      <c r="B10" s="38"/>
      <c r="C10" s="38"/>
      <c r="D10" s="10"/>
      <c r="E10" s="11"/>
      <c r="F10" s="11"/>
      <c r="G10" s="34"/>
      <c r="H10" s="10"/>
      <c r="I10" s="34"/>
      <c r="J10" s="34"/>
      <c r="K10" s="10"/>
      <c r="M10" s="34"/>
      <c r="N10" s="10"/>
      <c r="O10" s="10"/>
      <c r="P10" s="34"/>
      <c r="Q10" s="34"/>
      <c r="R10" s="32"/>
      <c r="S10" s="33"/>
      <c r="T10" s="58"/>
    </row>
    <row r="11" spans="1:23" s="3" customFormat="1" ht="27" customHeight="1">
      <c r="A11" s="11" t="s">
        <v>728</v>
      </c>
      <c r="B11" s="38"/>
      <c r="C11" s="38"/>
      <c r="D11" s="10"/>
      <c r="E11" s="11"/>
      <c r="F11" s="11"/>
      <c r="G11" s="10"/>
      <c r="H11" s="10"/>
      <c r="I11" s="34"/>
      <c r="J11" s="34"/>
      <c r="K11" s="10"/>
      <c r="M11" s="34"/>
      <c r="N11" s="34"/>
      <c r="O11" s="34"/>
      <c r="P11" s="34"/>
      <c r="Q11" s="34"/>
      <c r="R11" s="32"/>
      <c r="S11" s="33"/>
      <c r="T11" s="58"/>
    </row>
    <row r="12" spans="1:23" s="3" customFormat="1" ht="27" customHeight="1">
      <c r="A12" s="11" t="s">
        <v>729</v>
      </c>
      <c r="B12" s="38"/>
      <c r="C12" s="38"/>
      <c r="D12" s="10"/>
      <c r="E12" s="11"/>
      <c r="F12" s="11"/>
      <c r="G12" s="10"/>
      <c r="H12" s="10"/>
      <c r="I12" s="34"/>
      <c r="J12" s="34"/>
      <c r="K12" s="10"/>
      <c r="M12" s="34"/>
      <c r="N12" s="34"/>
      <c r="O12" s="34"/>
      <c r="P12" s="34"/>
      <c r="Q12" s="34"/>
      <c r="R12" s="32"/>
      <c r="S12" s="33"/>
      <c r="T12" s="58"/>
    </row>
    <row r="13" spans="1:23" s="3" customFormat="1" ht="27" customHeight="1">
      <c r="A13" s="11" t="s">
        <v>730</v>
      </c>
      <c r="B13" s="38"/>
      <c r="C13" s="38"/>
      <c r="D13" s="10"/>
      <c r="E13" s="11"/>
      <c r="F13" s="11"/>
      <c r="G13" s="10"/>
      <c r="H13" s="10"/>
      <c r="I13" s="34"/>
      <c r="J13" s="34"/>
      <c r="K13" s="10"/>
      <c r="M13" s="34"/>
      <c r="N13" s="34"/>
      <c r="O13" s="34"/>
      <c r="P13" s="34"/>
      <c r="Q13" s="34"/>
      <c r="R13" s="32"/>
      <c r="S13" s="33"/>
      <c r="T13" s="58"/>
    </row>
    <row r="14" spans="1:23" s="3" customFormat="1" ht="27" customHeight="1">
      <c r="A14" s="11" t="s">
        <v>731</v>
      </c>
      <c r="B14" s="38"/>
      <c r="C14" s="38"/>
      <c r="D14" s="10"/>
      <c r="E14" s="11"/>
      <c r="F14" s="11"/>
      <c r="G14" s="10"/>
      <c r="H14" s="10"/>
      <c r="I14" s="34"/>
      <c r="J14" s="34"/>
      <c r="K14" s="10"/>
      <c r="M14" s="34"/>
      <c r="N14" s="34"/>
      <c r="O14" s="34"/>
      <c r="P14" s="34"/>
      <c r="Q14" s="34"/>
      <c r="R14" s="32"/>
      <c r="S14" s="33"/>
      <c r="T14" s="58"/>
    </row>
    <row r="15" spans="1:23" s="3" customFormat="1" ht="27" customHeight="1">
      <c r="A15" s="73" t="s">
        <v>759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M15" s="72"/>
      <c r="N15" s="72"/>
      <c r="O15" s="72"/>
      <c r="P15" s="72"/>
      <c r="Q15" s="72"/>
      <c r="R15" s="32"/>
      <c r="S15" s="33"/>
      <c r="T15" s="58"/>
    </row>
    <row r="16" spans="1:23" s="3" customFormat="1">
      <c r="A16" s="5"/>
      <c r="B16" s="6"/>
      <c r="C16" s="4"/>
      <c r="D16" s="4"/>
      <c r="E16" s="4"/>
      <c r="F16" s="4"/>
      <c r="G16" s="4"/>
      <c r="H16" s="35"/>
      <c r="I16" s="17"/>
      <c r="J16" s="12"/>
      <c r="K16" s="12"/>
      <c r="L16" s="12"/>
      <c r="M16" s="12"/>
      <c r="N16" s="12"/>
      <c r="O16" s="12"/>
      <c r="P16" s="33"/>
      <c r="Q16" s="33"/>
      <c r="R16" s="48"/>
      <c r="S16" s="33"/>
      <c r="T16" s="33"/>
      <c r="U16" s="33"/>
    </row>
    <row r="17" spans="1:21" s="3" customFormat="1">
      <c r="A17" s="5"/>
      <c r="B17" s="6"/>
      <c r="C17" s="4"/>
      <c r="D17" s="4"/>
      <c r="E17" s="4"/>
      <c r="F17" s="4"/>
      <c r="G17" s="4"/>
      <c r="H17" s="35"/>
      <c r="I17" s="17"/>
      <c r="J17" s="12"/>
      <c r="K17" s="12"/>
      <c r="L17" s="12"/>
      <c r="M17" s="12"/>
      <c r="N17" s="12"/>
      <c r="O17" s="12"/>
      <c r="P17" s="33"/>
      <c r="Q17" s="33"/>
      <c r="R17" s="48"/>
      <c r="S17" s="33"/>
      <c r="T17" s="33"/>
      <c r="U17" s="33"/>
    </row>
  </sheetData>
  <mergeCells count="11">
    <mergeCell ref="M2:Q2"/>
    <mergeCell ref="C4:E4"/>
    <mergeCell ref="M4:Q4"/>
    <mergeCell ref="C5:E5"/>
    <mergeCell ref="G5:J5"/>
    <mergeCell ref="M5:Q5"/>
    <mergeCell ref="C6:E6"/>
    <mergeCell ref="M6:Q6"/>
    <mergeCell ref="G7:J7"/>
    <mergeCell ref="G8:J8"/>
    <mergeCell ref="G9:J9"/>
  </mergeCells>
  <conditionalFormatting sqref="B16:B17">
    <cfRule type="duplicateValues" dxfId="17" priority="6"/>
  </conditionalFormatting>
  <conditionalFormatting sqref="C7:C9 B10:B15 C3:C4">
    <cfRule type="duplicateValues" dxfId="16" priority="1"/>
  </conditionalFormatting>
  <conditionalFormatting sqref="B1">
    <cfRule type="duplicateValues" dxfId="15" priority="2"/>
  </conditionalFormatting>
  <conditionalFormatting sqref="B1:B15">
    <cfRule type="duplicateValues" dxfId="14" priority="3"/>
    <cfRule type="duplicateValues" dxfId="13" priority="4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18"/>
  <sheetViews>
    <sheetView topLeftCell="A8" workbookViewId="0">
      <selection activeCell="A6" sqref="A6:H18"/>
    </sheetView>
  </sheetViews>
  <sheetFormatPr baseColWidth="10" defaultColWidth="11.42578125" defaultRowHeight="15"/>
  <cols>
    <col min="2" max="2" width="15.28515625" customWidth="1"/>
  </cols>
  <sheetData>
    <row r="6" spans="1:22" s="19" customFormat="1" ht="24.75" customHeight="1">
      <c r="A6" s="83">
        <v>1</v>
      </c>
      <c r="B6" s="18" t="s">
        <v>763</v>
      </c>
      <c r="C6" s="84" t="s">
        <v>721</v>
      </c>
      <c r="D6" s="78" t="s">
        <v>766</v>
      </c>
      <c r="E6" s="79" t="s">
        <v>89</v>
      </c>
      <c r="F6" s="37" t="s">
        <v>677</v>
      </c>
      <c r="G6" s="82">
        <v>44287</v>
      </c>
      <c r="H6" s="82">
        <v>44409</v>
      </c>
      <c r="I6" s="80">
        <v>25000</v>
      </c>
      <c r="J6" s="78">
        <v>0</v>
      </c>
      <c r="K6" s="75">
        <v>0</v>
      </c>
      <c r="L6" s="40">
        <f t="shared" ref="L6:L8" si="0">I6*0.0287</f>
        <v>717.5</v>
      </c>
      <c r="M6" s="49">
        <f t="shared" ref="M6:M8" si="1">I6*0.071</f>
        <v>1774.9999999999998</v>
      </c>
      <c r="N6" s="49">
        <f t="shared" ref="N6:N8" si="2">I6*0.012</f>
        <v>300</v>
      </c>
      <c r="O6" s="49">
        <f t="shared" ref="O6:O8" si="3">I6*0.0304</f>
        <v>760</v>
      </c>
      <c r="P6" s="49">
        <f t="shared" ref="P6:P8" si="4">I6*0.0709</f>
        <v>1772.5000000000002</v>
      </c>
      <c r="Q6" s="30"/>
      <c r="R6" s="47">
        <f t="shared" ref="R6:R8" si="5">SUM(L6:Q6)</f>
        <v>5325</v>
      </c>
      <c r="S6" s="47">
        <f t="shared" ref="S6:S8" si="6">+J6+K6+L6+O6+Q6</f>
        <v>1477.5</v>
      </c>
      <c r="T6" s="47">
        <f t="shared" ref="T6:T8" si="7">M6+N6+P6</f>
        <v>3847.5</v>
      </c>
      <c r="U6" s="47">
        <v>23522.5</v>
      </c>
      <c r="V6" s="31" t="s">
        <v>678</v>
      </c>
    </row>
    <row r="7" spans="1:22" s="19" customFormat="1" ht="51">
      <c r="A7" s="83">
        <v>2</v>
      </c>
      <c r="B7" s="18" t="s">
        <v>42</v>
      </c>
      <c r="C7" s="84" t="s">
        <v>708</v>
      </c>
      <c r="D7" s="78" t="s">
        <v>44</v>
      </c>
      <c r="E7" s="79" t="s">
        <v>43</v>
      </c>
      <c r="F7" s="37" t="s">
        <v>677</v>
      </c>
      <c r="G7" s="82">
        <v>44287</v>
      </c>
      <c r="H7" s="82">
        <v>44470</v>
      </c>
      <c r="I7" s="80">
        <v>35000</v>
      </c>
      <c r="J7" s="78">
        <v>0</v>
      </c>
      <c r="K7" s="75">
        <v>0</v>
      </c>
      <c r="L7" s="40">
        <f t="shared" si="0"/>
        <v>1004.5</v>
      </c>
      <c r="M7" s="49">
        <f t="shared" si="1"/>
        <v>2485</v>
      </c>
      <c r="N7" s="49">
        <f t="shared" si="2"/>
        <v>420</v>
      </c>
      <c r="O7" s="49">
        <f t="shared" si="3"/>
        <v>1064</v>
      </c>
      <c r="P7" s="49">
        <f t="shared" si="4"/>
        <v>2481.5</v>
      </c>
      <c r="Q7" s="30"/>
      <c r="R7" s="47">
        <f t="shared" si="5"/>
        <v>7455</v>
      </c>
      <c r="S7" s="47">
        <f t="shared" si="6"/>
        <v>2068.5</v>
      </c>
      <c r="T7" s="47">
        <f t="shared" si="7"/>
        <v>5386.5</v>
      </c>
      <c r="U7" s="47">
        <v>32931.5</v>
      </c>
      <c r="V7" s="31" t="s">
        <v>678</v>
      </c>
    </row>
    <row r="8" spans="1:22" s="19" customFormat="1" ht="23.25" customHeight="1">
      <c r="A8" s="83">
        <v>3</v>
      </c>
      <c r="B8" s="18" t="s">
        <v>634</v>
      </c>
      <c r="C8" s="84" t="s">
        <v>690</v>
      </c>
      <c r="D8" s="78" t="s">
        <v>635</v>
      </c>
      <c r="E8" s="79" t="s">
        <v>89</v>
      </c>
      <c r="F8" s="37" t="s">
        <v>677</v>
      </c>
      <c r="G8" s="82">
        <v>44136</v>
      </c>
      <c r="H8" s="82">
        <v>44317</v>
      </c>
      <c r="I8" s="80">
        <v>20000</v>
      </c>
      <c r="J8" s="78">
        <v>0</v>
      </c>
      <c r="K8" s="75">
        <v>0</v>
      </c>
      <c r="L8" s="40">
        <f t="shared" si="0"/>
        <v>574</v>
      </c>
      <c r="M8" s="49">
        <f t="shared" si="1"/>
        <v>1419.9999999999998</v>
      </c>
      <c r="N8" s="49">
        <f t="shared" si="2"/>
        <v>240</v>
      </c>
      <c r="O8" s="49">
        <f t="shared" si="3"/>
        <v>608</v>
      </c>
      <c r="P8" s="49">
        <f t="shared" si="4"/>
        <v>1418</v>
      </c>
      <c r="Q8" s="30"/>
      <c r="R8" s="47">
        <f t="shared" si="5"/>
        <v>4260</v>
      </c>
      <c r="S8" s="47">
        <f t="shared" si="6"/>
        <v>1182</v>
      </c>
      <c r="T8" s="47">
        <f t="shared" si="7"/>
        <v>3078</v>
      </c>
      <c r="U8" s="47">
        <v>18818</v>
      </c>
      <c r="V8" s="31" t="s">
        <v>678</v>
      </c>
    </row>
    <row r="9" spans="1:22" s="19" customFormat="1" ht="32.25" customHeight="1">
      <c r="A9" s="83">
        <v>4</v>
      </c>
      <c r="B9" s="18" t="s">
        <v>421</v>
      </c>
      <c r="C9" s="84" t="s">
        <v>680</v>
      </c>
      <c r="D9" s="78" t="s">
        <v>422</v>
      </c>
      <c r="E9" s="79" t="s">
        <v>309</v>
      </c>
      <c r="F9" s="37" t="s">
        <v>677</v>
      </c>
      <c r="G9" s="82">
        <v>43984</v>
      </c>
      <c r="H9" s="82">
        <v>44349</v>
      </c>
      <c r="I9" s="80">
        <v>25000</v>
      </c>
      <c r="J9" s="78">
        <v>0</v>
      </c>
      <c r="K9" s="75">
        <v>0</v>
      </c>
      <c r="L9" s="40">
        <v>717.5</v>
      </c>
      <c r="M9" s="49">
        <v>1774.9999999999998</v>
      </c>
      <c r="N9" s="49">
        <v>300</v>
      </c>
      <c r="O9" s="49">
        <v>760</v>
      </c>
      <c r="P9" s="49">
        <v>1772.5000000000002</v>
      </c>
      <c r="Q9" s="30"/>
      <c r="R9" s="47">
        <v>5325</v>
      </c>
      <c r="S9" s="47">
        <v>1477.5</v>
      </c>
      <c r="T9" s="47">
        <v>3847.5</v>
      </c>
      <c r="U9" s="47">
        <v>22435.5</v>
      </c>
      <c r="V9" s="31" t="s">
        <v>678</v>
      </c>
    </row>
    <row r="10" spans="1:22" s="19" customFormat="1" ht="20.25" customHeight="1">
      <c r="A10" s="83">
        <v>5</v>
      </c>
      <c r="B10" s="18" t="s">
        <v>761</v>
      </c>
      <c r="C10" s="84" t="s">
        <v>709</v>
      </c>
      <c r="D10" s="78" t="s">
        <v>767</v>
      </c>
      <c r="E10" s="79" t="s">
        <v>237</v>
      </c>
      <c r="F10" s="37" t="s">
        <v>677</v>
      </c>
      <c r="G10" s="82">
        <v>44524</v>
      </c>
      <c r="H10" s="82">
        <v>44340</v>
      </c>
      <c r="I10" s="80">
        <v>60000</v>
      </c>
      <c r="J10" s="80">
        <v>3486.68</v>
      </c>
      <c r="K10" s="75">
        <v>0</v>
      </c>
      <c r="L10" s="40">
        <v>1722</v>
      </c>
      <c r="M10" s="49">
        <v>4260</v>
      </c>
      <c r="N10" s="49">
        <v>720</v>
      </c>
      <c r="O10" s="49">
        <v>1824</v>
      </c>
      <c r="P10" s="49">
        <v>4254</v>
      </c>
      <c r="Q10" s="30"/>
      <c r="R10" s="47">
        <v>12780</v>
      </c>
      <c r="S10" s="47">
        <v>7032.68</v>
      </c>
      <c r="T10" s="47">
        <v>9234</v>
      </c>
      <c r="U10" s="47">
        <v>52967.32</v>
      </c>
      <c r="V10" s="31" t="s">
        <v>678</v>
      </c>
    </row>
    <row r="11" spans="1:22" s="19" customFormat="1" ht="60">
      <c r="A11" s="83">
        <v>6</v>
      </c>
      <c r="B11" s="18" t="s">
        <v>64</v>
      </c>
      <c r="C11" s="84" t="s">
        <v>717</v>
      </c>
      <c r="D11" s="78" t="s">
        <v>66</v>
      </c>
      <c r="E11" s="79" t="s">
        <v>65</v>
      </c>
      <c r="F11" s="37" t="s">
        <v>677</v>
      </c>
      <c r="G11" s="82">
        <v>44136</v>
      </c>
      <c r="H11" s="82">
        <v>44317</v>
      </c>
      <c r="I11" s="80">
        <v>120000</v>
      </c>
      <c r="J11" s="80">
        <v>16809.87</v>
      </c>
      <c r="K11" s="75">
        <v>0</v>
      </c>
      <c r="L11" s="40">
        <v>3444</v>
      </c>
      <c r="M11" s="49">
        <v>8520</v>
      </c>
      <c r="N11" s="49">
        <v>1440</v>
      </c>
      <c r="O11" s="49">
        <v>3648</v>
      </c>
      <c r="P11" s="49">
        <v>8508</v>
      </c>
      <c r="Q11" s="30"/>
      <c r="R11" s="47">
        <v>25560</v>
      </c>
      <c r="S11" s="47">
        <v>23901.87</v>
      </c>
      <c r="T11" s="47">
        <v>18468</v>
      </c>
      <c r="U11" s="47">
        <v>96098.13</v>
      </c>
      <c r="V11" s="31" t="s">
        <v>678</v>
      </c>
    </row>
    <row r="12" spans="1:22" s="19" customFormat="1" ht="24.75" customHeight="1">
      <c r="A12" s="83">
        <v>7</v>
      </c>
      <c r="B12" s="18" t="s">
        <v>762</v>
      </c>
      <c r="C12" s="84" t="s">
        <v>682</v>
      </c>
      <c r="D12" s="78" t="s">
        <v>768</v>
      </c>
      <c r="E12" s="79" t="s">
        <v>764</v>
      </c>
      <c r="F12" s="37" t="s">
        <v>677</v>
      </c>
      <c r="G12" s="82">
        <v>44256</v>
      </c>
      <c r="H12" s="82">
        <v>44621</v>
      </c>
      <c r="I12" s="80">
        <v>32000</v>
      </c>
      <c r="J12" s="78">
        <v>0</v>
      </c>
      <c r="K12" s="75">
        <v>0</v>
      </c>
      <c r="L12" s="40">
        <v>918.4</v>
      </c>
      <c r="M12" s="49">
        <v>2272</v>
      </c>
      <c r="N12" s="49">
        <v>384</v>
      </c>
      <c r="O12" s="49">
        <v>972.8</v>
      </c>
      <c r="P12" s="49">
        <v>2268.8000000000002</v>
      </c>
      <c r="Q12" s="30"/>
      <c r="R12" s="47">
        <v>6816</v>
      </c>
      <c r="S12" s="47">
        <v>1891.1999999999998</v>
      </c>
      <c r="T12" s="47">
        <v>4924.8</v>
      </c>
      <c r="U12" s="47">
        <v>30108.799999999999</v>
      </c>
      <c r="V12" s="31" t="s">
        <v>678</v>
      </c>
    </row>
    <row r="13" spans="1:22" s="19" customFormat="1" ht="45">
      <c r="A13" s="83">
        <v>8</v>
      </c>
      <c r="B13" s="18" t="s">
        <v>413</v>
      </c>
      <c r="C13" s="84" t="s">
        <v>693</v>
      </c>
      <c r="D13" s="78" t="s">
        <v>414</v>
      </c>
      <c r="E13" s="79" t="s">
        <v>70</v>
      </c>
      <c r="F13" s="37" t="s">
        <v>677</v>
      </c>
      <c r="G13" s="82">
        <v>44287</v>
      </c>
      <c r="H13" s="82">
        <v>44652</v>
      </c>
      <c r="I13" s="80">
        <v>31000</v>
      </c>
      <c r="J13" s="78">
        <v>0</v>
      </c>
      <c r="K13" s="75">
        <v>0</v>
      </c>
      <c r="L13" s="40">
        <v>889.7</v>
      </c>
      <c r="M13" s="49">
        <v>2201</v>
      </c>
      <c r="N13" s="49">
        <v>372</v>
      </c>
      <c r="O13" s="49">
        <v>942.4</v>
      </c>
      <c r="P13" s="49">
        <v>2197.9</v>
      </c>
      <c r="Q13" s="30"/>
      <c r="R13" s="47">
        <v>6603</v>
      </c>
      <c r="S13" s="47">
        <v>1832.1</v>
      </c>
      <c r="T13" s="47">
        <v>4770.8999999999996</v>
      </c>
      <c r="U13" s="47">
        <v>28667.9</v>
      </c>
      <c r="V13" s="31" t="s">
        <v>678</v>
      </c>
    </row>
    <row r="14" spans="1:22" s="19" customFormat="1" ht="27" customHeight="1">
      <c r="A14" s="83">
        <v>9</v>
      </c>
      <c r="B14" s="18" t="s">
        <v>228</v>
      </c>
      <c r="C14" s="84" t="s">
        <v>676</v>
      </c>
      <c r="D14" s="78" t="s">
        <v>229</v>
      </c>
      <c r="E14" s="79" t="s">
        <v>226</v>
      </c>
      <c r="F14" s="37" t="s">
        <v>677</v>
      </c>
      <c r="G14" s="82">
        <v>44287</v>
      </c>
      <c r="H14" s="82">
        <v>44470</v>
      </c>
      <c r="I14" s="80">
        <v>12500</v>
      </c>
      <c r="J14" s="78">
        <v>0</v>
      </c>
      <c r="K14" s="75">
        <v>0</v>
      </c>
      <c r="L14" s="40">
        <v>358.75</v>
      </c>
      <c r="M14" s="49">
        <v>887.49999999999989</v>
      </c>
      <c r="N14" s="49">
        <v>150</v>
      </c>
      <c r="O14" s="49">
        <v>380</v>
      </c>
      <c r="P14" s="49">
        <v>886.25000000000011</v>
      </c>
      <c r="Q14" s="30"/>
      <c r="R14" s="47">
        <v>2662.5</v>
      </c>
      <c r="S14" s="47">
        <v>738.75</v>
      </c>
      <c r="T14" s="47">
        <v>1923.75</v>
      </c>
      <c r="U14" s="47">
        <v>11761.25</v>
      </c>
      <c r="V14" s="31" t="s">
        <v>678</v>
      </c>
    </row>
    <row r="15" spans="1:22" s="19" customFormat="1" ht="29.25" customHeight="1">
      <c r="A15" s="83">
        <v>10</v>
      </c>
      <c r="B15" s="18" t="s">
        <v>596</v>
      </c>
      <c r="C15" s="84" t="s">
        <v>696</v>
      </c>
      <c r="D15" s="78" t="s">
        <v>597</v>
      </c>
      <c r="E15" s="79" t="s">
        <v>244</v>
      </c>
      <c r="F15" s="37" t="s">
        <v>677</v>
      </c>
      <c r="G15" s="82">
        <v>44166</v>
      </c>
      <c r="H15" s="82">
        <v>44348</v>
      </c>
      <c r="I15" s="80">
        <v>55000</v>
      </c>
      <c r="J15" s="80">
        <v>2559.6799999999998</v>
      </c>
      <c r="K15" s="75">
        <v>0</v>
      </c>
      <c r="L15" s="40">
        <v>1578.5</v>
      </c>
      <c r="M15" s="49">
        <v>3904.9999999999995</v>
      </c>
      <c r="N15" s="49">
        <v>660</v>
      </c>
      <c r="O15" s="49">
        <v>1672</v>
      </c>
      <c r="P15" s="49">
        <v>3899.5000000000005</v>
      </c>
      <c r="Q15" s="30"/>
      <c r="R15" s="47">
        <v>11715</v>
      </c>
      <c r="S15" s="47">
        <v>5810.18</v>
      </c>
      <c r="T15" s="47">
        <v>8464.5</v>
      </c>
      <c r="U15" s="47">
        <v>45019.82</v>
      </c>
      <c r="V15" s="31" t="s">
        <v>678</v>
      </c>
    </row>
    <row r="16" spans="1:22" s="19" customFormat="1" ht="22.5" customHeight="1">
      <c r="A16" s="83">
        <v>11</v>
      </c>
      <c r="B16" s="18" t="s">
        <v>765</v>
      </c>
      <c r="C16" s="84" t="s">
        <v>690</v>
      </c>
      <c r="D16" s="78" t="s">
        <v>769</v>
      </c>
      <c r="E16" s="79" t="s">
        <v>89</v>
      </c>
      <c r="F16" s="37" t="s">
        <v>677</v>
      </c>
      <c r="G16" s="82">
        <v>44105</v>
      </c>
      <c r="H16" s="82">
        <v>44287</v>
      </c>
      <c r="I16" s="80">
        <v>20000</v>
      </c>
      <c r="J16" s="78">
        <v>0</v>
      </c>
      <c r="K16" s="75"/>
      <c r="L16" s="40">
        <v>574</v>
      </c>
      <c r="M16" s="49">
        <v>1419.9999999999998</v>
      </c>
      <c r="N16" s="49">
        <v>240</v>
      </c>
      <c r="O16" s="49">
        <v>608</v>
      </c>
      <c r="P16" s="49">
        <v>1418</v>
      </c>
      <c r="Q16" s="30"/>
      <c r="R16" s="47">
        <v>4260</v>
      </c>
      <c r="S16" s="47">
        <v>1182</v>
      </c>
      <c r="T16" s="47">
        <v>3078</v>
      </c>
      <c r="U16" s="47">
        <v>18818</v>
      </c>
      <c r="V16" s="31" t="s">
        <v>678</v>
      </c>
    </row>
    <row r="17" spans="1:22" s="42" customFormat="1" ht="21.75" customHeight="1">
      <c r="A17" s="83">
        <v>12</v>
      </c>
      <c r="B17" s="18" t="s">
        <v>648</v>
      </c>
      <c r="C17" s="84" t="s">
        <v>690</v>
      </c>
      <c r="D17" s="78" t="s">
        <v>649</v>
      </c>
      <c r="E17" s="79" t="s">
        <v>89</v>
      </c>
      <c r="F17" s="37" t="s">
        <v>677</v>
      </c>
      <c r="G17" s="81">
        <v>44136</v>
      </c>
      <c r="H17" s="81">
        <v>44317</v>
      </c>
      <c r="I17" s="80">
        <v>20000</v>
      </c>
      <c r="J17" s="78">
        <v>0</v>
      </c>
      <c r="K17" s="75">
        <v>0</v>
      </c>
      <c r="L17" s="40">
        <v>574</v>
      </c>
      <c r="M17" s="49">
        <v>1419.9999999999998</v>
      </c>
      <c r="N17" s="49">
        <v>240</v>
      </c>
      <c r="O17" s="49">
        <v>608</v>
      </c>
      <c r="P17" s="49">
        <v>1418</v>
      </c>
      <c r="Q17" s="30"/>
      <c r="R17" s="47">
        <v>4260</v>
      </c>
      <c r="S17" s="47">
        <v>1182</v>
      </c>
      <c r="T17" s="47">
        <v>3078</v>
      </c>
      <c r="U17" s="47">
        <v>18818</v>
      </c>
      <c r="V17" s="31" t="s">
        <v>678</v>
      </c>
    </row>
    <row r="18" spans="1:22" s="42" customFormat="1" ht="30.75" customHeight="1">
      <c r="A18" s="83">
        <v>13</v>
      </c>
      <c r="B18" s="18" t="s">
        <v>290</v>
      </c>
      <c r="C18" s="84" t="s">
        <v>691</v>
      </c>
      <c r="D18" s="78" t="s">
        <v>291</v>
      </c>
      <c r="E18" s="79" t="s">
        <v>148</v>
      </c>
      <c r="F18" s="37" t="s">
        <v>677</v>
      </c>
      <c r="G18" s="81">
        <v>44105</v>
      </c>
      <c r="H18" s="81">
        <v>44287</v>
      </c>
      <c r="I18" s="80">
        <v>60000</v>
      </c>
      <c r="J18" s="80">
        <v>3486.68</v>
      </c>
      <c r="K18" s="75">
        <v>0</v>
      </c>
      <c r="L18" s="40">
        <v>1722</v>
      </c>
      <c r="M18" s="49">
        <v>4260</v>
      </c>
      <c r="N18" s="49">
        <v>720</v>
      </c>
      <c r="O18" s="49">
        <v>1824</v>
      </c>
      <c r="P18" s="49">
        <v>4254</v>
      </c>
      <c r="Q18" s="30"/>
      <c r="R18" s="47">
        <v>12780</v>
      </c>
      <c r="S18" s="47">
        <v>7032.68</v>
      </c>
      <c r="T18" s="47">
        <v>9234</v>
      </c>
      <c r="U18" s="47">
        <v>49401.67</v>
      </c>
      <c r="V18" s="31" t="s">
        <v>678</v>
      </c>
    </row>
  </sheetData>
  <conditionalFormatting sqref="B6">
    <cfRule type="duplicateValues" dxfId="12" priority="11"/>
  </conditionalFormatting>
  <conditionalFormatting sqref="B6">
    <cfRule type="duplicateValues" dxfId="11" priority="12"/>
  </conditionalFormatting>
  <conditionalFormatting sqref="B7">
    <cfRule type="duplicateValues" dxfId="10" priority="9"/>
  </conditionalFormatting>
  <conditionalFormatting sqref="B7">
    <cfRule type="duplicateValues" dxfId="9" priority="10"/>
  </conditionalFormatting>
  <conditionalFormatting sqref="B8">
    <cfRule type="duplicateValues" dxfId="8" priority="7"/>
  </conditionalFormatting>
  <conditionalFormatting sqref="B8">
    <cfRule type="duplicateValues" dxfId="7" priority="8"/>
  </conditionalFormatting>
  <conditionalFormatting sqref="B9:B11">
    <cfRule type="duplicateValues" dxfId="6" priority="5"/>
  </conditionalFormatting>
  <conditionalFormatting sqref="B9:B12">
    <cfRule type="duplicateValues" dxfId="5" priority="6"/>
  </conditionalFormatting>
  <conditionalFormatting sqref="B12">
    <cfRule type="duplicateValues" dxfId="4" priority="4"/>
  </conditionalFormatting>
  <conditionalFormatting sqref="B13:B16">
    <cfRule type="duplicateValues" dxfId="3" priority="2"/>
  </conditionalFormatting>
  <conditionalFormatting sqref="B13:B18">
    <cfRule type="duplicateValues" dxfId="2" priority="3"/>
  </conditionalFormatting>
  <conditionalFormatting sqref="B1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20"/>
  <sheetViews>
    <sheetView workbookViewId="0">
      <selection activeCell="A4" sqref="A4:X19"/>
    </sheetView>
  </sheetViews>
  <sheetFormatPr baseColWidth="10" defaultRowHeight="15"/>
  <sheetData>
    <row r="4" spans="1:21" s="3" customFormat="1">
      <c r="A4" s="7" t="s">
        <v>852</v>
      </c>
      <c r="B4" s="8"/>
      <c r="C4" s="7"/>
      <c r="D4" s="8"/>
      <c r="E4" s="8"/>
      <c r="F4" s="85"/>
      <c r="G4" s="85"/>
      <c r="H4" s="36"/>
      <c r="I4" s="39"/>
      <c r="J4" s="33"/>
      <c r="K4" s="33"/>
      <c r="L4" s="33"/>
      <c r="M4" s="33"/>
      <c r="N4" s="33"/>
      <c r="O4" s="20"/>
      <c r="P4" s="20"/>
      <c r="Q4" s="20"/>
      <c r="R4" s="44"/>
      <c r="S4" s="20"/>
      <c r="T4" s="20"/>
      <c r="U4" s="20"/>
    </row>
    <row r="5" spans="1:21" s="3" customFormat="1" ht="16.5">
      <c r="A5" s="7"/>
      <c r="B5" s="8"/>
      <c r="C5" s="7"/>
      <c r="D5" s="8"/>
      <c r="E5" s="8"/>
      <c r="F5" s="85"/>
      <c r="G5" s="85"/>
      <c r="H5" s="36"/>
      <c r="I5" s="14"/>
      <c r="J5" s="21"/>
      <c r="K5" s="21"/>
      <c r="L5" s="21"/>
      <c r="M5" s="33"/>
      <c r="N5" s="33"/>
      <c r="O5" s="20"/>
      <c r="P5" s="20"/>
      <c r="Q5" s="20"/>
      <c r="R5" s="44"/>
      <c r="S5" s="20"/>
      <c r="T5" s="20"/>
      <c r="U5" s="20"/>
    </row>
    <row r="6" spans="1:21" s="3" customFormat="1" ht="16.5">
      <c r="A6" s="7"/>
      <c r="B6" s="8"/>
      <c r="C6" s="7"/>
      <c r="D6" s="8"/>
      <c r="E6" s="8"/>
      <c r="F6" s="85"/>
      <c r="G6" s="85"/>
      <c r="H6" s="36"/>
      <c r="I6" s="14"/>
      <c r="J6" s="21"/>
      <c r="K6" s="21"/>
      <c r="L6" s="21"/>
      <c r="M6" s="22"/>
      <c r="N6" s="21"/>
      <c r="O6" s="20"/>
      <c r="P6" s="20"/>
      <c r="Q6" s="20"/>
      <c r="R6" s="44"/>
      <c r="S6" s="20"/>
      <c r="T6" s="20"/>
      <c r="U6" s="20"/>
    </row>
    <row r="7" spans="1:21" s="3" customFormat="1" ht="16.5">
      <c r="A7" s="7"/>
      <c r="B7" s="8"/>
      <c r="C7" s="7"/>
      <c r="D7" s="8"/>
      <c r="E7" s="8"/>
      <c r="F7" s="85"/>
      <c r="G7" s="85"/>
      <c r="H7" s="36"/>
      <c r="I7" s="14"/>
      <c r="J7" s="21"/>
      <c r="K7" s="21"/>
      <c r="L7" s="21"/>
      <c r="M7" s="22"/>
      <c r="N7" s="21"/>
      <c r="O7" s="23"/>
      <c r="P7" s="23"/>
      <c r="Q7" s="24"/>
      <c r="R7" s="45"/>
      <c r="S7" s="23"/>
      <c r="T7" s="23"/>
      <c r="U7" s="23"/>
    </row>
    <row r="8" spans="1:21" s="3" customFormat="1" ht="16.5">
      <c r="A8" s="7"/>
      <c r="B8" s="8"/>
      <c r="C8" s="7"/>
      <c r="D8" s="8"/>
      <c r="E8" s="8"/>
      <c r="F8" s="85"/>
      <c r="G8" s="85"/>
      <c r="H8" s="36"/>
      <c r="I8" s="14"/>
      <c r="J8" s="21"/>
      <c r="K8" s="21"/>
      <c r="L8" s="21"/>
      <c r="M8" s="22"/>
      <c r="N8" s="21"/>
      <c r="O8" s="23"/>
      <c r="P8" s="23"/>
      <c r="Q8" s="25"/>
      <c r="R8" s="46"/>
      <c r="S8" s="26"/>
      <c r="T8" s="23"/>
      <c r="U8" s="23"/>
    </row>
    <row r="9" spans="1:21" s="3" customFormat="1" ht="16.5">
      <c r="A9" s="7"/>
      <c r="B9" s="8"/>
      <c r="C9" s="7"/>
      <c r="D9" s="8"/>
      <c r="E9" s="8"/>
      <c r="F9" s="85"/>
      <c r="G9" s="85"/>
      <c r="H9" s="36"/>
      <c r="I9" s="14"/>
      <c r="J9" s="21"/>
      <c r="K9" s="21"/>
      <c r="L9" s="21"/>
      <c r="M9" s="22"/>
      <c r="N9" s="21"/>
      <c r="O9" s="23"/>
      <c r="P9" s="23"/>
      <c r="Q9" s="24"/>
      <c r="R9" s="45"/>
      <c r="S9" s="23"/>
      <c r="T9" s="23"/>
      <c r="U9" s="23"/>
    </row>
    <row r="10" spans="1:21" s="3" customFormat="1" ht="18.75">
      <c r="A10" s="7"/>
      <c r="B10" s="8"/>
      <c r="C10" s="7"/>
      <c r="D10" s="8"/>
      <c r="E10" s="8"/>
      <c r="F10" s="85"/>
      <c r="G10" s="85"/>
      <c r="H10" s="36"/>
      <c r="I10" s="14"/>
      <c r="J10" s="21"/>
      <c r="K10" s="21"/>
      <c r="L10" s="21"/>
      <c r="M10" s="27"/>
      <c r="N10" s="28"/>
      <c r="O10" s="23"/>
      <c r="P10" s="23"/>
      <c r="Q10" s="24"/>
      <c r="R10" s="45"/>
      <c r="S10" s="23"/>
      <c r="T10" s="23"/>
      <c r="U10" s="23"/>
    </row>
    <row r="11" spans="1:21" s="3" customFormat="1" ht="16.5">
      <c r="A11" s="7"/>
      <c r="B11" s="8"/>
      <c r="C11" s="7"/>
      <c r="D11" s="8"/>
      <c r="E11" s="8"/>
      <c r="F11" s="85"/>
      <c r="G11" s="85"/>
      <c r="H11" s="36"/>
      <c r="I11" s="14"/>
      <c r="J11" s="21"/>
      <c r="K11" s="21"/>
      <c r="L11" s="21"/>
      <c r="M11" s="22"/>
      <c r="N11" s="21"/>
      <c r="O11" s="23"/>
      <c r="P11" s="23"/>
      <c r="Q11" s="24"/>
      <c r="R11" s="45"/>
      <c r="S11" s="23"/>
      <c r="T11" s="23"/>
      <c r="U11" s="23"/>
    </row>
    <row r="12" spans="1:21" s="3" customFormat="1" ht="16.5">
      <c r="A12" s="7"/>
      <c r="B12" s="8"/>
      <c r="C12" s="7"/>
      <c r="D12" s="8"/>
      <c r="E12" s="8"/>
      <c r="F12" s="85"/>
      <c r="G12" s="85"/>
      <c r="H12" s="36"/>
      <c r="I12" s="14"/>
      <c r="J12" s="21"/>
      <c r="K12" s="21"/>
      <c r="L12" s="21"/>
      <c r="M12" s="22"/>
      <c r="N12" s="21"/>
      <c r="O12" s="23"/>
      <c r="P12" s="23"/>
      <c r="Q12" s="24"/>
      <c r="R12" s="45"/>
      <c r="S12" s="23"/>
      <c r="T12" s="23"/>
      <c r="U12" s="23"/>
    </row>
    <row r="13" spans="1:21" s="3" customFormat="1" ht="23.25">
      <c r="A13" s="7"/>
      <c r="B13" s="8"/>
      <c r="C13" s="7"/>
      <c r="D13" s="8"/>
      <c r="E13" s="8"/>
      <c r="F13" s="85"/>
      <c r="G13" s="85"/>
      <c r="H13" s="36"/>
      <c r="I13" s="15"/>
      <c r="J13" s="29"/>
      <c r="K13" s="29"/>
      <c r="L13" s="29"/>
      <c r="M13" s="21"/>
      <c r="N13" s="22"/>
      <c r="O13" s="23"/>
      <c r="P13" s="23"/>
      <c r="Q13" s="24"/>
      <c r="R13" s="45"/>
      <c r="S13" s="23"/>
      <c r="T13" s="23"/>
      <c r="U13" s="23"/>
    </row>
    <row r="14" spans="1:21" s="3" customFormat="1" ht="20.25">
      <c r="A14" s="7"/>
      <c r="B14" s="8"/>
      <c r="C14" s="7"/>
      <c r="D14" s="8"/>
      <c r="E14" s="8"/>
      <c r="F14" s="85"/>
      <c r="G14" s="85"/>
      <c r="H14" s="36"/>
      <c r="I14" s="16"/>
      <c r="J14" s="119"/>
      <c r="K14" s="119"/>
      <c r="L14" s="119"/>
      <c r="M14" s="119"/>
      <c r="N14" s="119"/>
      <c r="O14" s="23"/>
      <c r="P14" s="23"/>
      <c r="Q14" s="24"/>
      <c r="R14" s="45"/>
      <c r="S14" s="23"/>
      <c r="T14" s="23"/>
      <c r="U14" s="23"/>
    </row>
    <row r="15" spans="1:21" s="3" customFormat="1" ht="26.25">
      <c r="A15" s="215" t="s">
        <v>760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</row>
    <row r="16" spans="1:21" s="3" customFormat="1" ht="26.25">
      <c r="A16" s="216" t="s">
        <v>1093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</row>
    <row r="17" spans="1:24" s="19" customFormat="1" ht="12.75" customHeight="1">
      <c r="A17" s="223" t="s">
        <v>656</v>
      </c>
      <c r="B17" s="229" t="s">
        <v>0</v>
      </c>
      <c r="C17" s="229" t="s">
        <v>664</v>
      </c>
      <c r="D17" s="232" t="s">
        <v>663</v>
      </c>
      <c r="E17" s="229" t="s">
        <v>665</v>
      </c>
      <c r="F17" s="235" t="s">
        <v>666</v>
      </c>
      <c r="G17" s="235" t="s">
        <v>667</v>
      </c>
      <c r="H17" s="220" t="s">
        <v>657</v>
      </c>
      <c r="I17" s="217" t="s">
        <v>658</v>
      </c>
      <c r="J17" s="223" t="s">
        <v>659</v>
      </c>
      <c r="K17" s="226" t="s">
        <v>660</v>
      </c>
      <c r="L17" s="228"/>
      <c r="M17" s="228"/>
      <c r="N17" s="228"/>
      <c r="O17" s="228"/>
      <c r="P17" s="228"/>
      <c r="Q17" s="227"/>
      <c r="R17" s="226" t="s">
        <v>661</v>
      </c>
      <c r="S17" s="227"/>
      <c r="T17" s="223" t="s">
        <v>662</v>
      </c>
      <c r="U17" s="223" t="s">
        <v>753</v>
      </c>
      <c r="V17" s="223" t="s">
        <v>851</v>
      </c>
      <c r="W17" s="223" t="s">
        <v>1062</v>
      </c>
      <c r="X17" s="115" t="s">
        <v>1063</v>
      </c>
    </row>
    <row r="18" spans="1:24" s="19" customFormat="1" ht="12.75" customHeight="1">
      <c r="A18" s="224"/>
      <c r="B18" s="230"/>
      <c r="C18" s="230"/>
      <c r="D18" s="233"/>
      <c r="E18" s="230"/>
      <c r="F18" s="236"/>
      <c r="G18" s="236"/>
      <c r="H18" s="221"/>
      <c r="I18" s="218"/>
      <c r="J18" s="224"/>
      <c r="K18" s="226" t="s">
        <v>668</v>
      </c>
      <c r="L18" s="227"/>
      <c r="M18" s="92"/>
      <c r="N18" s="226" t="s">
        <v>670</v>
      </c>
      <c r="O18" s="228"/>
      <c r="P18" s="121"/>
      <c r="Q18" s="92"/>
      <c r="R18" s="238" t="s">
        <v>672</v>
      </c>
      <c r="S18" s="223" t="s">
        <v>673</v>
      </c>
      <c r="T18" s="224"/>
      <c r="U18" s="224"/>
      <c r="V18" s="224"/>
      <c r="W18" s="224"/>
      <c r="X18" s="116"/>
    </row>
    <row r="19" spans="1:24" s="50" customFormat="1" ht="56.25" customHeight="1">
      <c r="A19" s="225"/>
      <c r="B19" s="231"/>
      <c r="C19" s="231"/>
      <c r="D19" s="234"/>
      <c r="E19" s="231"/>
      <c r="F19" s="237"/>
      <c r="G19" s="237"/>
      <c r="H19" s="222"/>
      <c r="I19" s="219"/>
      <c r="J19" s="225"/>
      <c r="K19" s="51" t="s">
        <v>847</v>
      </c>
      <c r="L19" s="51" t="s">
        <v>674</v>
      </c>
      <c r="M19" s="92" t="s">
        <v>669</v>
      </c>
      <c r="N19" s="51" t="s">
        <v>848</v>
      </c>
      <c r="O19" s="51" t="s">
        <v>675</v>
      </c>
      <c r="P19" s="51" t="s">
        <v>671</v>
      </c>
      <c r="Q19" s="51" t="s">
        <v>754</v>
      </c>
      <c r="R19" s="239"/>
      <c r="S19" s="225"/>
      <c r="T19" s="225"/>
      <c r="U19" s="225"/>
      <c r="V19" s="225"/>
      <c r="W19" s="225"/>
      <c r="X19" s="117" t="s">
        <v>1063</v>
      </c>
    </row>
    <row r="20" spans="1:24" s="50" customFormat="1" ht="56.25" customHeight="1">
      <c r="A20" s="120"/>
      <c r="B20" s="96"/>
      <c r="C20" s="96"/>
      <c r="D20" s="97"/>
      <c r="E20" s="96"/>
      <c r="F20" s="98"/>
      <c r="G20" s="98"/>
      <c r="H20" s="94"/>
      <c r="I20" s="93"/>
      <c r="J20" s="92"/>
      <c r="K20" s="51"/>
      <c r="L20" s="51"/>
      <c r="M20" s="92"/>
      <c r="N20" s="51"/>
      <c r="O20" s="51"/>
      <c r="P20" s="51"/>
      <c r="Q20" s="51"/>
      <c r="R20" s="95"/>
      <c r="S20" s="92"/>
      <c r="T20" s="92"/>
      <c r="U20" s="92"/>
      <c r="V20" s="92"/>
      <c r="W20" s="92"/>
      <c r="X20" s="92"/>
    </row>
  </sheetData>
  <mergeCells count="22">
    <mergeCell ref="W17:W19"/>
    <mergeCell ref="E17:E19"/>
    <mergeCell ref="F17:F19"/>
    <mergeCell ref="K17:Q17"/>
    <mergeCell ref="V17:V19"/>
    <mergeCell ref="R17:S17"/>
    <mergeCell ref="R18:R19"/>
    <mergeCell ref="S18:S19"/>
    <mergeCell ref="T17:T19"/>
    <mergeCell ref="U17:U19"/>
    <mergeCell ref="A15:U15"/>
    <mergeCell ref="A16:U16"/>
    <mergeCell ref="I17:I19"/>
    <mergeCell ref="H17:H19"/>
    <mergeCell ref="J17:J19"/>
    <mergeCell ref="K18:L18"/>
    <mergeCell ref="N18:O18"/>
    <mergeCell ref="B17:B19"/>
    <mergeCell ref="D17:D19"/>
    <mergeCell ref="A17:A19"/>
    <mergeCell ref="G17:G19"/>
    <mergeCell ref="C17:C19"/>
  </mergeCells>
  <conditionalFormatting sqref="W4:W20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OAI</vt:lpstr>
      <vt:lpstr>Hoja3</vt:lpstr>
      <vt:lpstr>Hoja1</vt:lpstr>
      <vt:lpstr>Hoja2</vt:lpstr>
      <vt:lpstr>Hoja4</vt:lpstr>
      <vt:lpstr>Hoja5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rperalta</cp:lastModifiedBy>
  <cp:lastPrinted>2021-10-04T15:44:47Z</cp:lastPrinted>
  <dcterms:created xsi:type="dcterms:W3CDTF">2021-04-08T13:05:48Z</dcterms:created>
  <dcterms:modified xsi:type="dcterms:W3CDTF">2021-10-04T15:45:20Z</dcterms:modified>
</cp:coreProperties>
</file>