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66925"/>
  <mc:AlternateContent xmlns:mc="http://schemas.openxmlformats.org/markup-compatibility/2006">
    <mc:Choice Requires="x15">
      <x15ac:absPath xmlns:x15ac="http://schemas.microsoft.com/office/spreadsheetml/2010/11/ac" url="https://mipgob-my.sharepoint.com/personal/galmonte_mip_gob_do/Documents/Carpeta General Planificación/Informes Generales/2026/Informe Semestral- 2026/1er. Semestre/"/>
    </mc:Choice>
  </mc:AlternateContent>
  <xr:revisionPtr revIDLastSave="370" documentId="11_9FCAB065C5F7E191B92D11BEA2D1F63355A60B30" xr6:coauthVersionLast="47" xr6:coauthVersionMax="47" xr10:uidLastSave="{E1CF9269-B71D-4733-A6ED-47F3594D839C}"/>
  <bookViews>
    <workbookView xWindow="-110" yWindow="-110" windowWidth="19420" windowHeight="11500" xr2:uid="{00000000-000D-0000-FFFF-FFFF00000000}"/>
  </bookViews>
  <sheets>
    <sheet name="Programa 11" sheetId="1" r:id="rId1"/>
    <sheet name="Programa 12" sheetId="5" r:id="rId2"/>
    <sheet name="Programa 50" sheetId="7" r:id="rId3"/>
  </sheets>
  <externalReferences>
    <externalReference r:id="rId4"/>
  </externalReferences>
  <definedNames>
    <definedName name="_xlnm.Print_Area" localSheetId="0">'Programa 11'!$A$1:$J$57</definedName>
    <definedName name="_xlnm.Print_Area" localSheetId="1">'Programa 12'!$A$1:$J$38</definedName>
    <definedName name="_xlnm.Print_Area" localSheetId="2">'Programa 50'!$A$1:$J$63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4" i="1" l="1"/>
  <c r="I29" i="1"/>
  <c r="J29" i="1"/>
  <c r="I28" i="1"/>
  <c r="J28" i="1"/>
  <c r="J25" i="1"/>
  <c r="J26" i="1"/>
  <c r="J27" i="1"/>
  <c r="I27" i="1"/>
  <c r="I26" i="1"/>
  <c r="I25" i="1"/>
  <c r="I24" i="5"/>
  <c r="J24" i="5"/>
  <c r="I20" i="5"/>
  <c r="F20" i="5"/>
  <c r="I20" i="7"/>
  <c r="F20" i="7"/>
  <c r="I28" i="7"/>
  <c r="I27" i="7"/>
  <c r="I26" i="7"/>
  <c r="I25" i="7"/>
  <c r="J24" i="7"/>
  <c r="J25" i="7"/>
  <c r="J26" i="7"/>
  <c r="J27" i="7"/>
  <c r="J28" i="7"/>
  <c r="B55" i="1"/>
  <c r="B56" i="1"/>
  <c r="I20" i="1"/>
  <c r="F20" i="1"/>
  <c r="C20" i="1"/>
  <c r="J24" i="1"/>
  <c r="I24" i="1"/>
  <c r="B40" i="7" l="1"/>
  <c r="B61" i="7" l="1"/>
  <c r="B48" i="7"/>
  <c r="B44" i="7"/>
  <c r="B35" i="7"/>
  <c r="B31" i="7"/>
  <c r="B59" i="7"/>
  <c r="C11" i="7"/>
  <c r="C10" i="7"/>
  <c r="C9" i="7"/>
  <c r="B37" i="5"/>
  <c r="B36" i="5"/>
  <c r="B38" i="5"/>
  <c r="B27" i="5"/>
  <c r="C11" i="5"/>
  <c r="C10" i="5"/>
  <c r="C9" i="5"/>
  <c r="B46" i="1"/>
  <c r="B42" i="1"/>
  <c r="B38" i="1"/>
  <c r="B34" i="1"/>
  <c r="B30" i="1"/>
  <c r="C11" i="1" l="1"/>
  <c r="C10" i="1"/>
  <c r="C9" i="1"/>
  <c r="B60" i="7" l="1"/>
</calcChain>
</file>

<file path=xl/sharedStrings.xml><?xml version="1.0" encoding="utf-8"?>
<sst xmlns="http://schemas.openxmlformats.org/spreadsheetml/2006/main" count="290" uniqueCount="129">
  <si>
    <t>I -Información Institucional</t>
  </si>
  <si>
    <t>I.I - Completar los datos requeridos sobre la institución</t>
  </si>
  <si>
    <t>Capítulo</t>
  </si>
  <si>
    <t>0202-MINISTERIO DE  INTERIOR Y POLICÍA</t>
  </si>
  <si>
    <t>Subcapítulo</t>
  </si>
  <si>
    <t>01-MINISTERIO DE INTERIOR Y POLICIA</t>
  </si>
  <si>
    <t>Unidad Ejecutora</t>
  </si>
  <si>
    <t>0001-MINISTERIO DE INTERIOR Y POLICIA</t>
  </si>
  <si>
    <t>Misión</t>
  </si>
  <si>
    <t>Visión</t>
  </si>
  <si>
    <t>II. Contribución a la Estrategia Nacional de Desarrollo</t>
  </si>
  <si>
    <t>Eje estratégico:</t>
  </si>
  <si>
    <t>Objetivo general:</t>
  </si>
  <si>
    <t>Objetivo(s) específico(s):</t>
  </si>
  <si>
    <t>1.2.2</t>
  </si>
  <si>
    <t>III. Información del Programa</t>
  </si>
  <si>
    <t>Nombre:</t>
  </si>
  <si>
    <t>11 - Asistencia y prevención para seguridad ciudadana</t>
  </si>
  <si>
    <t>Descripción:</t>
  </si>
  <si>
    <t>A través de este programa se realizan las actividades relativas a garantizar la seguridad ciudadana, conforme está establecido en la Estrategia Nacional de Desarrollo (END), Planes Estratégico Institucionales (PEI), Planes Operativos Anuales (POA) y los marcos legales que son la Constitución, leyes generales o especiales. Este programa incluye servicios de asistencia y prevención, tales como: 
Reducir la violencia, crímenes y delitos que afectan la seguridad ciudadana en los sectores vulnerables intervenidos, disminución de los actos delictivos con el uso de armas de fuego, disminución de los accidentes y las víctimas por el uso, transportación y manipulación de productos pirotécnicos, reducción de la inseguridad en los municipios a través de las políticas de prevención de violencia, crímenes y delitos, regulación de la permanencia y el estatus de extranjeros en el país a través de las naturalizaciones y el fortalecimiento de las labores de prevención de delitos en los lugares de recreación y esparcimiento por los agentes de la Policía Auxiliar.</t>
  </si>
  <si>
    <t xml:space="preserve">La población dominicana y extranjera, familias, jóvenes en sectores y comunidades vulnerables, ciudadanos, empresas y  compañías de seguridad, armerías, polígonos, talleres de armas y compañías de productos pirotécnicos y químicos.   </t>
  </si>
  <si>
    <t>Resultado Asociado:</t>
  </si>
  <si>
    <t>Reducir la percepción de inseguridad de los ciudadanos en los municipios, a través de las políticas de prevención de violencias, crímenes y delitos implementadas, de un 37% a un 20% durante el periodo 2025-2028.</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</si>
  <si>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</si>
  <si>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</si>
  <si>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</si>
  <si>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</si>
  <si>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</si>
  <si>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</si>
  <si>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</si>
  <si>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</si>
  <si>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Programación Semestral</t>
  </si>
  <si>
    <t>Ejecución Semestral</t>
  </si>
  <si>
    <t>Avance</t>
  </si>
  <si>
    <t>Producto</t>
  </si>
  <si>
    <t>Indicador</t>
  </si>
  <si>
    <t>Física
(A)</t>
  </si>
  <si>
    <t>Financiera
(B)</t>
  </si>
  <si>
    <t>Física
(C)</t>
  </si>
  <si>
    <t>Financiera
(D)</t>
  </si>
  <si>
    <t>Física 
(E)</t>
  </si>
  <si>
    <t>Financiera 
 (F)</t>
  </si>
  <si>
    <t>Física 
(%)
 G=E/C</t>
  </si>
  <si>
    <t>Financiero 
(%) 
H=F/D</t>
  </si>
  <si>
    <t>N/A</t>
  </si>
  <si>
    <t>Cantidad de negocios controlados y regulados.</t>
  </si>
  <si>
    <t xml:space="preserve">Número de armas de fuego reguladas. </t>
  </si>
  <si>
    <t>Empresas que manipulan productos químicos y pirotécnicos reguladas.</t>
  </si>
  <si>
    <t>Cantidad de campañas realizadas.</t>
  </si>
  <si>
    <t>Porcentaje de acciones de seguridad ciudadana implementadas.</t>
  </si>
  <si>
    <t xml:space="preserve">Producto: </t>
  </si>
  <si>
    <t xml:space="preserve">Descripción del producto: </t>
  </si>
  <si>
    <t>Controlar y regular la importación, exportación, tránsito, almacenamiento, comercialización, distribución de armas,  municiones y materiales relacionados  a través de comerciantes, armerías, talleres de reparación y relleno, cacería con fines comerciales, clubes deportivos y polígonos de tiro.</t>
  </si>
  <si>
    <t>Logros alcanzados:</t>
  </si>
  <si>
    <t>Causas y justificación del desvío:</t>
  </si>
  <si>
    <t>Controlar y regular la tenencia y portación de armas de fuego (pistolas, revolver y escopetas) en manos de la población civil y las compañías de seguridad privada a través de la aplicación de la Ley 631-16 sobre control y regulación de armas, municiones y materiales relacionados</t>
  </si>
  <si>
    <t>Asistir a la población en todo el Territorio Nacional recibiendo sus denuncias sobre actos de abusos, violencia intrafamiliar, crímenes, delitos, corrupción, entre otros. Garantizando la protección y discreción del denunciante, realizando investigaciones y  aplicando mediación de conflictos para impulsar la convivencia armónica y coherente entre todos los sectores sociales.</t>
  </si>
  <si>
    <t>Impulsar acciones mediante una Estrategia Integral de Seguridad Ciudadana en favor de la reducción de actos violentos y delictivos, construyendo una gestión articulada e integrada para alcanzar la corresponsabilidad multisectorial.</t>
  </si>
  <si>
    <t xml:space="preserve">VI. I - De acuerdo a los eventos presentados durante la ejecución del producto, ¿qué aspecto puede mejorarse? </t>
  </si>
  <si>
    <t>En sentido general, deben ser optimizados los procesos de contratación que permitan completar las vacantes disponibles en cada una de las unidades ejecutoras y los procesos de compras de los insumos necesarios para la mejora continua de la operatividad.</t>
  </si>
  <si>
    <t xml:space="preserve">Presupuesto aprobado:  </t>
  </si>
  <si>
    <t xml:space="preserve">Presupuesto modificado: </t>
  </si>
  <si>
    <t>Gina Almonte</t>
  </si>
  <si>
    <t>Judelka Paykert</t>
  </si>
  <si>
    <t>Total devengado al semestre:</t>
  </si>
  <si>
    <t>Directora de Planificación y Desarrollo</t>
  </si>
  <si>
    <t>1.4.2</t>
  </si>
  <si>
    <t>12 - Servicios de control y regulación migratoria</t>
  </si>
  <si>
    <t>Controlar el flujo migratorio desarrollando políticas de entrada y estadía en el país.</t>
  </si>
  <si>
    <t>Población extranjera en República Dominicana.</t>
  </si>
  <si>
    <t>Regulada la permanencia y estatus de extranjeros en el país a través de las naturalizaciones, manteniendo en un 100% los controles sobre el cumplimiento estricto de los requisitos para la naturalización de extranjeros durante el periodo 2021-2025.</t>
  </si>
  <si>
    <t>Número de extranjeros naturalizados</t>
  </si>
  <si>
    <t>V. Análisis de los Logros y Desviaciones</t>
  </si>
  <si>
    <t>V.I - Información de Logros y Desviaciones por Producto</t>
  </si>
  <si>
    <t>Regulación de la población extranjera en el territorio Nacional a través del otorgamiento de naturalizaciones, acorde a la Ley No. 1683/16 de abril de 1948 sobre naturalizaciones y Ley General de Migración No. 285-04.</t>
  </si>
  <si>
    <t>En sentido general, deben ser optimizados los procesos de contratación que permitan completar las vacantes disponibles en la unidad ejecutora y los procesos de compras de los insumos necesarios para la mejora continua de la operatividad.</t>
  </si>
  <si>
    <t>50 - Reducción de Crímenes y Delitos que afectan a la Seguridad Ciudadana</t>
  </si>
  <si>
    <t>Programa mejorado y definido con un presupuesto Orientado a Resultados (PPOR), compuesto por diferentes acciones con el propósito fundamental de reducir los crimines y delitos en el Territorio Nacional, los cuales se encuentran alineados a la implementación de la  Estrategia Nacional Integral de Seguridad Ciudadana (ENISC)</t>
  </si>
  <si>
    <t>Población en general y expuesta a violencia, crímenes y delitos en las zonas priorizadas</t>
  </si>
  <si>
    <t>Reducción de la tasa de homicidios con armas de fuego de un 4.6 a un 4.0 en el año 2022</t>
  </si>
  <si>
    <t>Negocios inspeccionados.</t>
  </si>
  <si>
    <t xml:space="preserve">Cantidad de campañas realizadas. </t>
  </si>
  <si>
    <t xml:space="preserve">Problemáticas sociales identificadas.  </t>
  </si>
  <si>
    <t>Cantidad de barrios intervenidos.</t>
  </si>
  <si>
    <t>Control de expendio de bebidas alcohólicas, a través de la supervisión del cumplimiento de las leyes y normativas vigentes en los centros de diversión (discotecas, bares, drinks, colmados y colmadones entre otros), realizando registros e inspecciones especializadas que anticipan y controlan el uso indebido de los espacios públicos alrededor de los mencionados negocios.</t>
  </si>
  <si>
    <t>Consiste en desarrollar campañas de sensibilización cuyo fin es la motivación a la entrega voluntaria de las armas de fuego ilegales en toda la jurisdicción de los municipios priorizados según consta en el artículo 4 del Decreto No. 212-21, haciéndose énfasis en las zonas de impacto (barrios o sectores) con mayor incidencia de los hechos de violencia con armas de fuego.</t>
  </si>
  <si>
    <t>Fomentar la convivencia pacífica  entre la población a través de las mesas locales de prevención de seguridad, ciudadanía y género, en las que se realizan encuentros con las Instituciones Gubernamentales y sociedad civil organizada para dar respuesta y soluciones a las problemáticas sociales.</t>
  </si>
  <si>
    <t>Reducir la violencia, crímenes y delito a la población vulnerable en los sectores intervenidos mediante las actividades de prevención focalizadas.</t>
  </si>
  <si>
    <r>
      <t>Beneficiarios:</t>
    </r>
    <r>
      <rPr>
        <sz val="10"/>
        <color rgb="FF000000"/>
        <rFont val="Aptos"/>
        <family val="2"/>
      </rPr>
      <t xml:space="preserve"> </t>
    </r>
  </si>
  <si>
    <r>
      <rPr>
        <b/>
        <sz val="10"/>
        <rFont val="Aptos"/>
        <family val="2"/>
      </rPr>
      <t xml:space="preserve">6105- </t>
    </r>
    <r>
      <rPr>
        <sz val="10"/>
        <rFont val="Aptos"/>
        <family val="2"/>
      </rPr>
      <t>Negocios que comercializan armas de fuego controlados y regulados en sus operaciones.</t>
    </r>
  </si>
  <si>
    <r>
      <rPr>
        <b/>
        <sz val="10"/>
        <rFont val="Aptos"/>
        <family val="2"/>
      </rPr>
      <t>6864-</t>
    </r>
    <r>
      <rPr>
        <sz val="10"/>
        <rFont val="Aptos"/>
        <family val="2"/>
      </rPr>
      <t xml:space="preserve"> Personas físicas y jurídicas con derecho de tenencia y porte de armas de fuego reguladas.</t>
    </r>
  </si>
  <si>
    <r>
      <rPr>
        <b/>
        <sz val="10"/>
        <rFont val="Aptos"/>
        <family val="2"/>
      </rPr>
      <t>7896-</t>
    </r>
    <r>
      <rPr>
        <sz val="10"/>
        <rFont val="Aptos"/>
        <family val="2"/>
      </rPr>
      <t xml:space="preserve"> Población recibe campañas de educación en principios y valores para la convivencia y cultura de paz.</t>
    </r>
  </si>
  <si>
    <r>
      <rPr>
        <b/>
        <sz val="10"/>
        <rFont val="Aptos"/>
        <family val="2"/>
      </rPr>
      <t>7746-</t>
    </r>
    <r>
      <rPr>
        <sz val="10"/>
        <rFont val="Aptos"/>
        <family val="2"/>
      </rPr>
      <t xml:space="preserve"> Ciudadanos y extranjeros beneficiados a través de acciones y políticas integral de seguridad ciudadana.</t>
    </r>
  </si>
  <si>
    <r>
      <t xml:space="preserve">VI. </t>
    </r>
    <r>
      <rPr>
        <b/>
        <sz val="11"/>
        <color theme="0"/>
        <rFont val="Aptos"/>
        <family val="2"/>
      </rPr>
      <t>Oportunidades de Mejora</t>
    </r>
  </si>
  <si>
    <r>
      <rPr>
        <b/>
        <sz val="10"/>
        <rFont val="Aptos"/>
        <family val="2"/>
      </rPr>
      <t>7749-</t>
    </r>
    <r>
      <rPr>
        <sz val="10"/>
        <rFont val="Aptos"/>
        <family val="2"/>
      </rPr>
      <t xml:space="preserve"> Extranjeros residentes con estatus migratorio regulados a través de las naturalizaciones</t>
    </r>
  </si>
  <si>
    <r>
      <rPr>
        <b/>
        <sz val="10"/>
        <rFont val="Aptos"/>
        <family val="2"/>
      </rPr>
      <t xml:space="preserve">7420- </t>
    </r>
    <r>
      <rPr>
        <sz val="10"/>
        <rFont val="Aptos"/>
        <family val="2"/>
      </rPr>
      <t>Acciones comunes P50</t>
    </r>
  </si>
  <si>
    <r>
      <rPr>
        <b/>
        <sz val="10"/>
        <rFont val="Aptos"/>
        <family val="2"/>
      </rPr>
      <t>6867-</t>
    </r>
    <r>
      <rPr>
        <sz val="10"/>
        <rFont val="Aptos"/>
        <family val="2"/>
      </rPr>
      <t xml:space="preserve"> Negocios de expendio de bebidas alcohólicas inspeccionados para el cumplimiento de las leyes normativas vigentes.</t>
    </r>
  </si>
  <si>
    <r>
      <rPr>
        <b/>
        <sz val="10"/>
        <rFont val="Aptos"/>
        <family val="2"/>
      </rPr>
      <t xml:space="preserve">7935- </t>
    </r>
    <r>
      <rPr>
        <sz val="10"/>
        <rFont val="Aptos"/>
        <family val="2"/>
      </rPr>
      <t>Campañas de entrega e incautación de armas de fuego ilegales.</t>
    </r>
  </si>
  <si>
    <r>
      <t>7895-</t>
    </r>
    <r>
      <rPr>
        <sz val="10"/>
        <rFont val="Aptos"/>
        <family val="2"/>
      </rPr>
      <t>Municipios con Mesas Locales de Seguridad, Ciudadanía y Género fortalecidas y en funcionamiento.</t>
    </r>
  </si>
  <si>
    <r>
      <rPr>
        <b/>
        <sz val="10"/>
        <rFont val="Aptos"/>
        <family val="2"/>
      </rPr>
      <t xml:space="preserve">7447- </t>
    </r>
    <r>
      <rPr>
        <sz val="10"/>
        <rFont val="Aptos"/>
        <family val="2"/>
      </rPr>
      <t xml:space="preserve">Ciudadanos  expuestos a violencia, crímenes y delitos participan en las actividades de prevención.  </t>
    </r>
  </si>
  <si>
    <r>
      <rPr>
        <b/>
        <sz val="10"/>
        <rFont val="Aptos"/>
        <family val="2"/>
      </rPr>
      <t>8043-</t>
    </r>
    <r>
      <rPr>
        <sz val="10"/>
        <rFont val="Aptos"/>
        <family val="2"/>
      </rPr>
      <t xml:space="preserve"> Empresas de manipulación de productos pirotécnicos y químicos reguladas.</t>
    </r>
  </si>
  <si>
    <t xml:space="preserve">	214,977,517.00</t>
  </si>
  <si>
    <t>18,962,846,96</t>
  </si>
  <si>
    <t>Durante el primer semestre, el producto registró una ejecución física de 88%, superando la meta programada de 85% para el período. Este resultado fue alcanzado mediante la recepción y procesamiento de 267 solicitudes de naturalización, de las cuales 236 concluyeron favorablemente con la adquisición de la nacionalidad dominicana por parte de ciudadanos extranjeros, contribuyendo al cumplimiento de los objetivos establecidos.
De manera complementaria, la unidad ejecutora mantuvo la prestación continua de los servicios bajo su responsabilidad, gestionando 168 certificados de nacionalidad, 114 certificados de no nacionalidad, 13 certificados de estatus migratorio y 4 actas de nacimiento certificadas. Estos resultados reflejan la capacidad operativa de la institución para atender de manera oportuna y eficiente la demanda de servicios, garantizando la continuidad de los procesos administrativos vinculados a la nacionalidad y el estatus migratorio.</t>
  </si>
  <si>
    <t>Durante el primer semestre, el producto alcanzó una ejecución física de 88%, superando en 3 puntos porcentuales la meta programada de 85% para el período. Este resultado estuvo asociado a la optimización de los procesos de revisión, validación y tramitación de expedientes, lo que permitió agilizar la conclusión de un mayor número de casos y su incorporación oportuna en las jornadas de entrega de certificados de naturalización. Como resultado, fue posible atender una demanda superior a la prevista inicialmente y alcanzar un nivel de cumplimiento por encima de la meta establecida.
En el componente financiero, se registró una ejecución de RD$ 20,018,424.86, equivalente al 48.95% del monto programado para el período RD$ 40,894,466.94. destinados principalmente al pago de nómina, viáticos del personal de la unidad ejecutora y a la organización de las jornadas de entrega de certificados de naturalización, actividades esenciales para la prestación continua y eficiente de este servicio.
La desviación del 51.05% en la meta financiera, obedece principalmente a retrasos en algunos procesos de adquisición de bienes y servicios, los cuales no lograron completarse dentro del período de evaluación. En consecuencia, parte de los recursos previstos no pudieron ser devengados durante el semestre, quedando su ejecución sujeta a la conclusión de los procedimientos administrativos correspondientes, conforme a la documentación de soporte disponible.</t>
  </si>
  <si>
    <t>En sentido general, deben ser optimizados los procesos de contratación que permitan completar las vacantes disponibles en la unidad ejecutora.</t>
  </si>
  <si>
    <t>Enc. Dpto. Formulación, Monitoreo y Evaluación de Planes, Programas y Proyectos</t>
  </si>
  <si>
    <t>Durante el período evaluado, el producto alcanzó un 91.42% de ejecución física, al lograrse la regulación y control de 32 establecimientos, frente a los 35 programados, todos dedicados a la comercialización de armas de fuego. Este resultado refleja el compromiso de la institución con el fortalecimiento de los controles regulatorios y el cumplimiento de la normativa vigente, contribuyendo a una gestión más segura y responsable de la comercialización de armas en el país.</t>
  </si>
  <si>
    <t>La desviación de 8.58 % en la ejecución física, responde a ajustes operativos realizados durante la ejecución de las inspecciones, priorizando establecimientos con mayores requerimientos de supervisión y control. Como resultado, se regularon y controlaron 32 establecimientos de los 35 programados, garantizando un uso eficiente de los recursos disponibles.
En cuanto a la ejecución financiera, se registró un monto ejecutado de RD$14,333,785.91, equivalente al 87.17 % del monto programado de RD$16,442,257.68. La desviación de 12.83 % está asociada a ajustes operativos realizados durante la ejecución de las inspecciones programadas en el período, así como a la optimización y racionalización del uso de los recursos asignados.
Los fondos ejecutados fueron destinados principalmente al pago de la nómina del personal adscrito a la unidad ejecutora y a la cobertura de gastos operativos indispensables para la ejecución del producto, incluyendo combustible y mantenimiento de los vehículos utilizados en las labores de inspección y supervisión. A pesar de la variación financiera registrada, se mantuvo una adecuada correspondencia entre la ejecución física y financiera, garantizando el cumplimiento de los objetivos operativos previstos y el uso eficiente de los recursos públicos.</t>
  </si>
  <si>
    <t>La meta de este producto se encuentra programada para ser medida al cierre del ejercicio fiscal, a fin de disponer de un resultado más representativo y consolidado. No obstante, durante el semestre evaluado se llevaron a cabo acciones relevantes vinculadas a la ejecución del producto, entre las cuales se destacan el control y regulación de 14 empresas, el otorgamiento de 189 permisos para la realización de exhibiciones pirotécnicas y la emisión de 15 permisos para la importación de fuegos artificiales, así como la realización de 2 auditorías en almacenes y la aprobación de 2 certificaciones de registro para empresas pirotécnicas.
Asimismo, como parte de las acciones de seguridad y mitigación de riesgos, se ejecutó la incineración de 78 toneladas de fuegos artificiales, contribuyendo a la reducción de amenazas potenciales para la seguridad ciudadana.</t>
  </si>
  <si>
    <t>En relación con la meta financiera, se registró una ejecución de RD$30,663,554.65, equivalente al 77 % del monto programado de RD$39,927,159.88. Los recursos ejecutados fueron destinados principalmente al pago de gastos fijos y viáticos del personal adscrito a la unidad ejecutora, asegurando la continuidad de las operaciones programadas.
La desviación del  23% se debe a retrasos en la culminación de algunos procesos administrativos y financieros que no alcanzaron la etapa de devengado durante el primer semestre de 2026, conforme a la evidencia adjunta núm. 1926-1. Esta situación responde a aspectos operativos de la gestión financiera y no afectó el desarrollo de las actividades esenciales del producto.</t>
  </si>
  <si>
    <t>En este primer semestre se logró el 100 % de la meta física programada mediante la ejecución de una campaña de educación en principios y valores para la convivencia y la cultura de paz. Esta iniciativa se desarrolló a través de 429 acciones realizadas en 15 sectores, municipios y localidades priorizadas del país, que incluyeron talleres formativos, actividades educativas, jornadas de seguimiento, acciones comunitarias de promoción de la cultura de paz y procesos de mediación de conflictos.
Como resultado, 10,922 personas fueron impactadas de manera directa, fortaleciendo sus conocimientos y herramientas para la prevención de conflictos, el diálogo y la resolución pacífica de diferencias. Estas acciones contribuyen al fortalecimiento de las capacidades comunitarias y a la construcción de entornos más seguros, inclusivos y orientados a una convivencia ciudadana basada en el respeto y la cultura de paz.
Adicional a esto, durante el 1er trimestre se destaca la implementación y puesta en operación del Centro de Revisión Preventiva de Celulares (CRPC) con el apoyo estratégico del sector privado, a través de la habilitación del espacio físico en Plaza Central, para la verificación voluntaria de dispositivos móviles, con el objetivo de identificar equipos reportados como sustraídos, contribuir a la reducción del mercado ilegal de celulares.</t>
  </si>
  <si>
    <t>Para este semestre el producto no presenta desvíos en su ejecución física.
En cuanto a la ejecución financiera, se alcanzó un nivel de cumplimiento del 85.41%, equivalente a un monto ejecutado de RD$78,776,755.48, frente a los RD$92,230,313.52 programados para el período. La desviación del 14.59% se atribuye principalmente a que los recursos ejecutados estuvieron destinados al pago de nómina y otros gastos fijos. Asimismo, incidió en este resultado que algunos procesos programados no alcanzaron la etapa de devengado durante el trimestre, según la evidencia adjunta.</t>
  </si>
  <si>
    <t>Para este 1er semestre, el producto no presenta programación física, debido a que la meta está prevista para su medición al cierre del cuarto trimestre, conforme a la planificación anual. No obstante, durante este periodo fueron ejecutadas 152 actividades de coordinación, seguimiento y articulación interinstitucional, entre las que destacan las vinculadas al programa Escuela Abierta y Activa (EAA), las reuniones de seguimiento al Proyecto de Alto Impacto en Barrios Priorizados, la participación en espacios de gestión de riesgos junto a la Comisión Nacional de Emergencias (CNE), el Centro de Operaciones de Emergencias (COE), las mesas de trabajo sobre inteligencia artificial y seguridad, así como las actividades de cooperación internacional desarrolladas en el marco del Sistema de la Integración Centroamericana (SICA), la Organización Internacional de Policía Criminal (INTERPOL), la Comunidad de Policías de América (AMERIPOL) y el Programa de Asistencia contra el Crimen Transnacional Organizado (EL PACCTO 2.0). Estas acciones fortalecieron la gestión y articulación de las iniciativas de seguridad impulsadas por la institución impactando a más de 9,544 beneficiarios.</t>
  </si>
  <si>
    <t>El producto no tiene meta física programada para el semestre.
Con relación a la ejecución financiera, se registró un monto ejecutado de RD$12,460,371.39 equivalente al 93.10% de los RD$13,383,453.46 programados. Los recursos fueron destinados principalmente al pago de remuneraciones del personal adscrito a la unidad ejecutora, así como a viáticos, transporte, gastos operativos y actividades de coordinación vinculadas a programas de seguridad ciudadana, gestión de riesgos y cooperación regional e internacional. La desviación de 6.9% responde a procesos de compras, no completados durante el trimestre, de acuerdo con la evidencia adjunta.</t>
  </si>
  <si>
    <r>
      <t xml:space="preserve">7827- </t>
    </r>
    <r>
      <rPr>
        <sz val="10"/>
        <rFont val="Aptos"/>
        <family val="2"/>
      </rPr>
      <t>Acciones que no generan producción (Comunidad Segura)</t>
    </r>
  </si>
  <si>
    <t>Para este 1er semestre, la meta programada fue ejecutada en un 100.15%, logrando inspeccionar 4,507 negocios de expendio de bebidas alcohólicas a nivel nacional. Asimismo, fueron supervisados 130,020 establecimientos, de los cuales 2,336 fueron notificados por incumplimiento y 745 resultaron clausurados, en el marco de 22 operativos realizados. Como resultado de estas acciones, se identificó la necesidad de impartir 85 charlas dirigidas a administradores y/o propietarios de negocios que incurrieron en violaciones a las leyes vigentes, logrando concientizar a 1,559 ciudadanos. Adicionalmente fueron otorgaros 332 permisos de extensión de horario y tramitadas 306 denuncias relacionadas al expendio de bebidas alcohólicas.</t>
  </si>
  <si>
    <t xml:space="preserve">Para este semestre, la meta física programada fue ejecutada en un 100.15%, por lo que el producto, no presenta desvíos significativos en su ejecución.
En cuanto a la ejecución financiera, se alcanzó un 84.10%, utilizados principalmente en el pago de la nómina del personal y viáticos el monto de RD$ 88,779,882.21 de los RD105,554,477.06 programadas. El desvío del 16% corresponde a los procesos relacionados a la adquisición de vehículos los cuales no llegaron a la etapa de devengado, según evidencia adjunta. </t>
  </si>
  <si>
    <t>Durante este 1er semestre 2026, la Oficina Técnica de Ejecución de Desarme (OTEDE) alcanzó el 100% de la meta programada mediante la ejecución de la campaña y los encuentros comunitarios de sensibilización sobre el uso responsable de las armas de fuego y los riesgos asociados al porte de armas ilegales e irregulares.
Como parte de esta iniciativa, se realizaron visitas de sensibilización, reuniones con líderes y centros comunitarios, jornadas informativas, encuentros y charlas en diferentes localidades del país. Estas acciones permitieron impactar de manera directa a 577 personas, fortaleciendo sus conocimientos sobre la importancia de la tenencia responsable de armas y promoviendo la cultura de la prevención, la seguridad ciudadana y la convivencia pacífica.
Los esfuerzos de concienciación también generaron resultados concretos, reflejados en la entrega voluntaria de ochenta (80) armas de fuego, entre ellas una escopeta, tres pistolas y tres revólveres. Este resultado evidencia la confianza de la ciudadanía en los mecanismos institucionales orientados a la reducción de riesgos y al fortalecimiento de la seguridad comunitaria.
Adicionalmente, se llevaron a cabo jornadas de sensibilización en las provincias de San Cristóbal y Santo Domingo Norte, ampliando el alcance de las intervenciones y fortaleciendo la participación de las comunidades en las acciones de prevención.</t>
  </si>
  <si>
    <t>Durante el periodo evaluado fue ejecutada la campaña de sensibilización, alcanzando el 100% de la meta física programada, por lo que no se presentan desvíos en el logro del producto.
En cuanto a la meta financiera, se registró una ejecución de RD$18,962,846,96, equivalente al 40% de los RD$47,403,710.30 programados para el semestre. Los recursos ejecutados fueron destinados principalmente al pago de la nómina del personal y a servicios de publicidad vinculados a las actividades del producto. La desviación financiera del 60%, obedece al pago correspondiente a la póliza núm. 6 800 0001, relativa a la responsabilidad civil de los portadores de armas de fuego, asumida por el Ministerio de Interior y Policía (MIP) y a los procesos de compras que no alcanzaron la fase de devengado durante el período reportado, conforme a la documentación soporte anexa.</t>
  </si>
  <si>
    <t>La ejecución física alcanzó un 79% frente a la meta programada de 85% para el período evaluado. Durante el semestre se desarrollaron 565 actividades a través de las Mesas Locales de Seguridad, Ciudadanía y Género, complementadas con la realización de 31 conferencias y 430 reuniones, en el marco del proceso de fortalecimiento, expansión y consolidación de estos espacios de articulación en distintos territorios del país.
Como resultado de estas intervenciones, se identificaron 3,593 problemáticas sociales, de las cuales 2,595 fueron gestionadas y canalizadas durante el período. Este comportamiento refleja una mayor capacidad institucional para reconocer, documentar y atender las necesidades y desafíos sociales presentes en las comunidades, impulsada por el fortalecimiento de los mecanismos de participación ciudadana, la coordinación interinstitucional y una vinculación más estrecha con los actores locales.
Si bien el volumen de problemáticas identificadas superó las previsiones iniciales, esta situación evidencia avances significativos en los procesos de detección temprana, seguimiento y respuesta a las demandas sociales, contribuyendo a una intervención más oportuna y alineada con las realidades de los territorios.</t>
  </si>
  <si>
    <t>Este producto alcanzó una ejecución física semestral de 79%, equivalente a un 92.94% de cumplimiento de la meta programada (85%), registrando una desviación de 7.06%. Este comportamiento estuvo influenciado por el aumento de las problemáticas sociales identificadas en los territorios, producto del fortalecimiento de los espacios de articulación interinstitucional y de una mayor participación comunitaria. Esta situación incrementó la demanda de atención y seguimiento, afectando el cumplimiento de la meta prevista, aunque refleja una mejora en la capacidad de identificación y respuesta a las necesidades de la población objetivo.
En lo referente a la meta financiera, se registró una ejecución del 43.74%, equivalente a RD$ 41,609,363.54, frente a los RD$ 95,108,432.06 programados. Los recursos ejecutados fueron destinados principalmente al pago de la carga fija de la unidad ejecutora, incluyendo la nómina del personal.
La desviación financiera de 56.26% se explica por el nivel de ejecución física alcanzado durante el período y por retrasos en los procesos de compras vinculados a la adquisición de materiales y equipos, cuyos expedientes no alcanzaron la etapa de devengado dentro del trimestre evaluado. En consecuencia, dichas erogaciones quedaron programadas para períodos posteriores, conforme a la documentación de soporte adjunta.</t>
  </si>
  <si>
    <t>Durante el primer semestre se alcanzó una ejecución física del 100%, al intervenirse los 60 barrios priorizados a nivel nacional, cumpliendo plenamente la meta establecida para el período. A través de 267 actividades realizadas en nueve demarcaciones del país, se benefició a 14,106 ciudadanos residentes en comunidades vulnerables.
Asimismo, los Centros de Prevención ubicados en Santo Domingo Este, San Francisco de Macorís y Boca Chica desarrollaron 285 actividades, impactando a 7,720 personas mediante programas y servicios orientados al fortalecimiento de capacidades personales, familiares y comunitarias.
Como parte de estas acciones, los participantes recibieron orientación psicológica, asistencia legal, mediación de conflictos y capacitaciones técnicas para fomentar la empleabilidad, la convivencia pacífica y el fortalecimiento del tejido social. Estas intervenciones contribuyen a mejorar las oportunidades de desarrollo de las comunidades y a prevenir situaciones de violencia en los territorios priorizados.</t>
  </si>
  <si>
    <t>El producto no presenta desvíos de su ejecución física.
En el ámbito financiero, se registró una ejecución de RD$83,689,097.61, equivalente al 78% del monto programado de RD$107,224,150.48. La desviación de 21.95% obedece principalmente al cumplimiento de compromisos asociados a la carga fija del producto, así como a procesos de compras y contrataciones que no alcanzaron la etapa de devengado durante el período evaluado, conforme a las evidencias anexas.</t>
  </si>
  <si>
    <t>Durante este primer semestre en evaluación, se estableció una programación física de 23,112 armas de fuego para procesos de regularización, alcanzándose un total de 31,579 unidades efectivamente reguladas, lo que representa una ejecución del 137%. Este resultado fue posible a la gracia otorgada mediante la Resolución núm. MIP-RR-0010-2025, a través de la cual se dispuso la extensión del plazo para la renovación y regularización de licencias de porte y tenencia de armas de fuego, al operativo especial de licenciamiento realizado en Mao, provincia Valverde, durante los días 21 y 22 de mayo, así como a las mejoras implementadas en el marco de la iniciativa Burocracia Cero y al fortalecimiento de la Ventanilla Única para la prestación de servicios.  
Estas acciones estuvieron orientadas a facilitar a la ciudadanía el proceso de actualización de su situación legal en materia de tenencia y porte de armas de fuego, promoviendo un acceso más ágil, eficiente y cercano a los servicios ofrecidos. Asimismo, contribuyeron significativamente a la depuración y actualización de la base de datos nacional de licencias de armas, fortaleciendo la calidad y confiabilidad de la información disponible.</t>
  </si>
  <si>
    <t>La diferencia de 8,467 armas en la ejecución física, corresponde a la gracia otorgada mediante la Resolución núm. MIP-RR-0010-2025, a través de la cual se dispuso la extensión del plazo para la renovación y regularización de licencias de porte y tenencia de armas de fuego, al operativo especial de licenciamiento realizado en Mao, provincia Valverde, durante los días 21 y 22 de mayo, así como a las mejoras implementadas en el marco de la iniciativa Burocracia Cero y al fortalecimiento de la Ventanilla Única para la prestación de servicios. 
En el ámbito financiero, se registró una ejecución del 100.20%, equivalente a RD$74,193,026.44 frente a los RD$74,041,350.50 programados. Por lo que el producto no presenta desvío significativo en su ejecución.</t>
  </si>
  <si>
    <t xml:space="preserve">Controlar y regular la producción, almacenamiento, comercialización, transportación y manipulación de materiales pirotécnicos en el país. Otorgar los permisos correspondientes a las empresas que manipulan productos pirotécnicos. </t>
  </si>
  <si>
    <t>Garantizar la seguridad de la población y la convivencia pacífica en la República Dominicana, a través de la rectoría del Sistema Nacional Integral de Seguridad Ciudadana.</t>
  </si>
  <si>
    <t>Ser reconocida por su efectividad en el ejercicio de la Rectoría del Sistema Nacional Integral de Seguridad Ciudadana, funcionalmente integrada, con una gestión innovadora y eficiente.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</si>
</sst>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quot;$&quot;* #,##0.00_);_(&quot;$&quot;* \(#,##0.00\);_(&quot;$&quot;* &quot;-&quot;??_);_(@_)"/>
    <numFmt numFmtId="164" formatCode="[$-10409]#,##0;\-#,##0"/>
    <numFmt numFmtId="165" formatCode="[$-10409]#,##0.00;\-#,##0.00"/>
    <numFmt numFmtId="166" formatCode="[$-10409]0.00%"/>
    <numFmt numFmtId="167" formatCode="0.0000%"/>
  </numFmts>
  <fonts count="20" x14ac:knownFonts="1">
    <font>
      <sz val="11"/>
      <color theme="1"/>
      <name val="Calibri"/>
      <family val="2"/>
      <scheme val="minor"/>
    </font>
    <font>
      <sz val="11"/>
      <color theme="1"/>
      <name val="Calibri"/>
      <family val="2"/>
      <scheme val="minor"/>
    </font>
    <font>
      <sz val="8"/>
      <name val="Calibri"/>
      <family val="2"/>
      <scheme val="minor"/>
    </font>
    <font>
      <sz val="11"/>
      <color theme="1"/>
      <name val="Verdana"/>
      <family val="2"/>
    </font>
    <font>
      <sz val="11"/>
      <name val="Verdana"/>
      <family val="2"/>
    </font>
    <font>
      <b/>
      <sz val="12"/>
      <color theme="0"/>
      <name val="Aptos"/>
      <family val="2"/>
    </font>
    <font>
      <b/>
      <sz val="10"/>
      <color rgb="FF000000"/>
      <name val="Aptos"/>
      <family val="2"/>
    </font>
    <font>
      <i/>
      <sz val="10"/>
      <color theme="1"/>
      <name val="Aptos"/>
      <family val="2"/>
    </font>
    <font>
      <b/>
      <sz val="10"/>
      <color theme="1"/>
      <name val="Aptos"/>
      <family val="2"/>
    </font>
    <font>
      <sz val="10"/>
      <color theme="1"/>
      <name val="Aptos"/>
      <family val="2"/>
    </font>
    <font>
      <sz val="10"/>
      <color rgb="FF000000"/>
      <name val="Aptos"/>
      <family val="2"/>
    </font>
    <font>
      <b/>
      <sz val="10"/>
      <name val="Aptos"/>
      <family val="2"/>
    </font>
    <font>
      <sz val="10"/>
      <name val="Aptos"/>
      <family val="2"/>
    </font>
    <font>
      <b/>
      <sz val="11"/>
      <color rgb="FF000000"/>
      <name val="Aptos"/>
      <family val="2"/>
    </font>
    <font>
      <b/>
      <i/>
      <sz val="11"/>
      <color theme="1"/>
      <name val="Aptos"/>
      <family val="2"/>
    </font>
    <font>
      <i/>
      <sz val="11"/>
      <color theme="1"/>
      <name val="Aptos"/>
      <family val="2"/>
    </font>
    <font>
      <b/>
      <sz val="11"/>
      <color theme="0"/>
      <name val="Aptos"/>
      <family val="2"/>
    </font>
    <font>
      <sz val="11"/>
      <name val="Aptos"/>
      <family val="2"/>
    </font>
    <font>
      <b/>
      <sz val="11"/>
      <name val="Aptos"/>
      <family val="2"/>
    </font>
    <font>
      <b/>
      <i/>
      <sz val="10"/>
      <color theme="1"/>
      <name val="Aptos"/>
      <family val="2"/>
    </font>
  </fonts>
  <fills count="10">
    <fill>
      <patternFill patternType="none"/>
    </fill>
    <fill>
      <patternFill patternType="gray125"/>
    </fill>
    <fill>
      <patternFill patternType="solid">
        <fgColor rgb="FF002060"/>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8"/>
        <bgColor indexed="64"/>
      </patternFill>
    </fill>
    <fill>
      <patternFill patternType="solid">
        <fgColor rgb="FFEE2A2E"/>
        <bgColor indexed="64"/>
      </patternFill>
    </fill>
    <fill>
      <patternFill patternType="solid">
        <fgColor theme="0"/>
        <bgColor indexed="64"/>
      </patternFill>
    </fill>
    <fill>
      <patternFill patternType="solid">
        <fgColor theme="2" tint="-9.9978637043366805E-2"/>
        <bgColor indexed="64"/>
      </patternFill>
    </fill>
  </fills>
  <borders count="38">
    <border>
      <left/>
      <right/>
      <top/>
      <bottom/>
      <diagonal/>
    </border>
    <border>
      <left/>
      <right/>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top style="thin">
        <color theme="0" tint="-0.34998626667073579"/>
      </top>
      <bottom style="thin">
        <color theme="0" tint="-0.34998626667073579"/>
      </bottom>
      <diagonal/>
    </border>
    <border>
      <left/>
      <right/>
      <top style="thin">
        <color indexed="64"/>
      </top>
      <bottom style="thin">
        <color indexed="64"/>
      </bottom>
      <diagonal/>
    </border>
    <border>
      <left style="thin">
        <color theme="0" tint="-0.34998626667073579"/>
      </left>
      <right style="thin">
        <color theme="0" tint="-0.34998626667073579"/>
      </right>
      <top style="thin">
        <color theme="0" tint="-0.34998626667073579"/>
      </top>
      <bottom/>
      <diagonal/>
    </border>
    <border>
      <left/>
      <right/>
      <top style="thin">
        <color theme="0" tint="-0.14999847407452621"/>
      </top>
      <bottom/>
      <diagonal/>
    </border>
    <border>
      <left style="medium">
        <color theme="1" tint="0.499984740745262"/>
      </left>
      <right/>
      <top style="medium">
        <color theme="1" tint="0.499984740745262"/>
      </top>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bottom/>
      <diagonal/>
    </border>
    <border>
      <left/>
      <right style="medium">
        <color theme="1" tint="0.499984740745262"/>
      </right>
      <top/>
      <bottom/>
      <diagonal/>
    </border>
    <border>
      <left style="thin">
        <color indexed="64"/>
      </left>
      <right style="medium">
        <color theme="1" tint="0.499984740745262"/>
      </right>
      <top style="thin">
        <color indexed="64"/>
      </top>
      <bottom style="thin">
        <color indexed="64"/>
      </bottom>
      <diagonal/>
    </border>
    <border>
      <left/>
      <right style="medium">
        <color theme="1" tint="0.499984740745262"/>
      </right>
      <top style="thin">
        <color indexed="64"/>
      </top>
      <bottom style="thin">
        <color indexed="64"/>
      </bottom>
      <diagonal/>
    </border>
    <border>
      <left style="medium">
        <color theme="1" tint="0.499984740745262"/>
      </left>
      <right/>
      <top style="thin">
        <color theme="0" tint="-0.34998626667073579"/>
      </top>
      <bottom style="thin">
        <color theme="0" tint="-0.34998626667073579"/>
      </bottom>
      <diagonal/>
    </border>
    <border>
      <left/>
      <right style="medium">
        <color theme="1" tint="0.499984740745262"/>
      </right>
      <top style="thin">
        <color theme="0" tint="-0.34998626667073579"/>
      </top>
      <bottom style="thin">
        <color theme="0" tint="-0.34998626667073579"/>
      </bottom>
      <diagonal/>
    </border>
    <border>
      <left style="medium">
        <color theme="1" tint="0.499984740745262"/>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1" tint="0.499984740745262"/>
      </right>
      <top style="thin">
        <color theme="0" tint="-0.34998626667073579"/>
      </top>
      <bottom style="thin">
        <color theme="0" tint="-0.34998626667073579"/>
      </bottom>
      <diagonal/>
    </border>
    <border>
      <left style="medium">
        <color theme="1" tint="0.499984740745262"/>
      </left>
      <right style="thin">
        <color theme="0" tint="-0.34998626667073579"/>
      </right>
      <top/>
      <bottom style="thin">
        <color theme="0" tint="-0.34998626667073579"/>
      </bottom>
      <diagonal/>
    </border>
    <border>
      <left style="thin">
        <color theme="0" tint="-0.34998626667073579"/>
      </left>
      <right style="medium">
        <color theme="1" tint="0.499984740745262"/>
      </right>
      <top/>
      <bottom style="thin">
        <color theme="0" tint="-0.34998626667073579"/>
      </bottom>
      <diagonal/>
    </border>
    <border>
      <left style="medium">
        <color theme="1" tint="0.499984740745262"/>
      </left>
      <right style="thin">
        <color theme="0" tint="-0.34998626667073579"/>
      </right>
      <top style="thin">
        <color theme="0" tint="-0.34998626667073579"/>
      </top>
      <bottom/>
      <diagonal/>
    </border>
    <border>
      <left style="thin">
        <color theme="0" tint="-0.34998626667073579"/>
      </left>
      <right style="medium">
        <color theme="1" tint="0.499984740745262"/>
      </right>
      <top style="thin">
        <color theme="0" tint="-0.34998626667073579"/>
      </top>
      <bottom/>
      <diagonal/>
    </border>
    <border>
      <left style="medium">
        <color theme="1" tint="0.499984740745262"/>
      </left>
      <right/>
      <top style="thin">
        <color theme="0" tint="-0.14999847407452621"/>
      </top>
      <bottom/>
      <diagonal/>
    </border>
    <border>
      <left/>
      <right style="medium">
        <color theme="1" tint="0.499984740745262"/>
      </right>
      <top style="thin">
        <color theme="0" tint="-0.14999847407452621"/>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style="medium">
        <color theme="1" tint="0.499984740745262"/>
      </left>
      <right style="thin">
        <color indexed="64"/>
      </right>
      <top style="thin">
        <color indexed="64"/>
      </top>
      <bottom style="thin">
        <color indexed="64"/>
      </bottom>
      <diagonal/>
    </border>
    <border>
      <left/>
      <right style="medium">
        <color theme="1" tint="0.499984740745262"/>
      </right>
      <top style="medium">
        <color indexed="64"/>
      </top>
      <bottom/>
      <diagonal/>
    </border>
    <border>
      <left style="medium">
        <color theme="1" tint="0.499984740745262"/>
      </left>
      <right style="thin">
        <color indexed="64"/>
      </right>
      <top style="thin">
        <color indexed="64"/>
      </top>
      <bottom style="medium">
        <color theme="1" tint="0.499984740745262"/>
      </bottom>
      <diagonal/>
    </border>
    <border>
      <left style="thin">
        <color indexed="64"/>
      </left>
      <right style="thin">
        <color indexed="64"/>
      </right>
      <top style="thin">
        <color indexed="64"/>
      </top>
      <bottom style="medium">
        <color theme="1" tint="0.499984740745262"/>
      </bottom>
      <diagonal/>
    </border>
    <border>
      <left style="thin">
        <color theme="2" tint="-0.249977111117893"/>
      </left>
      <right style="thin">
        <color theme="2" tint="-0.249977111117893"/>
      </right>
      <top style="thin">
        <color theme="2" tint="-0.249977111117893"/>
      </top>
      <bottom style="thin">
        <color theme="2" tint="-0.249977111117893"/>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160">
    <xf numFmtId="0" fontId="0" fillId="0" borderId="0" xfId="0"/>
    <xf numFmtId="0" fontId="3" fillId="0" borderId="0" xfId="0" applyFont="1" applyProtection="1">
      <protection locked="0"/>
    </xf>
    <xf numFmtId="0" fontId="3" fillId="0" borderId="0" xfId="0" applyFont="1"/>
    <xf numFmtId="0" fontId="4" fillId="0" borderId="0" xfId="0" applyFont="1" applyProtection="1">
      <protection locked="0"/>
    </xf>
    <xf numFmtId="9" fontId="3" fillId="0" borderId="0" xfId="0" applyNumberFormat="1" applyFont="1"/>
    <xf numFmtId="10" fontId="3" fillId="0" borderId="0" xfId="0" applyNumberFormat="1" applyFont="1"/>
    <xf numFmtId="167" fontId="3" fillId="0" borderId="0" xfId="0" applyNumberFormat="1" applyFont="1"/>
    <xf numFmtId="9" fontId="4" fillId="0" borderId="0" xfId="0" applyNumberFormat="1" applyFont="1" applyProtection="1">
      <protection locked="0"/>
    </xf>
    <xf numFmtId="0" fontId="9" fillId="0" borderId="3" xfId="0" applyFont="1" applyBorder="1" applyAlignment="1">
      <alignment horizontal="center" vertical="center" wrapText="1"/>
    </xf>
    <xf numFmtId="0" fontId="9" fillId="0" borderId="3" xfId="0" applyFont="1" applyBorder="1" applyAlignment="1">
      <alignment horizontal="center" vertical="center"/>
    </xf>
    <xf numFmtId="0" fontId="9" fillId="0" borderId="3" xfId="0" applyFont="1" applyBorder="1" applyAlignment="1" applyProtection="1">
      <alignment horizontal="center" vertical="center" wrapText="1"/>
      <protection locked="0"/>
    </xf>
    <xf numFmtId="0" fontId="6" fillId="5" borderId="8" xfId="0" applyFont="1" applyFill="1" applyBorder="1" applyAlignment="1">
      <alignment horizontal="center" vertical="center" wrapText="1" readingOrder="1"/>
    </xf>
    <xf numFmtId="0" fontId="12" fillId="0" borderId="11" xfId="0" applyFont="1" applyBorder="1" applyAlignment="1" applyProtection="1">
      <alignment vertical="center" wrapText="1"/>
      <protection locked="0"/>
    </xf>
    <xf numFmtId="9" fontId="12" fillId="0" borderId="11" xfId="0" applyNumberFormat="1" applyFont="1" applyBorder="1" applyAlignment="1" applyProtection="1">
      <alignment horizontal="center" vertical="center" wrapText="1" readingOrder="1"/>
      <protection locked="0"/>
    </xf>
    <xf numFmtId="165" fontId="12" fillId="0" borderId="11" xfId="0" applyNumberFormat="1" applyFont="1" applyBorder="1" applyAlignment="1" applyProtection="1">
      <alignment horizontal="center" vertical="center" wrapText="1" readingOrder="1"/>
      <protection locked="0"/>
    </xf>
    <xf numFmtId="165" fontId="12" fillId="5" borderId="11" xfId="0" applyNumberFormat="1" applyFont="1" applyFill="1" applyBorder="1" applyAlignment="1" applyProtection="1">
      <alignment horizontal="center" vertical="center" wrapText="1" readingOrder="1"/>
      <protection locked="0"/>
    </xf>
    <xf numFmtId="10" fontId="12" fillId="4" borderId="11" xfId="1" applyNumberFormat="1" applyFont="1" applyFill="1" applyBorder="1" applyAlignment="1" applyProtection="1">
      <alignment horizontal="center" vertical="center" wrapText="1" readingOrder="1"/>
      <protection locked="0"/>
    </xf>
    <xf numFmtId="0" fontId="15" fillId="0" borderId="0" xfId="0" applyFont="1" applyAlignment="1" applyProtection="1">
      <alignment horizontal="left" vertical="center" wrapText="1"/>
      <protection locked="0"/>
    </xf>
    <xf numFmtId="0" fontId="8" fillId="0" borderId="4" xfId="0" applyFont="1" applyBorder="1" applyAlignment="1">
      <alignment vertical="top"/>
    </xf>
    <xf numFmtId="4" fontId="9" fillId="0" borderId="4" xfId="0" applyNumberFormat="1" applyFont="1" applyBorder="1" applyAlignment="1">
      <alignment vertical="top" wrapText="1"/>
    </xf>
    <xf numFmtId="0" fontId="17" fillId="0" borderId="0" xfId="0" applyFont="1" applyProtection="1">
      <protection locked="0"/>
    </xf>
    <xf numFmtId="0" fontId="12" fillId="0" borderId="0" xfId="0" applyFont="1" applyProtection="1">
      <protection locked="0"/>
    </xf>
    <xf numFmtId="0" fontId="11" fillId="0" borderId="0" xfId="0" applyFont="1" applyProtection="1">
      <protection locked="0"/>
    </xf>
    <xf numFmtId="0" fontId="11" fillId="0" borderId="0" xfId="0" applyFont="1" applyAlignment="1" applyProtection="1">
      <alignment vertical="center"/>
      <protection locked="0"/>
    </xf>
    <xf numFmtId="9" fontId="12" fillId="9" borderId="11" xfId="0" applyNumberFormat="1" applyFont="1" applyFill="1" applyBorder="1" applyAlignment="1" applyProtection="1">
      <alignment horizontal="center" vertical="center" wrapText="1" readingOrder="1"/>
      <protection locked="0"/>
    </xf>
    <xf numFmtId="0" fontId="9" fillId="0" borderId="0" xfId="0" applyFont="1"/>
    <xf numFmtId="0" fontId="6" fillId="0" borderId="16" xfId="0" applyFont="1" applyBorder="1" applyAlignment="1">
      <alignment vertical="center"/>
    </xf>
    <xf numFmtId="0" fontId="8" fillId="0" borderId="16" xfId="0" applyFont="1" applyBorder="1"/>
    <xf numFmtId="0" fontId="6" fillId="0" borderId="16" xfId="0" applyFont="1" applyBorder="1" applyAlignment="1">
      <alignment vertical="center" wrapText="1"/>
    </xf>
    <xf numFmtId="0" fontId="9" fillId="0" borderId="16" xfId="0" applyFont="1" applyBorder="1"/>
    <xf numFmtId="0" fontId="6" fillId="5" borderId="24" xfId="0" applyFont="1" applyFill="1" applyBorder="1" applyAlignment="1">
      <alignment horizontal="center" vertical="center" wrapText="1" readingOrder="1"/>
    </xf>
    <xf numFmtId="0" fontId="6" fillId="5" borderId="25" xfId="0" applyFont="1" applyFill="1" applyBorder="1" applyAlignment="1">
      <alignment horizontal="center" vertical="center" wrapText="1" readingOrder="1"/>
    </xf>
    <xf numFmtId="0" fontId="12" fillId="0" borderId="26" xfId="0" applyFont="1" applyBorder="1" applyAlignment="1" applyProtection="1">
      <alignment vertical="center" wrapText="1"/>
      <protection locked="0"/>
    </xf>
    <xf numFmtId="166" fontId="12" fillId="4" borderId="27" xfId="0" applyNumberFormat="1" applyFont="1" applyFill="1" applyBorder="1" applyAlignment="1" applyProtection="1">
      <alignment horizontal="center" vertical="center" wrapText="1" readingOrder="1"/>
      <protection locked="0"/>
    </xf>
    <xf numFmtId="0" fontId="6" fillId="6" borderId="16" xfId="0" applyFont="1" applyFill="1" applyBorder="1" applyAlignment="1" applyProtection="1">
      <alignment vertical="center" wrapText="1"/>
      <protection locked="0"/>
    </xf>
    <xf numFmtId="0" fontId="6" fillId="0" borderId="16" xfId="0" applyFont="1" applyBorder="1" applyAlignment="1" applyProtection="1">
      <alignment vertical="center" wrapText="1"/>
      <protection locked="0"/>
    </xf>
    <xf numFmtId="0" fontId="15" fillId="0" borderId="17" xfId="0" applyFont="1" applyBorder="1" applyAlignment="1" applyProtection="1">
      <alignment horizontal="left" vertical="center" wrapText="1"/>
      <protection locked="0"/>
    </xf>
    <xf numFmtId="0" fontId="8" fillId="0" borderId="33" xfId="0" applyFont="1" applyBorder="1" applyAlignment="1">
      <alignment vertical="top"/>
    </xf>
    <xf numFmtId="0" fontId="17" fillId="0" borderId="17" xfId="0" applyFont="1" applyBorder="1" applyProtection="1">
      <protection locked="0"/>
    </xf>
    <xf numFmtId="0" fontId="8" fillId="0" borderId="33" xfId="0" applyFont="1" applyBorder="1" applyAlignment="1">
      <alignment vertical="top" wrapText="1"/>
    </xf>
    <xf numFmtId="0" fontId="4" fillId="0" borderId="30" xfId="0" applyFont="1" applyBorder="1" applyProtection="1">
      <protection locked="0"/>
    </xf>
    <xf numFmtId="0" fontId="4" fillId="0" borderId="31" xfId="0" applyFont="1" applyBorder="1" applyProtection="1">
      <protection locked="0"/>
    </xf>
    <xf numFmtId="0" fontId="4" fillId="0" borderId="32" xfId="0" applyFont="1" applyBorder="1" applyProtection="1">
      <protection locked="0"/>
    </xf>
    <xf numFmtId="4" fontId="8" fillId="0" borderId="4" xfId="0" applyNumberFormat="1" applyFont="1" applyBorder="1" applyAlignment="1">
      <alignment vertical="top" wrapText="1"/>
    </xf>
    <xf numFmtId="4" fontId="8" fillId="0" borderId="4" xfId="0" applyNumberFormat="1" applyFont="1" applyBorder="1" applyAlignment="1">
      <alignment horizontal="right" vertical="center" wrapText="1"/>
    </xf>
    <xf numFmtId="4" fontId="9" fillId="0" borderId="0" xfId="0" applyNumberFormat="1" applyFont="1" applyAlignment="1">
      <alignment horizontal="center" vertical="center"/>
    </xf>
    <xf numFmtId="0" fontId="15" fillId="0" borderId="16" xfId="0" applyFont="1" applyBorder="1" applyAlignment="1" applyProtection="1">
      <alignment horizontal="left" vertical="center" wrapText="1"/>
      <protection locked="0"/>
    </xf>
    <xf numFmtId="0" fontId="17" fillId="0" borderId="16" xfId="0" applyFont="1" applyBorder="1" applyProtection="1">
      <protection locked="0"/>
    </xf>
    <xf numFmtId="0" fontId="8" fillId="0" borderId="35" xfId="0" applyFont="1" applyBorder="1" applyAlignment="1">
      <alignment vertical="top" wrapText="1"/>
    </xf>
    <xf numFmtId="4" fontId="9" fillId="0" borderId="36" xfId="0" applyNumberFormat="1" applyFont="1" applyBorder="1" applyAlignment="1">
      <alignment vertical="center" wrapText="1"/>
    </xf>
    <xf numFmtId="0" fontId="12" fillId="0" borderId="31" xfId="0" applyFont="1" applyBorder="1" applyProtection="1">
      <protection locked="0"/>
    </xf>
    <xf numFmtId="0" fontId="11" fillId="0" borderId="31" xfId="0" applyFont="1" applyBorder="1" applyAlignment="1" applyProtection="1">
      <alignment vertical="center"/>
      <protection locked="0"/>
    </xf>
    <xf numFmtId="0" fontId="6" fillId="0" borderId="37" xfId="0" applyFont="1" applyBorder="1" applyAlignment="1">
      <alignment vertical="center"/>
    </xf>
    <xf numFmtId="0" fontId="8" fillId="0" borderId="37" xfId="0" applyFont="1" applyBorder="1"/>
    <xf numFmtId="0" fontId="9" fillId="0" borderId="37" xfId="0" applyFont="1" applyBorder="1" applyAlignment="1">
      <alignment horizontal="center" vertical="center" wrapText="1"/>
    </xf>
    <xf numFmtId="0" fontId="9" fillId="0" borderId="37" xfId="0" applyFont="1" applyBorder="1" applyAlignment="1">
      <alignment horizontal="center" vertical="center"/>
    </xf>
    <xf numFmtId="0" fontId="9" fillId="0" borderId="37" xfId="0" applyFont="1" applyBorder="1" applyAlignment="1" applyProtection="1">
      <alignment horizontal="center" vertical="center" wrapText="1"/>
      <protection locked="0"/>
    </xf>
    <xf numFmtId="0" fontId="6" fillId="0" borderId="37" xfId="0" applyFont="1" applyBorder="1" applyAlignment="1">
      <alignment vertical="center" wrapText="1"/>
    </xf>
    <xf numFmtId="0" fontId="9" fillId="0" borderId="37" xfId="0" applyFont="1" applyBorder="1"/>
    <xf numFmtId="0" fontId="6" fillId="5" borderId="37" xfId="0" applyFont="1" applyFill="1" applyBorder="1" applyAlignment="1">
      <alignment horizontal="center" vertical="center" wrapText="1" readingOrder="1"/>
    </xf>
    <xf numFmtId="0" fontId="12" fillId="0" borderId="37" xfId="0" applyFont="1" applyBorder="1" applyAlignment="1" applyProtection="1">
      <alignment vertical="center" wrapText="1"/>
      <protection locked="0"/>
    </xf>
    <xf numFmtId="0" fontId="12" fillId="0" borderId="37" xfId="0" applyFont="1" applyBorder="1" applyAlignment="1" applyProtection="1">
      <alignment horizontal="center" vertical="center" wrapText="1"/>
      <protection locked="0"/>
    </xf>
    <xf numFmtId="164" fontId="12" fillId="0" borderId="37" xfId="0" applyNumberFormat="1" applyFont="1" applyBorder="1" applyAlignment="1" applyProtection="1">
      <alignment horizontal="center" vertical="center" wrapText="1" readingOrder="1"/>
      <protection locked="0"/>
    </xf>
    <xf numFmtId="165" fontId="12" fillId="0" borderId="37" xfId="0" applyNumberFormat="1" applyFont="1" applyBorder="1" applyAlignment="1" applyProtection="1">
      <alignment horizontal="center" vertical="center" wrapText="1" readingOrder="1"/>
      <protection locked="0"/>
    </xf>
    <xf numFmtId="165" fontId="12" fillId="5" borderId="37" xfId="0" applyNumberFormat="1" applyFont="1" applyFill="1" applyBorder="1" applyAlignment="1" applyProtection="1">
      <alignment horizontal="center" vertical="center" wrapText="1" readingOrder="1"/>
      <protection locked="0"/>
    </xf>
    <xf numFmtId="164" fontId="12" fillId="0" borderId="37" xfId="0" applyNumberFormat="1" applyFont="1" applyBorder="1" applyAlignment="1" applyProtection="1">
      <alignment horizontal="center" vertical="center" wrapText="1"/>
      <protection locked="0"/>
    </xf>
    <xf numFmtId="10" fontId="12" fillId="4" borderId="37" xfId="1" applyNumberFormat="1" applyFont="1" applyFill="1" applyBorder="1" applyAlignment="1" applyProtection="1">
      <alignment horizontal="center" vertical="center" wrapText="1" readingOrder="1"/>
      <protection locked="0"/>
    </xf>
    <xf numFmtId="166" fontId="12" fillId="4" borderId="37" xfId="0" applyNumberFormat="1" applyFont="1" applyFill="1" applyBorder="1" applyAlignment="1" applyProtection="1">
      <alignment horizontal="center" vertical="center" wrapText="1" readingOrder="1"/>
      <protection locked="0"/>
    </xf>
    <xf numFmtId="165" fontId="12" fillId="3" borderId="37" xfId="0" applyNumberFormat="1" applyFont="1" applyFill="1" applyBorder="1" applyAlignment="1" applyProtection="1">
      <alignment horizontal="center" vertical="center" wrapText="1" readingOrder="1"/>
      <protection locked="0"/>
    </xf>
    <xf numFmtId="164" fontId="12" fillId="3" borderId="37" xfId="0" applyNumberFormat="1" applyFont="1" applyFill="1" applyBorder="1" applyAlignment="1" applyProtection="1">
      <alignment horizontal="center" vertical="center" wrapText="1" readingOrder="1"/>
      <protection locked="0"/>
    </xf>
    <xf numFmtId="0" fontId="11" fillId="0" borderId="37" xfId="0" applyFont="1" applyBorder="1" applyAlignment="1" applyProtection="1">
      <alignment vertical="center" wrapText="1"/>
      <protection locked="0"/>
    </xf>
    <xf numFmtId="9" fontId="12" fillId="0" borderId="37" xfId="1" applyFont="1" applyBorder="1" applyAlignment="1" applyProtection="1">
      <alignment horizontal="center" vertical="center" wrapText="1" readingOrder="1"/>
      <protection locked="0"/>
    </xf>
    <xf numFmtId="9" fontId="12" fillId="3" borderId="37" xfId="1" applyFont="1" applyFill="1" applyBorder="1" applyAlignment="1" applyProtection="1">
      <alignment horizontal="center" vertical="center" wrapText="1" readingOrder="1"/>
      <protection locked="0"/>
    </xf>
    <xf numFmtId="9" fontId="12" fillId="8" borderId="37" xfId="1" applyFont="1" applyFill="1" applyBorder="1" applyAlignment="1" applyProtection="1">
      <alignment horizontal="center" vertical="center" wrapText="1" readingOrder="1"/>
      <protection locked="0"/>
    </xf>
    <xf numFmtId="1" fontId="12" fillId="0" borderId="37" xfId="0" applyNumberFormat="1" applyFont="1" applyBorder="1" applyAlignment="1" applyProtection="1">
      <alignment horizontal="center" vertical="center" wrapText="1" readingOrder="1"/>
      <protection locked="0"/>
    </xf>
    <xf numFmtId="0" fontId="13" fillId="6" borderId="37" xfId="0" applyFont="1" applyFill="1" applyBorder="1" applyAlignment="1" applyProtection="1">
      <alignment vertical="center" wrapText="1"/>
      <protection locked="0"/>
    </xf>
    <xf numFmtId="0" fontId="6" fillId="0" borderId="37" xfId="0" applyFont="1" applyBorder="1" applyAlignment="1" applyProtection="1">
      <alignment vertical="center" wrapText="1"/>
      <protection locked="0"/>
    </xf>
    <xf numFmtId="0" fontId="9" fillId="0" borderId="37" xfId="0" applyFont="1" applyBorder="1" applyProtection="1">
      <protection locked="0"/>
    </xf>
    <xf numFmtId="164" fontId="12" fillId="5" borderId="37" xfId="0" applyNumberFormat="1" applyFont="1" applyFill="1" applyBorder="1" applyAlignment="1" applyProtection="1">
      <alignment horizontal="center" vertical="center" wrapText="1" readingOrder="1"/>
      <protection locked="0"/>
    </xf>
    <xf numFmtId="9" fontId="12" fillId="0" borderId="37" xfId="0" applyNumberFormat="1" applyFont="1" applyBorder="1" applyAlignment="1" applyProtection="1">
      <alignment horizontal="center" vertical="center" wrapText="1" readingOrder="1"/>
      <protection locked="0"/>
    </xf>
    <xf numFmtId="9" fontId="12" fillId="5" borderId="37" xfId="0" applyNumberFormat="1" applyFont="1" applyFill="1" applyBorder="1" applyAlignment="1" applyProtection="1">
      <alignment horizontal="center" vertical="center" wrapText="1" readingOrder="1"/>
      <protection locked="0"/>
    </xf>
    <xf numFmtId="9" fontId="12" fillId="0" borderId="37" xfId="0" applyNumberFormat="1" applyFont="1" applyBorder="1" applyAlignment="1" applyProtection="1">
      <alignment horizontal="center" vertical="center" wrapText="1"/>
      <protection locked="0"/>
    </xf>
    <xf numFmtId="0" fontId="13" fillId="0" borderId="37" xfId="0" applyFont="1" applyBorder="1" applyAlignment="1" applyProtection="1">
      <alignment vertical="center" wrapText="1"/>
      <protection locked="0"/>
    </xf>
    <xf numFmtId="0" fontId="18" fillId="0" borderId="2" xfId="0" applyFont="1" applyBorder="1" applyAlignment="1" applyProtection="1">
      <alignment horizontal="center"/>
      <protection locked="0"/>
    </xf>
    <xf numFmtId="0" fontId="11" fillId="0" borderId="0" xfId="0" applyFont="1" applyAlignment="1" applyProtection="1">
      <alignment horizontal="center" vertical="center" wrapText="1"/>
      <protection locked="0"/>
    </xf>
    <xf numFmtId="0" fontId="5" fillId="7" borderId="37" xfId="0" applyFont="1" applyFill="1" applyBorder="1" applyAlignment="1">
      <alignment horizontal="left" vertical="center"/>
    </xf>
    <xf numFmtId="0" fontId="7" fillId="0" borderId="37" xfId="0" applyFont="1" applyBorder="1" applyAlignment="1" applyProtection="1">
      <alignment horizontal="justify" vertical="center" wrapText="1"/>
      <protection locked="0"/>
    </xf>
    <xf numFmtId="0" fontId="14" fillId="6" borderId="37" xfId="0" applyFont="1" applyFill="1" applyBorder="1" applyAlignment="1" applyProtection="1">
      <alignment horizontal="left" vertical="center" wrapText="1"/>
      <protection locked="0"/>
    </xf>
    <xf numFmtId="0" fontId="7" fillId="0" borderId="37" xfId="0" applyFont="1" applyBorder="1" applyAlignment="1" applyProtection="1">
      <alignment horizontal="left" vertical="top" wrapText="1"/>
      <protection locked="0"/>
    </xf>
    <xf numFmtId="0" fontId="9" fillId="0" borderId="37" xfId="0" applyFont="1" applyBorder="1" applyAlignment="1">
      <alignment horizontal="left" vertical="center" wrapText="1"/>
    </xf>
    <xf numFmtId="0" fontId="5" fillId="2" borderId="37" xfId="0" applyFont="1" applyFill="1" applyBorder="1" applyAlignment="1">
      <alignment horizontal="left" vertical="center"/>
    </xf>
    <xf numFmtId="49" fontId="7" fillId="0" borderId="37" xfId="0" quotePrefix="1" applyNumberFormat="1" applyFont="1" applyBorder="1" applyAlignment="1" applyProtection="1">
      <alignment horizontal="left" vertical="center" wrapText="1"/>
      <protection locked="0"/>
    </xf>
    <xf numFmtId="0" fontId="7" fillId="0" borderId="37" xfId="0" applyFont="1" applyBorder="1" applyAlignment="1" applyProtection="1">
      <alignment horizontal="left" vertical="center" wrapText="1"/>
      <protection locked="0"/>
    </xf>
    <xf numFmtId="0" fontId="9" fillId="0" borderId="37" xfId="0" applyFont="1" applyBorder="1" applyAlignment="1">
      <alignment horizontal="center" vertical="center" wrapText="1"/>
    </xf>
    <xf numFmtId="44" fontId="12" fillId="0" borderId="37" xfId="2" applyFont="1" applyFill="1" applyBorder="1" applyAlignment="1" applyProtection="1">
      <alignment horizontal="center" vertical="center" wrapText="1" readingOrder="1"/>
      <protection locked="0"/>
    </xf>
    <xf numFmtId="10" fontId="12" fillId="0" borderId="37" xfId="1" applyNumberFormat="1" applyFont="1" applyFill="1" applyBorder="1" applyAlignment="1" applyProtection="1">
      <alignment horizontal="center" vertical="center" wrapText="1" readingOrder="1"/>
    </xf>
    <xf numFmtId="0" fontId="18" fillId="3" borderId="37" xfId="0" applyFont="1" applyFill="1" applyBorder="1" applyAlignment="1">
      <alignment horizontal="center" vertical="center" wrapText="1" readingOrder="1"/>
    </xf>
    <xf numFmtId="0" fontId="6" fillId="0" borderId="37" xfId="0" applyFont="1" applyBorder="1" applyAlignment="1" applyProtection="1">
      <alignment horizontal="center" vertical="center" wrapText="1"/>
      <protection locked="0"/>
    </xf>
    <xf numFmtId="0" fontId="6" fillId="5" borderId="37" xfId="0" applyFont="1" applyFill="1" applyBorder="1" applyAlignment="1">
      <alignment horizontal="center" vertical="center" wrapText="1" readingOrder="1"/>
    </xf>
    <xf numFmtId="0" fontId="12" fillId="3" borderId="37" xfId="0" applyFont="1" applyFill="1" applyBorder="1" applyAlignment="1">
      <alignment vertical="top" wrapText="1"/>
    </xf>
    <xf numFmtId="0" fontId="15" fillId="0" borderId="37" xfId="0" applyFont="1" applyBorder="1" applyAlignment="1" applyProtection="1">
      <alignment horizontal="center" vertical="center" wrapText="1"/>
      <protection locked="0"/>
    </xf>
    <xf numFmtId="0" fontId="15" fillId="0" borderId="37" xfId="0" applyFont="1" applyBorder="1" applyAlignment="1" applyProtection="1">
      <alignment horizontal="left" vertical="center" wrapText="1"/>
      <protection locked="0"/>
    </xf>
    <xf numFmtId="0" fontId="15" fillId="0" borderId="37" xfId="0" applyFont="1" applyBorder="1" applyAlignment="1" applyProtection="1">
      <alignment horizontal="justify" vertical="center" wrapText="1"/>
      <protection locked="0"/>
    </xf>
    <xf numFmtId="0" fontId="11" fillId="3" borderId="37" xfId="0" applyFont="1" applyFill="1" applyBorder="1" applyAlignment="1">
      <alignment horizontal="center" vertical="center" wrapText="1" readingOrder="1"/>
    </xf>
    <xf numFmtId="0" fontId="7" fillId="0" borderId="37" xfId="0" applyFont="1" applyBorder="1" applyAlignment="1">
      <alignment horizontal="left" vertical="center" wrapText="1"/>
    </xf>
    <xf numFmtId="0" fontId="12" fillId="0" borderId="1" xfId="0" applyFont="1" applyBorder="1" applyAlignment="1" applyProtection="1">
      <alignment horizontal="center"/>
      <protection locked="0"/>
    </xf>
    <xf numFmtId="0" fontId="18" fillId="0" borderId="34" xfId="0" applyFont="1" applyBorder="1" applyAlignment="1" applyProtection="1">
      <alignment horizontal="center"/>
      <protection locked="0"/>
    </xf>
    <xf numFmtId="0" fontId="11" fillId="0" borderId="0" xfId="0" applyFont="1" applyAlignment="1" applyProtection="1">
      <alignment horizontal="left" vertical="center" wrapText="1"/>
      <protection locked="0"/>
    </xf>
    <xf numFmtId="0" fontId="11" fillId="0" borderId="17" xfId="0" applyFont="1" applyBorder="1" applyAlignment="1" applyProtection="1">
      <alignment horizontal="center" vertical="center" wrapText="1"/>
      <protection locked="0"/>
    </xf>
    <xf numFmtId="44" fontId="12" fillId="8" borderId="37" xfId="2" applyFont="1" applyFill="1" applyBorder="1" applyAlignment="1" applyProtection="1">
      <alignment horizontal="center" vertical="center" wrapText="1" readingOrder="1"/>
      <protection locked="0"/>
    </xf>
    <xf numFmtId="10" fontId="12" fillId="8" borderId="37" xfId="1" applyNumberFormat="1" applyFont="1" applyFill="1" applyBorder="1" applyAlignment="1" applyProtection="1">
      <alignment horizontal="center" vertical="center" wrapText="1" readingOrder="1"/>
    </xf>
    <xf numFmtId="49" fontId="7" fillId="0" borderId="4" xfId="0" quotePrefix="1" applyNumberFormat="1" applyFont="1" applyBorder="1" applyAlignment="1" applyProtection="1">
      <alignment horizontal="left" vertical="center" wrapText="1"/>
      <protection locked="0"/>
    </xf>
    <xf numFmtId="49" fontId="7" fillId="0" borderId="18" xfId="0" quotePrefix="1" applyNumberFormat="1" applyFont="1" applyBorder="1" applyAlignment="1" applyProtection="1">
      <alignment horizontal="left" vertical="center" wrapText="1"/>
      <protection locked="0"/>
    </xf>
    <xf numFmtId="0" fontId="5" fillId="2" borderId="13" xfId="0" applyFont="1" applyFill="1" applyBorder="1" applyAlignment="1">
      <alignment horizontal="left" vertical="center"/>
    </xf>
    <xf numFmtId="0" fontId="5" fillId="2" borderId="14" xfId="0" applyFont="1" applyFill="1" applyBorder="1" applyAlignment="1">
      <alignment horizontal="left" vertical="center"/>
    </xf>
    <xf numFmtId="0" fontId="5" fillId="2" borderId="15" xfId="0" applyFont="1" applyFill="1" applyBorder="1" applyAlignment="1">
      <alignment horizontal="left" vertical="center"/>
    </xf>
    <xf numFmtId="0" fontId="5" fillId="7" borderId="16" xfId="0" applyFont="1" applyFill="1" applyBorder="1" applyAlignment="1">
      <alignment horizontal="left" vertical="center"/>
    </xf>
    <xf numFmtId="0" fontId="5" fillId="7" borderId="0" xfId="0" applyFont="1" applyFill="1" applyAlignment="1">
      <alignment horizontal="left" vertical="center"/>
    </xf>
    <xf numFmtId="0" fontId="5" fillId="7" borderId="17" xfId="0" applyFont="1" applyFill="1" applyBorder="1" applyAlignment="1">
      <alignment horizontal="left" vertical="center"/>
    </xf>
    <xf numFmtId="0" fontId="5" fillId="2" borderId="16" xfId="0" applyFont="1" applyFill="1" applyBorder="1" applyAlignment="1">
      <alignment horizontal="left" vertical="center"/>
    </xf>
    <xf numFmtId="0" fontId="5" fillId="2" borderId="0" xfId="0" applyFont="1" applyFill="1" applyAlignment="1">
      <alignment horizontal="left" vertical="center"/>
    </xf>
    <xf numFmtId="0" fontId="5" fillId="2" borderId="17" xfId="0" applyFont="1" applyFill="1" applyBorder="1" applyAlignment="1">
      <alignment horizontal="left" vertical="center"/>
    </xf>
    <xf numFmtId="0" fontId="7" fillId="0" borderId="4" xfId="0" applyFont="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9" fillId="0" borderId="4"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3" xfId="0" applyFont="1" applyBorder="1" applyAlignment="1">
      <alignment horizontal="left" vertical="center" wrapText="1"/>
    </xf>
    <xf numFmtId="0" fontId="9" fillId="0" borderId="10" xfId="0" applyFont="1" applyBorder="1" applyAlignment="1">
      <alignment horizontal="left" vertical="center" wrapText="1"/>
    </xf>
    <xf numFmtId="0" fontId="9" fillId="0" borderId="19" xfId="0" applyFont="1" applyBorder="1" applyAlignment="1">
      <alignment horizontal="left" vertical="center" wrapText="1"/>
    </xf>
    <xf numFmtId="0" fontId="7" fillId="0" borderId="0" xfId="0" applyFont="1" applyAlignment="1" applyProtection="1">
      <alignment horizontal="left" vertical="center" wrapText="1"/>
      <protection locked="0"/>
    </xf>
    <xf numFmtId="0" fontId="7" fillId="0" borderId="17" xfId="0" applyFont="1" applyBorder="1" applyAlignment="1" applyProtection="1">
      <alignment horizontal="left" vertical="center" wrapText="1"/>
      <protection locked="0"/>
    </xf>
    <xf numFmtId="0" fontId="5" fillId="2" borderId="28" xfId="0" applyFont="1" applyFill="1" applyBorder="1" applyAlignment="1">
      <alignment horizontal="left" vertical="center"/>
    </xf>
    <xf numFmtId="0" fontId="5" fillId="2" borderId="12" xfId="0" applyFont="1" applyFill="1" applyBorder="1" applyAlignment="1">
      <alignment horizontal="left" vertical="center"/>
    </xf>
    <xf numFmtId="0" fontId="5" fillId="2" borderId="29" xfId="0" applyFont="1" applyFill="1" applyBorder="1" applyAlignment="1">
      <alignment horizontal="left" vertical="center"/>
    </xf>
    <xf numFmtId="0" fontId="18" fillId="3" borderId="20" xfId="0" applyFont="1" applyFill="1" applyBorder="1" applyAlignment="1">
      <alignment horizontal="center" vertical="center" wrapText="1" readingOrder="1"/>
    </xf>
    <xf numFmtId="0" fontId="18" fillId="3" borderId="5" xfId="0" applyFont="1" applyFill="1" applyBorder="1" applyAlignment="1">
      <alignment horizontal="center" vertical="center" wrapText="1" readingOrder="1"/>
    </xf>
    <xf numFmtId="0" fontId="18" fillId="3" borderId="6" xfId="0" applyFont="1" applyFill="1" applyBorder="1" applyAlignment="1">
      <alignment horizontal="center" vertical="center" wrapText="1" readingOrder="1"/>
    </xf>
    <xf numFmtId="0" fontId="18" fillId="3" borderId="9" xfId="0" applyFont="1" applyFill="1" applyBorder="1" applyAlignment="1">
      <alignment horizontal="center" vertical="center" wrapText="1" readingOrder="1"/>
    </xf>
    <xf numFmtId="0" fontId="18" fillId="3" borderId="21" xfId="0" applyFont="1" applyFill="1" applyBorder="1" applyAlignment="1">
      <alignment horizontal="center" vertical="center" wrapText="1" readingOrder="1"/>
    </xf>
    <xf numFmtId="44" fontId="12" fillId="0" borderId="22" xfId="2" applyFont="1" applyFill="1" applyBorder="1" applyAlignment="1" applyProtection="1">
      <alignment horizontal="center" vertical="center" wrapText="1" readingOrder="1"/>
      <protection locked="0"/>
    </xf>
    <xf numFmtId="44" fontId="12" fillId="0" borderId="7" xfId="2" applyFont="1" applyFill="1" applyBorder="1" applyAlignment="1" applyProtection="1">
      <alignment horizontal="center" vertical="center" wrapText="1" readingOrder="1"/>
      <protection locked="0"/>
    </xf>
    <xf numFmtId="44" fontId="12" fillId="0" borderId="6" xfId="2" applyFont="1" applyFill="1" applyBorder="1" applyAlignment="1" applyProtection="1">
      <alignment horizontal="center" vertical="center" wrapText="1" readingOrder="1"/>
      <protection locked="0"/>
    </xf>
    <xf numFmtId="44" fontId="12" fillId="0" borderId="9" xfId="2" applyFont="1" applyFill="1" applyBorder="1" applyAlignment="1" applyProtection="1">
      <alignment horizontal="center" vertical="center" wrapText="1" readingOrder="1"/>
      <protection locked="0"/>
    </xf>
    <xf numFmtId="44" fontId="12" fillId="0" borderId="5" xfId="2" applyFont="1" applyFill="1" applyBorder="1" applyAlignment="1" applyProtection="1">
      <alignment horizontal="center" vertical="center" wrapText="1" readingOrder="1"/>
      <protection locked="0"/>
    </xf>
    <xf numFmtId="10" fontId="12" fillId="0" borderId="7" xfId="1" applyNumberFormat="1" applyFont="1" applyFill="1" applyBorder="1" applyAlignment="1" applyProtection="1">
      <alignment horizontal="center" vertical="center" wrapText="1" readingOrder="1"/>
    </xf>
    <xf numFmtId="10" fontId="12" fillId="0" borderId="23" xfId="1" applyNumberFormat="1" applyFont="1" applyFill="1" applyBorder="1" applyAlignment="1" applyProtection="1">
      <alignment horizontal="center" vertical="center" wrapText="1" readingOrder="1"/>
    </xf>
    <xf numFmtId="0" fontId="6" fillId="5" borderId="7" xfId="0" applyFont="1" applyFill="1" applyBorder="1" applyAlignment="1">
      <alignment horizontal="center" vertical="center" wrapText="1" readingOrder="1"/>
    </xf>
    <xf numFmtId="0" fontId="12" fillId="3" borderId="7" xfId="0" applyFont="1" applyFill="1" applyBorder="1" applyAlignment="1">
      <alignment vertical="top" wrapText="1"/>
    </xf>
    <xf numFmtId="0" fontId="12" fillId="3" borderId="23" xfId="0" applyFont="1" applyFill="1" applyBorder="1" applyAlignment="1">
      <alignment vertical="top" wrapText="1"/>
    </xf>
    <xf numFmtId="0" fontId="19" fillId="6" borderId="0" xfId="0" applyFont="1" applyFill="1" applyAlignment="1" applyProtection="1">
      <alignment horizontal="left" vertical="center" wrapText="1"/>
      <protection locked="0"/>
    </xf>
    <xf numFmtId="0" fontId="19" fillId="6" borderId="17" xfId="0" applyFont="1" applyFill="1" applyBorder="1" applyAlignment="1" applyProtection="1">
      <alignment horizontal="left" vertical="center" wrapText="1"/>
      <protection locked="0"/>
    </xf>
    <xf numFmtId="0" fontId="7" fillId="0" borderId="0" xfId="0" applyFont="1" applyAlignment="1" applyProtection="1">
      <alignment horizontal="justify" vertical="center" wrapText="1"/>
      <protection locked="0"/>
    </xf>
    <xf numFmtId="0" fontId="7" fillId="0" borderId="17" xfId="0" applyFont="1" applyBorder="1" applyAlignment="1" applyProtection="1">
      <alignment horizontal="justify" vertical="center" wrapText="1"/>
      <protection locked="0"/>
    </xf>
    <xf numFmtId="0" fontId="11" fillId="0" borderId="31" xfId="0" applyFont="1" applyBorder="1" applyAlignment="1" applyProtection="1">
      <alignment horizontal="left" vertical="center" wrapText="1"/>
      <protection locked="0"/>
    </xf>
    <xf numFmtId="0" fontId="11" fillId="0" borderId="31" xfId="0" applyFont="1" applyBorder="1" applyAlignment="1" applyProtection="1">
      <alignment horizontal="center" vertical="center" wrapText="1"/>
      <protection locked="0"/>
    </xf>
    <xf numFmtId="0" fontId="11" fillId="0" borderId="32" xfId="0" applyFont="1" applyBorder="1" applyAlignment="1" applyProtection="1">
      <alignment horizontal="center" vertical="center" wrapText="1"/>
      <protection locked="0"/>
    </xf>
    <xf numFmtId="0" fontId="12" fillId="0" borderId="0" xfId="0" applyFont="1" applyAlignment="1" applyProtection="1">
      <alignment horizontal="center"/>
      <protection locked="0"/>
    </xf>
    <xf numFmtId="0" fontId="15" fillId="0" borderId="30" xfId="0" applyFont="1" applyBorder="1" applyAlignment="1" applyProtection="1">
      <alignment horizontal="left" vertical="center" wrapText="1"/>
      <protection locked="0"/>
    </xf>
    <xf numFmtId="0" fontId="15" fillId="0" borderId="31" xfId="0" applyFont="1" applyBorder="1" applyAlignment="1" applyProtection="1">
      <alignment horizontal="left" vertical="center" wrapText="1"/>
      <protection locked="0"/>
    </xf>
    <xf numFmtId="0" fontId="15" fillId="0" borderId="32" xfId="0" applyFont="1" applyBorder="1" applyAlignment="1" applyProtection="1">
      <alignment horizontal="left" vertical="center" wrapText="1"/>
      <protection locked="0"/>
    </xf>
  </cellXfs>
  <cellStyles count="3">
    <cellStyle name="Moneda" xfId="2" builtinId="4"/>
    <cellStyle name="Normal" xfId="0" builtinId="0"/>
    <cellStyle name="Porcentaje" xfId="1" builtinId="5"/>
  </cellStyles>
  <dxfs count="45">
    <dxf>
      <font>
        <b val="0"/>
        <i val="0"/>
        <strike val="0"/>
        <condense val="0"/>
        <extend val="0"/>
        <outline val="0"/>
        <shadow val="0"/>
        <u val="none"/>
        <vertAlign val="baseline"/>
        <sz val="10"/>
        <color auto="1"/>
        <name val="Aptos"/>
        <family val="2"/>
        <scheme val="none"/>
      </font>
      <numFmt numFmtId="166"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Aptos"/>
        <family val="2"/>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Aptos"/>
        <family val="2"/>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Aptos"/>
        <family val="2"/>
        <scheme val="none"/>
      </font>
      <numFmt numFmtId="13" formatCode="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border>
      <protection locked="0" hidden="0"/>
    </dxf>
    <dxf>
      <font>
        <b val="0"/>
        <i val="0"/>
        <strike val="0"/>
        <condense val="0"/>
        <extend val="0"/>
        <outline val="0"/>
        <shadow val="0"/>
        <u val="none"/>
        <vertAlign val="baseline"/>
        <sz val="10"/>
        <color auto="1"/>
        <name val="Aptos"/>
        <family val="2"/>
        <scheme val="none"/>
      </font>
      <numFmt numFmtId="165"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Aptos"/>
        <family val="2"/>
        <scheme val="none"/>
      </font>
      <numFmt numFmtId="13" formatCode="0%"/>
      <fill>
        <patternFill patternType="solid">
          <fgColor indexed="64"/>
          <bgColor theme="2" tint="-9.9978637043366805E-2"/>
        </patternFill>
      </fill>
      <alignment horizontal="center" vertical="center" textRotation="0" wrapText="1" indent="0" justifyLastLine="0" shrinkToFit="0" readingOrder="1"/>
      <border diagonalUp="0" diagonalDown="0">
        <left/>
        <right style="thin">
          <color theme="0" tint="-0.34998626667073579"/>
        </right>
        <top style="thin">
          <color theme="0" tint="-0.34998626667073579"/>
        </top>
        <bottom/>
      </border>
      <protection locked="0" hidden="0"/>
    </dxf>
    <dxf>
      <font>
        <strike val="0"/>
        <outline val="0"/>
        <shadow val="0"/>
        <u val="none"/>
        <vertAlign val="baseline"/>
        <sz val="10"/>
        <name val="Aptos"/>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ptos"/>
        <family val="2"/>
        <scheme val="none"/>
      </font>
      <numFmt numFmtId="13" formatCode="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border>
      <protection locked="0" hidden="0"/>
    </dxf>
    <dxf>
      <font>
        <b val="0"/>
        <i val="0"/>
        <strike val="0"/>
        <condense val="0"/>
        <extend val="0"/>
        <outline val="0"/>
        <shadow val="0"/>
        <u val="none"/>
        <vertAlign val="baseline"/>
        <sz val="10"/>
        <color auto="1"/>
        <name val="Aptos"/>
        <family val="2"/>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Aptos"/>
        <family val="2"/>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10"/>
        <color auto="1"/>
        <name val="Aptos"/>
        <family val="2"/>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Aptos"/>
        <family val="2"/>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10"/>
        <color auto="1"/>
        <name val="Aptos"/>
        <family val="2"/>
        <scheme val="none"/>
      </font>
      <numFmt numFmtId="166"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2" tint="-0.249977111117893"/>
        </left>
        <right/>
        <top style="thin">
          <color theme="2" tint="-0.249977111117893"/>
        </top>
        <bottom style="thin">
          <color theme="2" tint="-0.249977111117893"/>
        </bottom>
        <vertical style="thin">
          <color theme="2" tint="-0.249977111117893"/>
        </vertical>
        <horizontal style="thin">
          <color theme="2" tint="-0.249977111117893"/>
        </horizontal>
      </border>
      <protection locked="0" hidden="0"/>
    </dxf>
    <dxf>
      <font>
        <b val="0"/>
        <i val="0"/>
        <strike val="0"/>
        <condense val="0"/>
        <extend val="0"/>
        <outline val="0"/>
        <shadow val="0"/>
        <u val="none"/>
        <vertAlign val="baseline"/>
        <sz val="10"/>
        <color auto="1"/>
        <name val="Aptos"/>
        <family val="2"/>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2" tint="-0.249977111117893"/>
        </left>
        <right style="thin">
          <color theme="2" tint="-0.249977111117893"/>
        </right>
        <top style="thin">
          <color theme="2" tint="-0.249977111117893"/>
        </top>
        <bottom style="thin">
          <color theme="2" tint="-0.249977111117893"/>
        </bottom>
        <vertical style="thin">
          <color theme="2" tint="-0.249977111117893"/>
        </vertical>
        <horizontal style="thin">
          <color theme="2" tint="-0.249977111117893"/>
        </horizontal>
      </border>
      <protection locked="0" hidden="0"/>
    </dxf>
    <dxf>
      <font>
        <b val="0"/>
        <i val="0"/>
        <strike val="0"/>
        <condense val="0"/>
        <extend val="0"/>
        <outline val="0"/>
        <shadow val="0"/>
        <u val="none"/>
        <vertAlign val="baseline"/>
        <sz val="10"/>
        <color auto="1"/>
        <name val="Aptos"/>
        <family val="2"/>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2" tint="-0.249977111117893"/>
        </left>
        <right style="thin">
          <color theme="2" tint="-0.249977111117893"/>
        </right>
        <top style="thin">
          <color theme="2" tint="-0.249977111117893"/>
        </top>
        <bottom style="thin">
          <color theme="2" tint="-0.249977111117893"/>
        </bottom>
        <vertical style="thin">
          <color theme="2" tint="-0.249977111117893"/>
        </vertical>
        <horizontal style="thin">
          <color theme="2" tint="-0.249977111117893"/>
        </horizontal>
      </border>
      <protection locked="0" hidden="0"/>
    </dxf>
    <dxf>
      <font>
        <b val="0"/>
        <i val="0"/>
        <strike val="0"/>
        <condense val="0"/>
        <extend val="0"/>
        <outline val="0"/>
        <shadow val="0"/>
        <u val="none"/>
        <vertAlign val="baseline"/>
        <sz val="10"/>
        <color auto="1"/>
        <name val="Aptos"/>
        <family val="2"/>
        <scheme val="none"/>
      </font>
      <numFmt numFmtId="164"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2" tint="-0.249977111117893"/>
        </left>
        <right style="thin">
          <color theme="2" tint="-0.249977111117893"/>
        </right>
        <top style="thin">
          <color theme="2" tint="-0.249977111117893"/>
        </top>
        <bottom style="thin">
          <color theme="2" tint="-0.249977111117893"/>
        </bottom>
        <vertical style="thin">
          <color theme="2" tint="-0.249977111117893"/>
        </vertical>
        <horizontal style="thin">
          <color theme="2" tint="-0.249977111117893"/>
        </horizontal>
      </border>
      <protection locked="0" hidden="0"/>
    </dxf>
    <dxf>
      <font>
        <b val="0"/>
        <i val="0"/>
        <strike val="0"/>
        <condense val="0"/>
        <extend val="0"/>
        <outline val="0"/>
        <shadow val="0"/>
        <u val="none"/>
        <vertAlign val="baseline"/>
        <sz val="10"/>
        <color auto="1"/>
        <name val="Aptos"/>
        <family val="2"/>
        <scheme val="none"/>
      </font>
      <numFmt numFmtId="165" formatCode="[$-10409]#,##0.00;\-#,##0.00"/>
      <alignment horizontal="center" vertical="center" textRotation="0" wrapText="1" indent="0" justifyLastLine="0" shrinkToFit="0" readingOrder="1"/>
      <border diagonalUp="0" diagonalDown="0">
        <left style="thin">
          <color theme="2" tint="-0.249977111117893"/>
        </left>
        <right style="thin">
          <color theme="2" tint="-0.249977111117893"/>
        </right>
        <top style="thin">
          <color theme="2" tint="-0.249977111117893"/>
        </top>
        <bottom style="thin">
          <color theme="2" tint="-0.249977111117893"/>
        </bottom>
        <vertical style="thin">
          <color theme="2" tint="-0.249977111117893"/>
        </vertical>
        <horizontal style="thin">
          <color theme="2" tint="-0.249977111117893"/>
        </horizontal>
      </border>
      <protection locked="0" hidden="0"/>
    </dxf>
    <dxf>
      <font>
        <b val="0"/>
        <i val="0"/>
        <strike val="0"/>
        <condense val="0"/>
        <extend val="0"/>
        <outline val="0"/>
        <shadow val="0"/>
        <u val="none"/>
        <vertAlign val="baseline"/>
        <sz val="10"/>
        <color auto="1"/>
        <name val="Aptos"/>
        <family val="2"/>
        <scheme val="none"/>
      </font>
      <numFmt numFmtId="164" formatCode="[$-10409]#,##0;\-#,##0"/>
      <alignment horizontal="center" vertical="center" textRotation="0" wrapText="1" indent="0" justifyLastLine="0" shrinkToFit="0" readingOrder="1"/>
      <border diagonalUp="0" diagonalDown="0">
        <left style="thin">
          <color theme="2" tint="-0.249977111117893"/>
        </left>
        <right style="thin">
          <color theme="2" tint="-0.249977111117893"/>
        </right>
        <top style="thin">
          <color theme="2" tint="-0.249977111117893"/>
        </top>
        <bottom style="thin">
          <color theme="2" tint="-0.249977111117893"/>
        </bottom>
        <vertical style="thin">
          <color theme="2" tint="-0.249977111117893"/>
        </vertical>
        <horizontal style="thin">
          <color theme="2" tint="-0.249977111117893"/>
        </horizontal>
      </border>
      <protection locked="0" hidden="0"/>
    </dxf>
    <dxf>
      <font>
        <b val="0"/>
        <i val="0"/>
        <strike val="0"/>
        <condense val="0"/>
        <extend val="0"/>
        <outline val="0"/>
        <shadow val="0"/>
        <u val="none"/>
        <vertAlign val="baseline"/>
        <sz val="10"/>
        <color auto="1"/>
        <name val="Aptos"/>
        <family val="2"/>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2" tint="-0.249977111117893"/>
        </left>
        <right style="thin">
          <color theme="2" tint="-0.249977111117893"/>
        </right>
        <top style="thin">
          <color theme="2" tint="-0.249977111117893"/>
        </top>
        <bottom style="thin">
          <color theme="2" tint="-0.249977111117893"/>
        </bottom>
        <vertical style="thin">
          <color theme="2" tint="-0.249977111117893"/>
        </vertical>
        <horizontal style="thin">
          <color theme="2" tint="-0.249977111117893"/>
        </horizontal>
      </border>
      <protection locked="0" hidden="0"/>
    </dxf>
    <dxf>
      <font>
        <b val="0"/>
        <i val="0"/>
        <strike val="0"/>
        <condense val="0"/>
        <extend val="0"/>
        <outline val="0"/>
        <shadow val="0"/>
        <u val="none"/>
        <vertAlign val="baseline"/>
        <sz val="10"/>
        <color auto="1"/>
        <name val="Aptos"/>
        <family val="2"/>
        <scheme val="none"/>
      </font>
      <numFmt numFmtId="164"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2" tint="-0.249977111117893"/>
        </left>
        <right style="thin">
          <color theme="2" tint="-0.249977111117893"/>
        </right>
        <top style="thin">
          <color theme="2" tint="-0.249977111117893"/>
        </top>
        <bottom style="thin">
          <color theme="2" tint="-0.249977111117893"/>
        </bottom>
        <vertical style="thin">
          <color theme="2" tint="-0.249977111117893"/>
        </vertical>
        <horizontal style="thin">
          <color theme="2" tint="-0.249977111117893"/>
        </horizontal>
      </border>
      <protection locked="0" hidden="0"/>
    </dxf>
    <dxf>
      <font>
        <b val="0"/>
        <i val="0"/>
        <strike val="0"/>
        <condense val="0"/>
        <extend val="0"/>
        <outline val="0"/>
        <shadow val="0"/>
        <u val="none"/>
        <vertAlign val="baseline"/>
        <sz val="10"/>
        <color auto="1"/>
        <name val="Aptos"/>
        <family val="2"/>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left style="thin">
          <color theme="2" tint="-0.249977111117893"/>
        </left>
        <right style="thin">
          <color theme="2" tint="-0.249977111117893"/>
        </right>
        <top style="thin">
          <color theme="2" tint="-0.249977111117893"/>
        </top>
        <bottom style="thin">
          <color theme="2" tint="-0.249977111117893"/>
        </bottom>
        <vertical style="thin">
          <color theme="2" tint="-0.249977111117893"/>
        </vertical>
        <horizontal style="thin">
          <color theme="2" tint="-0.249977111117893"/>
        </horizontal>
      </border>
      <protection locked="0" hidden="0"/>
    </dxf>
    <dxf>
      <font>
        <b val="0"/>
        <i val="0"/>
        <strike val="0"/>
        <condense val="0"/>
        <extend val="0"/>
        <outline val="0"/>
        <shadow val="0"/>
        <u val="none"/>
        <vertAlign val="baseline"/>
        <sz val="10"/>
        <color auto="1"/>
        <name val="Aptos"/>
        <family val="2"/>
        <scheme val="none"/>
      </font>
      <numFmt numFmtId="0" formatCode="General"/>
      <fill>
        <patternFill patternType="none">
          <fgColor indexed="64"/>
          <bgColor auto="1"/>
        </patternFill>
      </fill>
      <alignment horizontal="general" vertical="center" textRotation="0" wrapText="1" indent="0" justifyLastLine="0" shrinkToFit="0" readingOrder="0"/>
      <border diagonalUp="0" diagonalDown="0">
        <left/>
        <right style="thin">
          <color theme="2" tint="-0.249977111117893"/>
        </right>
        <top style="thin">
          <color theme="2" tint="-0.249977111117893"/>
        </top>
        <bottom style="thin">
          <color theme="2" tint="-0.249977111117893"/>
        </bottom>
        <vertical style="thin">
          <color theme="2" tint="-0.249977111117893"/>
        </vertical>
        <horizontal style="thin">
          <color theme="2" tint="-0.249977111117893"/>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10"/>
        <color auto="1"/>
        <name val="Aptos"/>
        <family val="2"/>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Aptos"/>
        <family val="2"/>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2" tint="-0.249977111117893"/>
        </left>
        <right style="thin">
          <color theme="2" tint="-0.249977111117893"/>
        </right>
        <top/>
        <bottom/>
        <vertical style="thin">
          <color theme="2" tint="-0.249977111117893"/>
        </vertical>
        <horizontal style="thin">
          <color theme="2" tint="-0.249977111117893"/>
        </horizontal>
      </border>
      <protection locked="1" hidden="0"/>
    </dxf>
    <dxf>
      <font>
        <b val="0"/>
        <i val="0"/>
        <strike val="0"/>
        <condense val="0"/>
        <extend val="0"/>
        <outline val="0"/>
        <shadow val="0"/>
        <u val="none"/>
        <vertAlign val="baseline"/>
        <sz val="10"/>
        <color auto="1"/>
        <name val="Aptos"/>
        <family val="2"/>
        <scheme val="none"/>
      </font>
      <numFmt numFmtId="166"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2" tint="-0.249977111117893"/>
        </left>
        <right/>
        <top style="thin">
          <color theme="2" tint="-0.249977111117893"/>
        </top>
        <bottom style="thin">
          <color theme="2" tint="-0.249977111117893"/>
        </bottom>
        <vertical style="thin">
          <color theme="2" tint="-0.249977111117893"/>
        </vertical>
        <horizontal style="thin">
          <color theme="2" tint="-0.249977111117893"/>
        </horizontal>
      </border>
      <protection locked="0" hidden="0"/>
    </dxf>
    <dxf>
      <font>
        <b val="0"/>
        <i val="0"/>
        <strike val="0"/>
        <condense val="0"/>
        <extend val="0"/>
        <outline val="0"/>
        <shadow val="0"/>
        <u val="none"/>
        <vertAlign val="baseline"/>
        <sz val="10"/>
        <color auto="1"/>
        <name val="Aptos"/>
        <family val="2"/>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2" tint="-0.249977111117893"/>
        </left>
        <right style="thin">
          <color theme="2" tint="-0.249977111117893"/>
        </right>
        <top style="thin">
          <color theme="2" tint="-0.249977111117893"/>
        </top>
        <bottom style="thin">
          <color theme="2" tint="-0.249977111117893"/>
        </bottom>
        <vertical style="thin">
          <color theme="2" tint="-0.249977111117893"/>
        </vertical>
        <horizontal style="thin">
          <color theme="2" tint="-0.249977111117893"/>
        </horizontal>
      </border>
      <protection locked="0" hidden="0"/>
    </dxf>
    <dxf>
      <font>
        <b val="0"/>
        <i val="0"/>
        <strike val="0"/>
        <condense val="0"/>
        <extend val="0"/>
        <outline val="0"/>
        <shadow val="0"/>
        <u val="none"/>
        <vertAlign val="baseline"/>
        <sz val="10"/>
        <color auto="1"/>
        <name val="Aptos"/>
        <family val="2"/>
        <scheme val="none"/>
      </font>
      <numFmt numFmtId="4" formatCode="#,##0.00"/>
      <fill>
        <patternFill patternType="none">
          <fgColor indexed="64"/>
          <bgColor indexed="65"/>
        </patternFill>
      </fill>
      <alignment horizontal="center" vertical="center" textRotation="0" wrapText="1" indent="0" justifyLastLine="0" shrinkToFit="0" readingOrder="1"/>
      <border diagonalUp="0" diagonalDown="0">
        <left style="thin">
          <color theme="2" tint="-0.249977111117893"/>
        </left>
        <right style="thin">
          <color theme="2" tint="-0.249977111117893"/>
        </right>
        <top style="thin">
          <color theme="2" tint="-0.249977111117893"/>
        </top>
        <bottom style="thin">
          <color theme="2" tint="-0.249977111117893"/>
        </bottom>
        <vertical style="thin">
          <color theme="2" tint="-0.249977111117893"/>
        </vertical>
        <horizontal style="thin">
          <color theme="2" tint="-0.249977111117893"/>
        </horizontal>
      </border>
      <protection locked="0" hidden="0"/>
    </dxf>
    <dxf>
      <font>
        <b val="0"/>
        <i val="0"/>
        <strike val="0"/>
        <condense val="0"/>
        <extend val="0"/>
        <outline val="0"/>
        <shadow val="0"/>
        <u val="none"/>
        <vertAlign val="baseline"/>
        <sz val="10"/>
        <color auto="1"/>
        <name val="Aptos"/>
        <family val="2"/>
        <scheme val="none"/>
      </font>
      <numFmt numFmtId="164"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2" tint="-0.249977111117893"/>
        </left>
        <right style="thin">
          <color theme="2" tint="-0.249977111117893"/>
        </right>
        <top style="thin">
          <color theme="2" tint="-0.249977111117893"/>
        </top>
        <bottom style="thin">
          <color theme="2" tint="-0.249977111117893"/>
        </bottom>
        <vertical style="thin">
          <color theme="2" tint="-0.249977111117893"/>
        </vertical>
        <horizontal style="thin">
          <color theme="2" tint="-0.249977111117893"/>
        </horizontal>
      </border>
      <protection locked="0" hidden="0"/>
    </dxf>
    <dxf>
      <font>
        <b val="0"/>
        <i val="0"/>
        <strike val="0"/>
        <condense val="0"/>
        <extend val="0"/>
        <outline val="0"/>
        <shadow val="0"/>
        <u val="none"/>
        <vertAlign val="baseline"/>
        <sz val="10"/>
        <color auto="1"/>
        <name val="Aptos"/>
        <family val="2"/>
        <scheme val="none"/>
      </font>
      <numFmt numFmtId="165" formatCode="[$-10409]#,##0.00;\-#,##0.00"/>
      <alignment horizontal="center" vertical="center" textRotation="0" wrapText="1" indent="0" justifyLastLine="0" shrinkToFit="0" readingOrder="1"/>
      <border diagonalUp="0" diagonalDown="0">
        <left style="thin">
          <color theme="2" tint="-0.249977111117893"/>
        </left>
        <right style="thin">
          <color theme="2" tint="-0.249977111117893"/>
        </right>
        <top style="thin">
          <color theme="2" tint="-0.249977111117893"/>
        </top>
        <bottom style="thin">
          <color theme="2" tint="-0.249977111117893"/>
        </bottom>
        <vertical style="thin">
          <color theme="2" tint="-0.249977111117893"/>
        </vertical>
        <horizontal style="thin">
          <color theme="2" tint="-0.249977111117893"/>
        </horizontal>
      </border>
      <protection locked="0" hidden="0"/>
    </dxf>
    <dxf>
      <font>
        <b val="0"/>
        <i val="0"/>
        <strike val="0"/>
        <condense val="0"/>
        <extend val="0"/>
        <outline val="0"/>
        <shadow val="0"/>
        <u val="none"/>
        <vertAlign val="baseline"/>
        <sz val="10"/>
        <color auto="1"/>
        <name val="Aptos"/>
        <family val="2"/>
        <scheme val="none"/>
      </font>
      <numFmt numFmtId="165" formatCode="[$-10409]#,##0.00;\-#,##0.00"/>
      <alignment horizontal="center" vertical="center" textRotation="0" wrapText="1" indent="0" justifyLastLine="0" shrinkToFit="0" readingOrder="1"/>
      <border diagonalUp="0" diagonalDown="0">
        <left style="thin">
          <color theme="2" tint="-0.249977111117893"/>
        </left>
        <right style="thin">
          <color theme="2" tint="-0.249977111117893"/>
        </right>
        <top style="thin">
          <color theme="2" tint="-0.249977111117893"/>
        </top>
        <bottom style="thin">
          <color theme="2" tint="-0.249977111117893"/>
        </bottom>
        <vertical style="thin">
          <color theme="2" tint="-0.249977111117893"/>
        </vertical>
        <horizontal style="thin">
          <color theme="2" tint="-0.249977111117893"/>
        </horizontal>
      </border>
      <protection locked="0" hidden="0"/>
    </dxf>
    <dxf>
      <font>
        <b val="0"/>
        <i val="0"/>
        <strike val="0"/>
        <condense val="0"/>
        <extend val="0"/>
        <outline val="0"/>
        <shadow val="0"/>
        <u val="none"/>
        <vertAlign val="baseline"/>
        <sz val="10"/>
        <color auto="1"/>
        <name val="Aptos"/>
        <family val="2"/>
        <scheme val="none"/>
      </font>
      <numFmt numFmtId="165" formatCode="[$-10409]#,##0.00;\-#,##0.00"/>
      <fill>
        <patternFill patternType="none">
          <fgColor indexed="64"/>
          <bgColor auto="1"/>
        </patternFill>
      </fill>
      <alignment horizontal="center" vertical="center" textRotation="0" wrapText="1" indent="0" justifyLastLine="0" shrinkToFit="0" readingOrder="1"/>
      <border diagonalUp="0" diagonalDown="0">
        <left style="thin">
          <color theme="2" tint="-0.249977111117893"/>
        </left>
        <right style="thin">
          <color theme="2" tint="-0.249977111117893"/>
        </right>
        <top style="thin">
          <color theme="2" tint="-0.249977111117893"/>
        </top>
        <bottom style="thin">
          <color theme="2" tint="-0.249977111117893"/>
        </bottom>
        <vertical style="thin">
          <color theme="2" tint="-0.249977111117893"/>
        </vertical>
        <horizontal style="thin">
          <color theme="2" tint="-0.249977111117893"/>
        </horizontal>
      </border>
      <protection locked="0" hidden="0"/>
    </dxf>
    <dxf>
      <font>
        <b val="0"/>
        <i val="0"/>
        <strike val="0"/>
        <condense val="0"/>
        <extend val="0"/>
        <outline val="0"/>
        <shadow val="0"/>
        <u val="none"/>
        <vertAlign val="baseline"/>
        <sz val="10"/>
        <color auto="1"/>
        <name val="Aptos"/>
        <family val="2"/>
        <scheme val="none"/>
      </font>
      <numFmt numFmtId="164"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2" tint="-0.249977111117893"/>
        </left>
        <right style="thin">
          <color theme="2" tint="-0.249977111117893"/>
        </right>
        <top style="thin">
          <color theme="2" tint="-0.249977111117893"/>
        </top>
        <bottom style="thin">
          <color theme="2" tint="-0.249977111117893"/>
        </bottom>
        <vertical style="thin">
          <color theme="2" tint="-0.249977111117893"/>
        </vertical>
        <horizontal style="thin">
          <color theme="2" tint="-0.249977111117893"/>
        </horizontal>
      </border>
      <protection locked="0" hidden="0"/>
    </dxf>
    <dxf>
      <font>
        <b val="0"/>
        <i val="0"/>
        <strike val="0"/>
        <condense val="0"/>
        <extend val="0"/>
        <outline val="0"/>
        <shadow val="0"/>
        <u val="none"/>
        <vertAlign val="baseline"/>
        <sz val="10"/>
        <color auto="1"/>
        <name val="Aptos"/>
        <family val="2"/>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left style="thin">
          <color theme="2" tint="-0.249977111117893"/>
        </left>
        <right style="thin">
          <color theme="2" tint="-0.249977111117893"/>
        </right>
        <top style="thin">
          <color theme="2" tint="-0.249977111117893"/>
        </top>
        <bottom style="thin">
          <color theme="2" tint="-0.249977111117893"/>
        </bottom>
        <vertical style="thin">
          <color theme="2" tint="-0.249977111117893"/>
        </vertical>
        <horizontal style="thin">
          <color theme="2" tint="-0.249977111117893"/>
        </horizontal>
      </border>
      <protection locked="0" hidden="0"/>
    </dxf>
    <dxf>
      <font>
        <b val="0"/>
        <i val="0"/>
        <strike val="0"/>
        <condense val="0"/>
        <extend val="0"/>
        <outline val="0"/>
        <shadow val="0"/>
        <u val="none"/>
        <vertAlign val="baseline"/>
        <sz val="10"/>
        <color auto="1"/>
        <name val="Aptos"/>
        <family val="2"/>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left/>
        <right style="thin">
          <color theme="2" tint="-0.249977111117893"/>
        </right>
        <top style="thin">
          <color theme="2" tint="-0.249977111117893"/>
        </top>
        <bottom style="thin">
          <color theme="2" tint="-0.249977111117893"/>
        </bottom>
        <vertical style="thin">
          <color theme="2" tint="-0.249977111117893"/>
        </vertical>
        <horizontal style="thin">
          <color theme="2" tint="-0.249977111117893"/>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10"/>
        <color auto="1"/>
        <name val="Aptos"/>
        <family val="2"/>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Aptos"/>
        <family val="2"/>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2" tint="-0.249977111117893"/>
        </left>
        <right style="thin">
          <color theme="2" tint="-0.249977111117893"/>
        </right>
        <top/>
        <bottom/>
        <vertical style="thin">
          <color theme="2" tint="-0.249977111117893"/>
        </vertical>
        <horizontal style="thin">
          <color theme="2" tint="-0.249977111117893"/>
        </horizontal>
      </border>
      <protection locked="1" hidden="0"/>
    </dxf>
  </dxfs>
  <tableStyles count="2" defaultTableStyle="TableStyleMedium2" defaultPivotStyle="PivotStyleLight16">
    <tableStyle name="Estilo de tabla 1" pivot="0" count="0" xr9:uid="{00000000-0011-0000-FFFF-FFFF00000000}"/>
    <tableStyle name="Invisible" pivot="0" table="0" count="0" xr9:uid="{00000000-0011-0000-FFFF-FFFF01000000}"/>
  </tableStyles>
  <colors>
    <mruColors>
      <color rgb="FFEE2A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eigob-my.sharepoint.com/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3:J29" totalsRowShown="0" headerRowDxfId="29" dataDxfId="27" headerRowBorderDxfId="28" tableBorderDxfId="26" totalsRowBorderDxfId="25">
  <tableColumns count="10">
    <tableColumn id="1" xr3:uid="{00000000-0010-0000-0000-000001000000}" name="Producto" dataDxfId="24"/>
    <tableColumn id="2" xr3:uid="{00000000-0010-0000-0000-000002000000}" name="Indicador" dataDxfId="23"/>
    <tableColumn id="3" xr3:uid="{00000000-0010-0000-0000-000003000000}" name="Física_x000a_(A)" dataDxfId="22"/>
    <tableColumn id="4" xr3:uid="{00000000-0010-0000-0000-000004000000}" name="Financiera_x000a_(B)" dataDxfId="21"/>
    <tableColumn id="9" xr3:uid="{00000000-0010-0000-0000-000009000000}" name="Física_x000a_(C)" dataDxfId="20"/>
    <tableColumn id="10" xr3:uid="{00000000-0010-0000-0000-00000A000000}" name="Financiera_x000a_(D)" dataDxfId="19"/>
    <tableColumn id="5" xr3:uid="{00000000-0010-0000-0000-000005000000}" name="Física _x000a_(E)" dataDxfId="18"/>
    <tableColumn id="6" xr3:uid="{00000000-0010-0000-0000-000006000000}" name="Financiera _x000a_ (F)" dataDxfId="17">
      <calculatedColumnFormula>3636567.9+11755333.02</calculatedColumnFormula>
    </tableColumn>
    <tableColumn id="7" xr3:uid="{00000000-0010-0000-0000-000007000000}" name="Física _x000a_(%)_x000a_ G=E/C" dataDxfId="16" dataCellStyle="Porcentaje">
      <calculatedColumnFormula>IF(G24&gt;0,G24/E24,0)</calculatedColumnFormula>
    </tableColumn>
    <tableColumn id="8" xr3:uid="{00000000-0010-0000-0000-000008000000}" name="Financiero _x000a_(%) _x000a_H=F/D" dataDxfId="15">
      <calculatedColumnFormula>IF(H24&gt;0,H24/F24,0)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1000000}" name="Tabla16" displayName="Tabla16" ref="A23:J24" totalsRowShown="0" headerRowDxfId="14" dataDxfId="12" headerRowBorderDxfId="13" tableBorderDxfId="11" totalsRowBorderDxfId="10">
  <tableColumns count="10">
    <tableColumn id="1" xr3:uid="{00000000-0010-0000-0100-000001000000}" name="Producto" dataDxfId="9"/>
    <tableColumn id="2" xr3:uid="{00000000-0010-0000-0100-000002000000}" name="Indicador" dataDxfId="8"/>
    <tableColumn id="3" xr3:uid="{00000000-0010-0000-0100-000003000000}" name="Física_x000a_(A)" dataDxfId="7"/>
    <tableColumn id="4" xr3:uid="{00000000-0010-0000-0100-000004000000}" name="Financiera_x000a_(B)" dataDxfId="6"/>
    <tableColumn id="9" xr3:uid="{00000000-0010-0000-0100-000009000000}" name="Física_x000a_(C)" dataDxfId="5"/>
    <tableColumn id="10" xr3:uid="{00000000-0010-0000-0100-00000A000000}" name="Financiera_x000a_(D)" dataDxfId="4"/>
    <tableColumn id="5" xr3:uid="{00000000-0010-0000-0100-000005000000}" name="Física _x000a_(E)" dataDxfId="3"/>
    <tableColumn id="6" xr3:uid="{00000000-0010-0000-0100-000006000000}" name="Financiera _x000a_ (F)" dataDxfId="2"/>
    <tableColumn id="7" xr3:uid="{00000000-0010-0000-0100-000007000000}" name="Física _x000a_(%)_x000a_ G=E/C" dataDxfId="1" dataCellStyle="Porcentaje">
      <calculatedColumnFormula>IF(G24&gt;0,G24/E24,0)</calculatedColumnFormula>
    </tableColumn>
    <tableColumn id="8" xr3:uid="{00000000-0010-0000-0100-000008000000}" name="Financiero _x000a_(%) _x000a_H=F/D" dataDxfId="0">
      <calculatedColumnFormula>IF(H24&gt;0,H24/F24,0)</calculatedColumnFormula>
    </tableColumn>
  </tableColumns>
  <tableStyleInfo name="Estilo de tabla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2000000}" name="Tabla18" displayName="Tabla18" ref="A23:J28" totalsRowShown="0" headerRowDxfId="44" dataDxfId="42" headerRowBorderDxfId="43" tableBorderDxfId="41" totalsRowBorderDxfId="40">
  <tableColumns count="10">
    <tableColumn id="1" xr3:uid="{00000000-0010-0000-0200-000001000000}" name="Producto" dataDxfId="39"/>
    <tableColumn id="2" xr3:uid="{00000000-0010-0000-0200-000002000000}" name="Indicador" dataDxfId="38"/>
    <tableColumn id="3" xr3:uid="{00000000-0010-0000-0200-000003000000}" name="Física_x000a_(A)" dataDxfId="37"/>
    <tableColumn id="4" xr3:uid="{00000000-0010-0000-0200-000004000000}" name="Financiera_x000a_(B)" dataDxfId="36"/>
    <tableColumn id="9" xr3:uid="{00000000-0010-0000-0200-000009000000}" name="Física_x000a_(C)" dataDxfId="35"/>
    <tableColumn id="10" xr3:uid="{00000000-0010-0000-0200-00000A000000}" name="Financiera_x000a_(D)" dataDxfId="34"/>
    <tableColumn id="5" xr3:uid="{00000000-0010-0000-0200-000005000000}" name="Física _x000a_(E)" dataDxfId="33"/>
    <tableColumn id="6" xr3:uid="{00000000-0010-0000-0200-000006000000}" name="Financiera _x000a_ (F)" dataDxfId="32"/>
    <tableColumn id="7" xr3:uid="{00000000-0010-0000-0200-000007000000}" name="Física _x000a_(%)_x000a_ G=E/C" dataDxfId="31" dataCellStyle="Porcentaje">
      <calculatedColumnFormula>IF(G24&gt;0,G24/E24,0)</calculatedColumnFormula>
    </tableColumn>
    <tableColumn id="8" xr3:uid="{00000000-0010-0000-0200-000008000000}" name="Financiero _x000a_(%) _x000a_H=F/D" dataDxfId="30">
      <calculatedColumnFormula>IF(H24&gt;0,H24/F24,0)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J57"/>
  <sheetViews>
    <sheetView tabSelected="1" topLeftCell="A49" zoomScale="80" zoomScaleNormal="80" zoomScaleSheetLayoutView="80" zoomScalePageLayoutView="80" workbookViewId="0">
      <selection activeCell="A52" sqref="A52:J52"/>
    </sheetView>
  </sheetViews>
  <sheetFormatPr baseColWidth="10" defaultColWidth="11.453125" defaultRowHeight="13.5" x14ac:dyDescent="0.25"/>
  <cols>
    <col min="1" max="1" width="26.81640625" style="3" customWidth="1"/>
    <col min="2" max="2" width="19.26953125" style="3" bestFit="1" customWidth="1"/>
    <col min="3" max="3" width="12.7265625" style="3" customWidth="1"/>
    <col min="4" max="4" width="19.453125" style="3" customWidth="1"/>
    <col min="5" max="5" width="12.7265625" style="3" customWidth="1"/>
    <col min="6" max="6" width="19.54296875" style="3" customWidth="1"/>
    <col min="7" max="7" width="12.7265625" style="3" customWidth="1"/>
    <col min="8" max="8" width="17.26953125" style="3" customWidth="1"/>
    <col min="9" max="9" width="12.7265625" style="3" customWidth="1"/>
    <col min="10" max="10" width="14" style="3" customWidth="1"/>
    <col min="11" max="16384" width="11.453125" style="2"/>
  </cols>
  <sheetData>
    <row r="1" spans="1:10" ht="21" customHeight="1" x14ac:dyDescent="0.25">
      <c r="A1" s="90" t="s">
        <v>0</v>
      </c>
      <c r="B1" s="90"/>
      <c r="C1" s="90"/>
      <c r="D1" s="90"/>
      <c r="E1" s="90"/>
      <c r="F1" s="90"/>
      <c r="G1" s="90"/>
      <c r="H1" s="90"/>
      <c r="I1" s="90"/>
      <c r="J1" s="90"/>
    </row>
    <row r="2" spans="1:10" ht="21" customHeight="1" x14ac:dyDescent="0.25">
      <c r="A2" s="85" t="s">
        <v>1</v>
      </c>
      <c r="B2" s="85"/>
      <c r="C2" s="85"/>
      <c r="D2" s="85"/>
      <c r="E2" s="85"/>
      <c r="F2" s="85"/>
      <c r="G2" s="85"/>
      <c r="H2" s="85"/>
      <c r="I2" s="85"/>
      <c r="J2" s="85"/>
    </row>
    <row r="3" spans="1:10" ht="19.5" customHeight="1" x14ac:dyDescent="0.25">
      <c r="A3" s="52" t="s">
        <v>2</v>
      </c>
      <c r="B3" s="91" t="s">
        <v>3</v>
      </c>
      <c r="C3" s="91"/>
      <c r="D3" s="91"/>
      <c r="E3" s="91"/>
      <c r="F3" s="91"/>
      <c r="G3" s="91"/>
      <c r="H3" s="91"/>
      <c r="I3" s="91"/>
      <c r="J3" s="91"/>
    </row>
    <row r="4" spans="1:10" ht="18.75" customHeight="1" x14ac:dyDescent="0.3">
      <c r="A4" s="53" t="s">
        <v>4</v>
      </c>
      <c r="B4" s="91" t="s">
        <v>5</v>
      </c>
      <c r="C4" s="91"/>
      <c r="D4" s="91"/>
      <c r="E4" s="91"/>
      <c r="F4" s="91"/>
      <c r="G4" s="91"/>
      <c r="H4" s="91"/>
      <c r="I4" s="91"/>
      <c r="J4" s="91"/>
    </row>
    <row r="5" spans="1:10" ht="19.5" customHeight="1" x14ac:dyDescent="0.3">
      <c r="A5" s="53" t="s">
        <v>6</v>
      </c>
      <c r="B5" s="91" t="s">
        <v>7</v>
      </c>
      <c r="C5" s="91"/>
      <c r="D5" s="91"/>
      <c r="E5" s="91"/>
      <c r="F5" s="91"/>
      <c r="G5" s="91"/>
      <c r="H5" s="91"/>
      <c r="I5" s="91"/>
      <c r="J5" s="91"/>
    </row>
    <row r="6" spans="1:10" ht="35.15" customHeight="1" x14ac:dyDescent="0.25">
      <c r="A6" s="52" t="s">
        <v>8</v>
      </c>
      <c r="B6" s="92" t="s">
        <v>127</v>
      </c>
      <c r="C6" s="92"/>
      <c r="D6" s="92"/>
      <c r="E6" s="92"/>
      <c r="F6" s="92"/>
      <c r="G6" s="92"/>
      <c r="H6" s="92"/>
      <c r="I6" s="92"/>
      <c r="J6" s="92"/>
    </row>
    <row r="7" spans="1:10" ht="39.65" customHeight="1" x14ac:dyDescent="0.25">
      <c r="A7" s="52" t="s">
        <v>9</v>
      </c>
      <c r="B7" s="92" t="s">
        <v>128</v>
      </c>
      <c r="C7" s="92"/>
      <c r="D7" s="92"/>
      <c r="E7" s="92"/>
      <c r="F7" s="92"/>
      <c r="G7" s="92"/>
      <c r="H7" s="92"/>
      <c r="I7" s="92"/>
      <c r="J7" s="92"/>
    </row>
    <row r="8" spans="1:10" ht="21.75" customHeight="1" x14ac:dyDescent="0.25">
      <c r="A8" s="90" t="s">
        <v>10</v>
      </c>
      <c r="B8" s="90"/>
      <c r="C8" s="90"/>
      <c r="D8" s="90"/>
      <c r="E8" s="90"/>
      <c r="F8" s="90"/>
      <c r="G8" s="90"/>
      <c r="H8" s="90"/>
      <c r="I8" s="90"/>
      <c r="J8" s="90"/>
    </row>
    <row r="9" spans="1:10" ht="19.5" customHeight="1" x14ac:dyDescent="0.25">
      <c r="A9" s="52" t="s">
        <v>11</v>
      </c>
      <c r="B9" s="54">
        <v>1</v>
      </c>
      <c r="C9" s="93" t="str">
        <f>IFERROR(VLOOKUP(B9,'[1]Validacion datos'!A2:B5,2,FALSE),"")</f>
        <v>DESARROLLO INSTITUCIONAL</v>
      </c>
      <c r="D9" s="93"/>
      <c r="E9" s="93"/>
      <c r="F9" s="93"/>
      <c r="G9" s="93"/>
      <c r="H9" s="93"/>
      <c r="I9" s="93"/>
      <c r="J9" s="93"/>
    </row>
    <row r="10" spans="1:10" ht="19.5" customHeight="1" x14ac:dyDescent="0.25">
      <c r="A10" s="52" t="s">
        <v>12</v>
      </c>
      <c r="B10" s="55">
        <v>1.2</v>
      </c>
      <c r="C10" s="93" t="str">
        <f>IFERROR(VLOOKUP(B10,'[1]Validacion datos'!A8:B26,2,FALSE),"")</f>
        <v>Imperio de la ley y seguridad ciudadana</v>
      </c>
      <c r="D10" s="93"/>
      <c r="E10" s="93"/>
      <c r="F10" s="93"/>
      <c r="G10" s="93"/>
      <c r="H10" s="93"/>
      <c r="I10" s="93"/>
      <c r="J10" s="93"/>
    </row>
    <row r="11" spans="1:10" ht="49.5" customHeight="1" x14ac:dyDescent="0.25">
      <c r="A11" s="52" t="s">
        <v>13</v>
      </c>
      <c r="B11" s="56" t="s">
        <v>14</v>
      </c>
      <c r="C11" s="104" t="str">
        <f>IFERROR(VLOOKUP(B11,'[1]Validacion datos'!D8:E64,2,FALSE),"")</f>
        <v>Construir un clima de seguridad ciudadana basado en el combate a las múltiples causas que originan la delincuencia, la violencia en la convivencia social y el crimen organizado, mediante la articulación eficiente de las políticas de prevención, persecución y sanción</v>
      </c>
      <c r="D11" s="104"/>
      <c r="E11" s="104"/>
      <c r="F11" s="104"/>
      <c r="G11" s="104"/>
      <c r="H11" s="104"/>
      <c r="I11" s="104"/>
      <c r="J11" s="104"/>
    </row>
    <row r="12" spans="1:10" ht="21" customHeight="1" x14ac:dyDescent="0.25">
      <c r="A12" s="90" t="s">
        <v>15</v>
      </c>
      <c r="B12" s="90"/>
      <c r="C12" s="90"/>
      <c r="D12" s="90"/>
      <c r="E12" s="90"/>
      <c r="F12" s="90"/>
      <c r="G12" s="90"/>
      <c r="H12" s="90"/>
      <c r="I12" s="90"/>
      <c r="J12" s="90"/>
    </row>
    <row r="13" spans="1:10" ht="38.25" customHeight="1" x14ac:dyDescent="0.25">
      <c r="A13" s="52" t="s">
        <v>16</v>
      </c>
      <c r="B13" s="92" t="s">
        <v>17</v>
      </c>
      <c r="C13" s="92"/>
      <c r="D13" s="92"/>
      <c r="E13" s="92"/>
      <c r="F13" s="92"/>
      <c r="G13" s="92"/>
      <c r="H13" s="92"/>
      <c r="I13" s="92"/>
      <c r="J13" s="92"/>
    </row>
    <row r="14" spans="1:10" ht="117.75" customHeight="1" x14ac:dyDescent="0.25">
      <c r="A14" s="57" t="s">
        <v>18</v>
      </c>
      <c r="B14" s="92" t="s">
        <v>19</v>
      </c>
      <c r="C14" s="92"/>
      <c r="D14" s="92"/>
      <c r="E14" s="92"/>
      <c r="F14" s="92"/>
      <c r="G14" s="92"/>
      <c r="H14" s="92"/>
      <c r="I14" s="92"/>
      <c r="J14" s="92"/>
    </row>
    <row r="15" spans="1:10" ht="43.5" customHeight="1" x14ac:dyDescent="0.25">
      <c r="A15" s="57" t="s">
        <v>88</v>
      </c>
      <c r="B15" s="92" t="s">
        <v>20</v>
      </c>
      <c r="C15" s="92"/>
      <c r="D15" s="92"/>
      <c r="E15" s="92"/>
      <c r="F15" s="92"/>
      <c r="G15" s="92"/>
      <c r="H15" s="92"/>
      <c r="I15" s="92"/>
      <c r="J15" s="92"/>
    </row>
    <row r="16" spans="1:10" ht="42" customHeight="1" x14ac:dyDescent="0.25">
      <c r="A16" s="57" t="s">
        <v>21</v>
      </c>
      <c r="B16" s="92" t="s">
        <v>22</v>
      </c>
      <c r="C16" s="92"/>
      <c r="D16" s="92"/>
      <c r="E16" s="92"/>
      <c r="F16" s="92"/>
      <c r="G16" s="92"/>
      <c r="H16" s="92"/>
      <c r="I16" s="92"/>
      <c r="J16" s="92"/>
    </row>
    <row r="17" spans="1:10" ht="21" customHeight="1" x14ac:dyDescent="0.25">
      <c r="A17" s="90" t="s">
        <v>23</v>
      </c>
      <c r="B17" s="90"/>
      <c r="C17" s="90"/>
      <c r="D17" s="90"/>
      <c r="E17" s="90"/>
      <c r="F17" s="90"/>
      <c r="G17" s="90"/>
      <c r="H17" s="90"/>
      <c r="I17" s="90"/>
      <c r="J17" s="90"/>
    </row>
    <row r="18" spans="1:10" ht="21" customHeight="1" x14ac:dyDescent="0.25">
      <c r="A18" s="85" t="s">
        <v>24</v>
      </c>
      <c r="B18" s="85"/>
      <c r="C18" s="85"/>
      <c r="D18" s="85"/>
      <c r="E18" s="85"/>
      <c r="F18" s="85"/>
      <c r="G18" s="85"/>
      <c r="H18" s="85"/>
      <c r="I18" s="85"/>
      <c r="J18" s="85"/>
    </row>
    <row r="19" spans="1:10" ht="39.75" customHeight="1" x14ac:dyDescent="0.25">
      <c r="A19" s="103" t="s">
        <v>25</v>
      </c>
      <c r="B19" s="103"/>
      <c r="C19" s="103" t="s">
        <v>26</v>
      </c>
      <c r="D19" s="103"/>
      <c r="E19" s="103"/>
      <c r="F19" s="103" t="s">
        <v>27</v>
      </c>
      <c r="G19" s="103"/>
      <c r="H19" s="103"/>
      <c r="I19" s="103" t="s">
        <v>28</v>
      </c>
      <c r="J19" s="103"/>
    </row>
    <row r="20" spans="1:10" ht="20.25" customHeight="1" x14ac:dyDescent="0.25">
      <c r="A20" s="109">
        <v>685995629</v>
      </c>
      <c r="B20" s="109"/>
      <c r="C20" s="109">
        <f>SUM(D24:D29)</f>
        <v>685995629</v>
      </c>
      <c r="D20" s="109"/>
      <c r="E20" s="109"/>
      <c r="F20" s="109">
        <f>SUM(Tabla1[Financiera 
 (F)])</f>
        <v>280696936.80000001</v>
      </c>
      <c r="G20" s="109"/>
      <c r="H20" s="109"/>
      <c r="I20" s="110">
        <f>+IF(F20&gt;0,F20/C20,0)</f>
        <v>0.4091818153552696</v>
      </c>
      <c r="J20" s="110"/>
    </row>
    <row r="21" spans="1:10" ht="24.75" customHeight="1" x14ac:dyDescent="0.25">
      <c r="A21" s="85" t="s">
        <v>29</v>
      </c>
      <c r="B21" s="85"/>
      <c r="C21" s="85"/>
      <c r="D21" s="85"/>
      <c r="E21" s="85"/>
      <c r="F21" s="85"/>
      <c r="G21" s="85"/>
      <c r="H21" s="85"/>
      <c r="I21" s="85"/>
      <c r="J21" s="85"/>
    </row>
    <row r="22" spans="1:10" ht="32.25" customHeight="1" x14ac:dyDescent="0.3">
      <c r="A22" s="58"/>
      <c r="B22" s="77"/>
      <c r="C22" s="98" t="s">
        <v>30</v>
      </c>
      <c r="D22" s="99"/>
      <c r="E22" s="98" t="s">
        <v>31</v>
      </c>
      <c r="F22" s="99"/>
      <c r="G22" s="98" t="s">
        <v>32</v>
      </c>
      <c r="H22" s="98"/>
      <c r="I22" s="98" t="s">
        <v>33</v>
      </c>
      <c r="J22" s="99"/>
    </row>
    <row r="23" spans="1:10" ht="39" x14ac:dyDescent="0.25">
      <c r="A23" s="59" t="s">
        <v>34</v>
      </c>
      <c r="B23" s="59" t="s">
        <v>35</v>
      </c>
      <c r="C23" s="59" t="s">
        <v>36</v>
      </c>
      <c r="D23" s="59" t="s">
        <v>37</v>
      </c>
      <c r="E23" s="59" t="s">
        <v>38</v>
      </c>
      <c r="F23" s="59" t="s">
        <v>39</v>
      </c>
      <c r="G23" s="59" t="s">
        <v>40</v>
      </c>
      <c r="H23" s="59" t="s">
        <v>41</v>
      </c>
      <c r="I23" s="59" t="s">
        <v>42</v>
      </c>
      <c r="J23" s="59" t="s">
        <v>43</v>
      </c>
    </row>
    <row r="24" spans="1:10" ht="48.75" customHeight="1" x14ac:dyDescent="0.25">
      <c r="A24" s="70" t="s">
        <v>115</v>
      </c>
      <c r="B24" s="60" t="s">
        <v>44</v>
      </c>
      <c r="C24" s="62" t="s">
        <v>44</v>
      </c>
      <c r="D24" s="63">
        <v>198062155</v>
      </c>
      <c r="E24" s="78" t="s">
        <v>44</v>
      </c>
      <c r="F24" s="64" t="s">
        <v>44</v>
      </c>
      <c r="G24" s="65" t="s">
        <v>44</v>
      </c>
      <c r="H24" s="63">
        <v>70269442.930000007</v>
      </c>
      <c r="I24" s="66" t="e">
        <f t="shared" ref="I24" si="0">IF(G24&gt;0,G24/E24,0)</f>
        <v>#VALUE!</v>
      </c>
      <c r="J24" s="67" t="e">
        <f t="shared" ref="J24" si="1">IF(H24&gt;0,H24/F24,0)</f>
        <v>#VALUE!</v>
      </c>
    </row>
    <row r="25" spans="1:10" ht="70.5" customHeight="1" x14ac:dyDescent="0.25">
      <c r="A25" s="60" t="s">
        <v>89</v>
      </c>
      <c r="B25" s="60" t="s">
        <v>45</v>
      </c>
      <c r="C25" s="62">
        <v>85</v>
      </c>
      <c r="D25" s="63">
        <v>31283468</v>
      </c>
      <c r="E25" s="78">
        <v>35</v>
      </c>
      <c r="F25" s="64">
        <v>16442257.68</v>
      </c>
      <c r="G25" s="65">
        <v>32</v>
      </c>
      <c r="H25" s="63">
        <v>14333785.91</v>
      </c>
      <c r="I25" s="66">
        <f t="shared" ref="I25:J29" si="2">IF(G25&gt;0,G25/E25,0)</f>
        <v>0.91428571428571426</v>
      </c>
      <c r="J25" s="67">
        <f t="shared" si="2"/>
        <v>0.87176506955217603</v>
      </c>
    </row>
    <row r="26" spans="1:10" ht="78.75" customHeight="1" x14ac:dyDescent="0.25">
      <c r="A26" s="60" t="s">
        <v>90</v>
      </c>
      <c r="B26" s="60" t="s">
        <v>46</v>
      </c>
      <c r="C26" s="62">
        <v>49979</v>
      </c>
      <c r="D26" s="63">
        <v>152245531</v>
      </c>
      <c r="E26" s="78">
        <v>23112</v>
      </c>
      <c r="F26" s="64">
        <v>74041350.5</v>
      </c>
      <c r="G26" s="65">
        <v>31579</v>
      </c>
      <c r="H26" s="63">
        <v>74193026.439999998</v>
      </c>
      <c r="I26" s="66">
        <f t="shared" si="2"/>
        <v>1.3663464866735895</v>
      </c>
      <c r="J26" s="67">
        <f t="shared" si="2"/>
        <v>1.0020485301655864</v>
      </c>
    </row>
    <row r="27" spans="1:10" ht="77.25" customHeight="1" x14ac:dyDescent="0.25">
      <c r="A27" s="60" t="s">
        <v>100</v>
      </c>
      <c r="B27" s="60" t="s">
        <v>47</v>
      </c>
      <c r="C27" s="62">
        <v>19</v>
      </c>
      <c r="D27" s="63">
        <v>82025629</v>
      </c>
      <c r="E27" s="78" t="s">
        <v>44</v>
      </c>
      <c r="F27" s="64">
        <v>39927159.880000003</v>
      </c>
      <c r="G27" s="65" t="s">
        <v>44</v>
      </c>
      <c r="H27" s="63">
        <v>30663554.649999999</v>
      </c>
      <c r="I27" s="66" t="e">
        <f t="shared" si="2"/>
        <v>#VALUE!</v>
      </c>
      <c r="J27" s="67">
        <f t="shared" si="2"/>
        <v>0.76798737356121705</v>
      </c>
    </row>
    <row r="28" spans="1:10" ht="87" customHeight="1" x14ac:dyDescent="0.25">
      <c r="A28" s="60" t="s">
        <v>91</v>
      </c>
      <c r="B28" s="60" t="s">
        <v>48</v>
      </c>
      <c r="C28" s="62">
        <v>2</v>
      </c>
      <c r="D28" s="63">
        <v>193727286</v>
      </c>
      <c r="E28" s="78">
        <v>1</v>
      </c>
      <c r="F28" s="64">
        <v>92230313.519999996</v>
      </c>
      <c r="G28" s="65">
        <v>1</v>
      </c>
      <c r="H28" s="63">
        <v>78776755.480000004</v>
      </c>
      <c r="I28" s="66">
        <f t="shared" si="2"/>
        <v>1</v>
      </c>
      <c r="J28" s="67">
        <f t="shared" si="2"/>
        <v>0.85413084346631207</v>
      </c>
    </row>
    <row r="29" spans="1:10" ht="72.75" customHeight="1" x14ac:dyDescent="0.25">
      <c r="A29" s="60" t="s">
        <v>92</v>
      </c>
      <c r="B29" s="60" t="s">
        <v>49</v>
      </c>
      <c r="C29" s="79">
        <v>1</v>
      </c>
      <c r="D29" s="63">
        <v>28651560</v>
      </c>
      <c r="E29" s="80" t="s">
        <v>44</v>
      </c>
      <c r="F29" s="64">
        <v>13383453.460000001</v>
      </c>
      <c r="G29" s="81" t="s">
        <v>44</v>
      </c>
      <c r="H29" s="63">
        <v>12460371.390000001</v>
      </c>
      <c r="I29" s="66" t="e">
        <f t="shared" si="2"/>
        <v>#VALUE!</v>
      </c>
      <c r="J29" s="67">
        <f t="shared" si="2"/>
        <v>0.93102811073697267</v>
      </c>
    </row>
    <row r="30" spans="1:10" ht="25.5" customHeight="1" x14ac:dyDescent="0.25">
      <c r="A30" s="75" t="s">
        <v>50</v>
      </c>
      <c r="B30" s="87" t="str">
        <f>+A25</f>
        <v>6105- Negocios que comercializan armas de fuego controlados y regulados en sus operaciones.</v>
      </c>
      <c r="C30" s="87"/>
      <c r="D30" s="87"/>
      <c r="E30" s="87"/>
      <c r="F30" s="87"/>
      <c r="G30" s="87"/>
      <c r="H30" s="87"/>
      <c r="I30" s="87"/>
      <c r="J30" s="87"/>
    </row>
    <row r="31" spans="1:10" ht="50.25" customHeight="1" x14ac:dyDescent="0.25">
      <c r="A31" s="82" t="s">
        <v>51</v>
      </c>
      <c r="B31" s="102" t="s">
        <v>52</v>
      </c>
      <c r="C31" s="102"/>
      <c r="D31" s="102"/>
      <c r="E31" s="102"/>
      <c r="F31" s="102"/>
      <c r="G31" s="102"/>
      <c r="H31" s="102"/>
      <c r="I31" s="102"/>
      <c r="J31" s="102"/>
    </row>
    <row r="32" spans="1:10" ht="60.75" customHeight="1" x14ac:dyDescent="0.25">
      <c r="A32" s="82" t="s">
        <v>53</v>
      </c>
      <c r="B32" s="102" t="s">
        <v>107</v>
      </c>
      <c r="C32" s="102"/>
      <c r="D32" s="102"/>
      <c r="E32" s="102"/>
      <c r="F32" s="102"/>
      <c r="G32" s="102"/>
      <c r="H32" s="102"/>
      <c r="I32" s="102"/>
      <c r="J32" s="102"/>
    </row>
    <row r="33" spans="1:10" ht="159.75" customHeight="1" x14ac:dyDescent="0.25">
      <c r="A33" s="82" t="s">
        <v>54</v>
      </c>
      <c r="B33" s="102" t="s">
        <v>108</v>
      </c>
      <c r="C33" s="102"/>
      <c r="D33" s="102"/>
      <c r="E33" s="102"/>
      <c r="F33" s="102"/>
      <c r="G33" s="102"/>
      <c r="H33" s="102"/>
      <c r="I33" s="102"/>
      <c r="J33" s="102"/>
    </row>
    <row r="34" spans="1:10" ht="22.5" customHeight="1" x14ac:dyDescent="0.25">
      <c r="A34" s="75" t="s">
        <v>50</v>
      </c>
      <c r="B34" s="87" t="str">
        <f>+A26</f>
        <v>6864- Personas físicas y jurídicas con derecho de tenencia y porte de armas de fuego reguladas.</v>
      </c>
      <c r="C34" s="87"/>
      <c r="D34" s="87"/>
      <c r="E34" s="87"/>
      <c r="F34" s="87"/>
      <c r="G34" s="87"/>
      <c r="H34" s="87"/>
      <c r="I34" s="87"/>
      <c r="J34" s="87"/>
    </row>
    <row r="35" spans="1:10" ht="48.75" customHeight="1" x14ac:dyDescent="0.25">
      <c r="A35" s="82" t="s">
        <v>51</v>
      </c>
      <c r="B35" s="102" t="s">
        <v>55</v>
      </c>
      <c r="C35" s="102"/>
      <c r="D35" s="102"/>
      <c r="E35" s="102"/>
      <c r="F35" s="102"/>
      <c r="G35" s="102"/>
      <c r="H35" s="102"/>
      <c r="I35" s="102"/>
      <c r="J35" s="102"/>
    </row>
    <row r="36" spans="1:10" ht="138" customHeight="1" x14ac:dyDescent="0.25">
      <c r="A36" s="82" t="s">
        <v>53</v>
      </c>
      <c r="B36" s="102" t="s">
        <v>124</v>
      </c>
      <c r="C36" s="102"/>
      <c r="D36" s="102"/>
      <c r="E36" s="102"/>
      <c r="F36" s="102"/>
      <c r="G36" s="102"/>
      <c r="H36" s="102"/>
      <c r="I36" s="102"/>
      <c r="J36" s="102"/>
    </row>
    <row r="37" spans="1:10" ht="100.5" customHeight="1" x14ac:dyDescent="0.25">
      <c r="A37" s="82" t="s">
        <v>54</v>
      </c>
      <c r="B37" s="102" t="s">
        <v>125</v>
      </c>
      <c r="C37" s="102"/>
      <c r="D37" s="102"/>
      <c r="E37" s="102"/>
      <c r="F37" s="102"/>
      <c r="G37" s="102"/>
      <c r="H37" s="102"/>
      <c r="I37" s="102"/>
      <c r="J37" s="102"/>
    </row>
    <row r="38" spans="1:10" ht="25.5" customHeight="1" x14ac:dyDescent="0.25">
      <c r="A38" s="75" t="s">
        <v>50</v>
      </c>
      <c r="B38" s="87" t="str">
        <f>+A27</f>
        <v>8043- Empresas de manipulación de productos pirotécnicos y químicos reguladas.</v>
      </c>
      <c r="C38" s="87"/>
      <c r="D38" s="87"/>
      <c r="E38" s="87"/>
      <c r="F38" s="87"/>
      <c r="G38" s="87"/>
      <c r="H38" s="87"/>
      <c r="I38" s="87"/>
      <c r="J38" s="87"/>
    </row>
    <row r="39" spans="1:10" ht="45" customHeight="1" x14ac:dyDescent="0.25">
      <c r="A39" s="82" t="s">
        <v>51</v>
      </c>
      <c r="B39" s="102" t="s">
        <v>126</v>
      </c>
      <c r="C39" s="102"/>
      <c r="D39" s="102"/>
      <c r="E39" s="102"/>
      <c r="F39" s="102"/>
      <c r="G39" s="102"/>
      <c r="H39" s="102"/>
      <c r="I39" s="102"/>
      <c r="J39" s="102"/>
    </row>
    <row r="40" spans="1:10" ht="120.75" customHeight="1" x14ac:dyDescent="0.25">
      <c r="A40" s="82" t="s">
        <v>53</v>
      </c>
      <c r="B40" s="102" t="s">
        <v>109</v>
      </c>
      <c r="C40" s="102"/>
      <c r="D40" s="102"/>
      <c r="E40" s="102"/>
      <c r="F40" s="102"/>
      <c r="G40" s="102"/>
      <c r="H40" s="102"/>
      <c r="I40" s="102"/>
      <c r="J40" s="102"/>
    </row>
    <row r="41" spans="1:10" ht="101.25" customHeight="1" x14ac:dyDescent="0.25">
      <c r="A41" s="82" t="s">
        <v>54</v>
      </c>
      <c r="B41" s="102" t="s">
        <v>110</v>
      </c>
      <c r="C41" s="102"/>
      <c r="D41" s="102"/>
      <c r="E41" s="102"/>
      <c r="F41" s="102"/>
      <c r="G41" s="102"/>
      <c r="H41" s="102"/>
      <c r="I41" s="102"/>
      <c r="J41" s="102"/>
    </row>
    <row r="42" spans="1:10" ht="25.5" customHeight="1" x14ac:dyDescent="0.25">
      <c r="A42" s="75" t="s">
        <v>50</v>
      </c>
      <c r="B42" s="87" t="str">
        <f>+A28</f>
        <v>7896- Población recibe campañas de educación en principios y valores para la convivencia y cultura de paz.</v>
      </c>
      <c r="C42" s="87"/>
      <c r="D42" s="87"/>
      <c r="E42" s="87"/>
      <c r="F42" s="87"/>
      <c r="G42" s="87"/>
      <c r="H42" s="87"/>
      <c r="I42" s="87"/>
      <c r="J42" s="87"/>
    </row>
    <row r="43" spans="1:10" ht="69.75" customHeight="1" x14ac:dyDescent="0.25">
      <c r="A43" s="82" t="s">
        <v>51</v>
      </c>
      <c r="B43" s="102" t="s">
        <v>56</v>
      </c>
      <c r="C43" s="102"/>
      <c r="D43" s="102"/>
      <c r="E43" s="102"/>
      <c r="F43" s="102"/>
      <c r="G43" s="102"/>
      <c r="H43" s="102"/>
      <c r="I43" s="102"/>
      <c r="J43" s="102"/>
    </row>
    <row r="44" spans="1:10" ht="165" customHeight="1" x14ac:dyDescent="0.25">
      <c r="A44" s="82" t="s">
        <v>53</v>
      </c>
      <c r="B44" s="102" t="s">
        <v>111</v>
      </c>
      <c r="C44" s="102"/>
      <c r="D44" s="102"/>
      <c r="E44" s="102"/>
      <c r="F44" s="102"/>
      <c r="G44" s="102"/>
      <c r="H44" s="102"/>
      <c r="I44" s="102"/>
      <c r="J44" s="102"/>
    </row>
    <row r="45" spans="1:10" ht="114" customHeight="1" x14ac:dyDescent="0.25">
      <c r="A45" s="82" t="s">
        <v>54</v>
      </c>
      <c r="B45" s="102" t="s">
        <v>112</v>
      </c>
      <c r="C45" s="102"/>
      <c r="D45" s="102"/>
      <c r="E45" s="102"/>
      <c r="F45" s="102"/>
      <c r="G45" s="102"/>
      <c r="H45" s="102"/>
      <c r="I45" s="102"/>
      <c r="J45" s="102"/>
    </row>
    <row r="46" spans="1:10" ht="25.5" customHeight="1" x14ac:dyDescent="0.25">
      <c r="A46" s="75" t="s">
        <v>50</v>
      </c>
      <c r="B46" s="87" t="str">
        <f>+A29</f>
        <v>7746- Ciudadanos y extranjeros beneficiados a través de acciones y políticas integral de seguridad ciudadana.</v>
      </c>
      <c r="C46" s="87"/>
      <c r="D46" s="87"/>
      <c r="E46" s="87"/>
      <c r="F46" s="87"/>
      <c r="G46" s="87"/>
      <c r="H46" s="87"/>
      <c r="I46" s="87"/>
      <c r="J46" s="87"/>
    </row>
    <row r="47" spans="1:10" ht="63" customHeight="1" x14ac:dyDescent="0.25">
      <c r="A47" s="82" t="s">
        <v>51</v>
      </c>
      <c r="B47" s="102" t="s">
        <v>57</v>
      </c>
      <c r="C47" s="102"/>
      <c r="D47" s="102"/>
      <c r="E47" s="102"/>
      <c r="F47" s="102"/>
      <c r="G47" s="102"/>
      <c r="H47" s="102"/>
      <c r="I47" s="102"/>
      <c r="J47" s="102"/>
    </row>
    <row r="48" spans="1:10" ht="132" customHeight="1" x14ac:dyDescent="0.25">
      <c r="A48" s="82" t="s">
        <v>53</v>
      </c>
      <c r="B48" s="102" t="s">
        <v>113</v>
      </c>
      <c r="C48" s="102"/>
      <c r="D48" s="102"/>
      <c r="E48" s="102"/>
      <c r="F48" s="102"/>
      <c r="G48" s="102"/>
      <c r="H48" s="102"/>
      <c r="I48" s="102"/>
      <c r="J48" s="102"/>
    </row>
    <row r="49" spans="1:10" ht="102.75" customHeight="1" x14ac:dyDescent="0.25">
      <c r="A49" s="82" t="s">
        <v>54</v>
      </c>
      <c r="B49" s="102" t="s">
        <v>114</v>
      </c>
      <c r="C49" s="102"/>
      <c r="D49" s="102"/>
      <c r="E49" s="102"/>
      <c r="F49" s="102"/>
      <c r="G49" s="102"/>
      <c r="H49" s="102"/>
      <c r="I49" s="102"/>
      <c r="J49" s="102"/>
    </row>
    <row r="50" spans="1:10" ht="25.5" customHeight="1" x14ac:dyDescent="0.25">
      <c r="A50" s="90" t="s">
        <v>93</v>
      </c>
      <c r="B50" s="90"/>
      <c r="C50" s="90"/>
      <c r="D50" s="90"/>
      <c r="E50" s="90"/>
      <c r="F50" s="90"/>
      <c r="G50" s="90"/>
      <c r="H50" s="90"/>
      <c r="I50" s="90"/>
      <c r="J50" s="90"/>
    </row>
    <row r="51" spans="1:10" ht="25.5" customHeight="1" x14ac:dyDescent="0.25">
      <c r="A51" s="85" t="s">
        <v>58</v>
      </c>
      <c r="B51" s="85"/>
      <c r="C51" s="85"/>
      <c r="D51" s="85"/>
      <c r="E51" s="85"/>
      <c r="F51" s="85"/>
      <c r="G51" s="85"/>
      <c r="H51" s="85"/>
      <c r="I51" s="85"/>
      <c r="J51" s="85"/>
    </row>
    <row r="52" spans="1:10" ht="66.75" customHeight="1" x14ac:dyDescent="0.25">
      <c r="A52" s="101" t="s">
        <v>59</v>
      </c>
      <c r="B52" s="101"/>
      <c r="C52" s="101"/>
      <c r="D52" s="101"/>
      <c r="E52" s="101"/>
      <c r="F52" s="101"/>
      <c r="G52" s="101"/>
      <c r="H52" s="101"/>
      <c r="I52" s="101"/>
      <c r="J52" s="101"/>
    </row>
    <row r="53" spans="1:10" ht="55.5" customHeight="1" x14ac:dyDescent="0.25">
      <c r="A53" s="46"/>
      <c r="B53" s="17"/>
      <c r="C53" s="17"/>
      <c r="D53" s="17"/>
      <c r="E53" s="17"/>
      <c r="F53" s="17"/>
      <c r="G53" s="17"/>
      <c r="H53" s="17"/>
      <c r="I53" s="17"/>
      <c r="J53" s="36"/>
    </row>
    <row r="54" spans="1:10" ht="21.75" customHeight="1" thickBot="1" x14ac:dyDescent="0.4">
      <c r="A54" s="37" t="s">
        <v>60</v>
      </c>
      <c r="B54" s="43">
        <f>+A20</f>
        <v>685995629</v>
      </c>
      <c r="C54" s="20"/>
      <c r="D54" s="105"/>
      <c r="E54" s="105"/>
      <c r="F54" s="105"/>
      <c r="G54" s="21"/>
      <c r="H54" s="21"/>
      <c r="I54" s="21"/>
      <c r="J54" s="38"/>
    </row>
    <row r="55" spans="1:10" ht="18" customHeight="1" x14ac:dyDescent="0.35">
      <c r="A55" s="37" t="s">
        <v>61</v>
      </c>
      <c r="B55" s="43">
        <f>+C20</f>
        <v>685995629</v>
      </c>
      <c r="C55" s="20"/>
      <c r="D55" s="83" t="s">
        <v>62</v>
      </c>
      <c r="E55" s="83"/>
      <c r="F55" s="83"/>
      <c r="G55" s="22"/>
      <c r="H55" s="83" t="s">
        <v>63</v>
      </c>
      <c r="I55" s="83"/>
      <c r="J55" s="106"/>
    </row>
    <row r="56" spans="1:10" ht="36" customHeight="1" x14ac:dyDescent="0.35">
      <c r="A56" s="39" t="s">
        <v>64</v>
      </c>
      <c r="B56" s="44">
        <f>+F20</f>
        <v>280696936.80000001</v>
      </c>
      <c r="C56" s="20"/>
      <c r="D56" s="107" t="s">
        <v>106</v>
      </c>
      <c r="E56" s="107"/>
      <c r="F56" s="107"/>
      <c r="G56" s="23"/>
      <c r="H56" s="84" t="s">
        <v>65</v>
      </c>
      <c r="I56" s="84"/>
      <c r="J56" s="108"/>
    </row>
    <row r="57" spans="1:10" ht="14" thickBot="1" x14ac:dyDescent="0.3">
      <c r="A57" s="40"/>
      <c r="B57" s="41"/>
      <c r="C57" s="41"/>
      <c r="D57" s="41"/>
      <c r="E57" s="41"/>
      <c r="F57" s="41"/>
      <c r="G57" s="41"/>
      <c r="H57" s="41"/>
      <c r="I57" s="41"/>
      <c r="J57" s="42"/>
    </row>
  </sheetData>
  <mergeCells count="59">
    <mergeCell ref="B41:J41"/>
    <mergeCell ref="B42:J42"/>
    <mergeCell ref="B43:J43"/>
    <mergeCell ref="B49:J49"/>
    <mergeCell ref="B44:J44"/>
    <mergeCell ref="B45:J45"/>
    <mergeCell ref="B46:J46"/>
    <mergeCell ref="B47:J47"/>
    <mergeCell ref="B48:J48"/>
    <mergeCell ref="B36:J36"/>
    <mergeCell ref="B37:J37"/>
    <mergeCell ref="B38:J38"/>
    <mergeCell ref="B39:J39"/>
    <mergeCell ref="B40:J40"/>
    <mergeCell ref="D56:F56"/>
    <mergeCell ref="H56:J56"/>
    <mergeCell ref="B16:J16"/>
    <mergeCell ref="A17:J17"/>
    <mergeCell ref="B34:J34"/>
    <mergeCell ref="B33:J33"/>
    <mergeCell ref="A20:B20"/>
    <mergeCell ref="I20:J20"/>
    <mergeCell ref="A21:J21"/>
    <mergeCell ref="C22:D22"/>
    <mergeCell ref="G22:H22"/>
    <mergeCell ref="I22:J22"/>
    <mergeCell ref="C20:E20"/>
    <mergeCell ref="F20:H20"/>
    <mergeCell ref="E22:F22"/>
    <mergeCell ref="B35:J35"/>
    <mergeCell ref="A50:J50"/>
    <mergeCell ref="A51:J51"/>
    <mergeCell ref="A52:J52"/>
    <mergeCell ref="D54:F54"/>
    <mergeCell ref="D55:F55"/>
    <mergeCell ref="H55:J55"/>
    <mergeCell ref="A1:J1"/>
    <mergeCell ref="A2:J2"/>
    <mergeCell ref="B30:J30"/>
    <mergeCell ref="B31:J31"/>
    <mergeCell ref="B32:J32"/>
    <mergeCell ref="A18:J18"/>
    <mergeCell ref="A19:B19"/>
    <mergeCell ref="I19:J19"/>
    <mergeCell ref="C19:E19"/>
    <mergeCell ref="F19:H19"/>
    <mergeCell ref="C10:J10"/>
    <mergeCell ref="C11:J11"/>
    <mergeCell ref="A12:J12"/>
    <mergeCell ref="B13:J13"/>
    <mergeCell ref="B14:J14"/>
    <mergeCell ref="B15:J15"/>
    <mergeCell ref="B3:J3"/>
    <mergeCell ref="B6:J6"/>
    <mergeCell ref="B7:J7"/>
    <mergeCell ref="A8:J8"/>
    <mergeCell ref="C9:J9"/>
    <mergeCell ref="B4:J4"/>
    <mergeCell ref="B5:J5"/>
  </mergeCells>
  <phoneticPr fontId="2" type="noConversion"/>
  <dataValidations xWindow="557" yWindow="804" count="16">
    <dataValidation allowBlank="1" showInputMessage="1" showErrorMessage="1" prompt="¿En qué consiste el programa?" sqref="B14:J14" xr:uid="{00000000-0002-0000-0000-000000000000}"/>
    <dataValidation allowBlank="1" showInputMessage="1" showErrorMessage="1" prompt="Presupuesto del programa" sqref="A20:C20 F20" xr:uid="{00000000-0002-0000-0000-000001000000}"/>
    <dataValidation allowBlank="1" showInputMessage="1" showErrorMessage="1" prompt="Oportunidades de mejora identificadas" sqref="A52:J53" xr:uid="{00000000-0002-0000-0000-000002000000}"/>
    <dataValidation allowBlank="1" showInputMessage="1" showErrorMessage="1" prompt="De existir desvío, explicar razones." sqref="B33:J33 B37:J37 B41:J41 B45:J45 B49:J49" xr:uid="{00000000-0002-0000-0000-000003000000}"/>
    <dataValidation allowBlank="1" showInputMessage="1" showErrorMessage="1" prompt="1. Describir lo plasmado en el presupuesto_x000a_2. Describir lo alcanzado en términos financieros y de producción " sqref="B32:J32 B36:J36 B40:J40 B44:J44 B48:J48" xr:uid="{00000000-0002-0000-0000-000004000000}"/>
    <dataValidation allowBlank="1" showInputMessage="1" showErrorMessage="1" prompt="¿En qué consiste el producto? su objetivo" sqref="B31:J31 B35:J35 B39:J39 B43:J43 B47:J47" xr:uid="{00000000-0002-0000-0000-000005000000}"/>
    <dataValidation allowBlank="1" showInputMessage="1" showErrorMessage="1" prompt="Nombre del producto" sqref="B30:J30 B34:J34 B38:J38 B42:J42 B46:J46" xr:uid="{00000000-0002-0000-0000-000006000000}"/>
    <dataValidation allowBlank="1" showInputMessage="1" showErrorMessage="1" prompt="¿A quién va dirigido el programa?, ¿qué característica tiene esta población que requiere ser beneficiada?" sqref="B15:J15" xr:uid="{00000000-0002-0000-0000-000007000000}"/>
    <dataValidation allowBlank="1" showInputMessage="1" prompt="Nombre del capítulo" sqref="B3:J5" xr:uid="{00000000-0002-0000-0000-000008000000}"/>
    <dataValidation allowBlank="1" sqref="A3" xr:uid="{00000000-0002-0000-0000-000009000000}"/>
    <dataValidation allowBlank="1" showInputMessage="1" showErrorMessage="1" prompt="Monto ejecutado en el trimestre" sqref="H23:H29" xr:uid="{00000000-0002-0000-0000-00000A000000}"/>
    <dataValidation allowBlank="1" showInputMessage="1" showErrorMessage="1" prompt="Meta alcanzada en el trimestre" sqref="G23:G29" xr:uid="{00000000-0002-0000-0000-00000B000000}"/>
    <dataValidation allowBlank="1" showInputMessage="1" showErrorMessage="1" prompt="Monto presupuestado para el producto" sqref="F23:F29 D23:D27 D29" xr:uid="{00000000-0002-0000-0000-00000C000000}"/>
    <dataValidation allowBlank="1" showInputMessage="1" showErrorMessage="1" prompt="Meta anual del indicador" sqref="C23:C29 E23:E29" xr:uid="{00000000-0002-0000-0000-00000D000000}"/>
    <dataValidation allowBlank="1" showInputMessage="1" showErrorMessage="1" prompt="Nombre del indicador" sqref="B23:B29" xr:uid="{00000000-0002-0000-0000-00000E000000}"/>
    <dataValidation allowBlank="1" showInputMessage="1" showErrorMessage="1" prompt="Nombre de cada producto" sqref="A23:A29" xr:uid="{00000000-0002-0000-0000-00000F000000}"/>
  </dataValidations>
  <pageMargins left="0.67" right="0.69" top="1.4223214285714285" bottom="0.75" header="0.16176470588235295" footer="0.3"/>
  <pageSetup scale="54" fitToHeight="0" orientation="portrait" r:id="rId1"/>
  <headerFooter>
    <oddHeader>&amp;C
&amp;G
&amp;"Poppins,Negrita"&amp;10&amp;KFF0000INFORME DE EVALUACIÓN TRIMESTRAL DE LAS
METAS FÍSICAS-FINANCIERAS&amp;K01+000
&amp;K0020601er. SEMESTRE 2026&amp;R&amp;"Poppins,Negrita"&amp;10&amp;KFF0000
INF-PPP-05
Versión: 01</oddHeader>
    <oddFooter>&amp;C&amp;"-,Negrita"&amp;9Departamento de Formulación, Monitoreo y Evaluación de Planes, Programas y Proyectos (PPP)&amp;R&amp;P</oddFooter>
  </headerFooter>
  <rowBreaks count="3" manualBreakCount="3">
    <brk id="26" max="9" man="1"/>
    <brk id="33" max="9" man="1"/>
    <brk id="45" max="9" man="1"/>
  </rowBreaks>
  <legacyDrawingHF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38"/>
  <sheetViews>
    <sheetView view="pageLayout" topLeftCell="A19" zoomScale="90" zoomScaleNormal="85" zoomScaleSheetLayoutView="85" zoomScalePageLayoutView="90" workbookViewId="0">
      <selection activeCell="G49" sqref="G49"/>
    </sheetView>
  </sheetViews>
  <sheetFormatPr baseColWidth="10" defaultColWidth="11.453125" defaultRowHeight="13.5" x14ac:dyDescent="0.25"/>
  <cols>
    <col min="1" max="1" width="27.81640625" style="3" customWidth="1"/>
    <col min="2" max="2" width="17.81640625" style="3" bestFit="1" customWidth="1"/>
    <col min="3" max="3" width="12.1796875" style="3" customWidth="1"/>
    <col min="4" max="4" width="18.453125" style="3" customWidth="1"/>
    <col min="5" max="5" width="12.7265625" style="3" customWidth="1"/>
    <col min="6" max="6" width="17.453125" style="3" customWidth="1"/>
    <col min="7" max="7" width="12.7265625" style="3" customWidth="1"/>
    <col min="8" max="8" width="17.26953125" style="3" customWidth="1"/>
    <col min="9" max="10" width="12.7265625" style="3" customWidth="1"/>
    <col min="11" max="11" width="11.453125" style="3"/>
    <col min="12" max="16384" width="11.453125" style="2"/>
  </cols>
  <sheetData>
    <row r="1" spans="1:11" ht="24" customHeight="1" x14ac:dyDescent="0.25">
      <c r="A1" s="113" t="s">
        <v>0</v>
      </c>
      <c r="B1" s="114"/>
      <c r="C1" s="114"/>
      <c r="D1" s="114"/>
      <c r="E1" s="114"/>
      <c r="F1" s="114"/>
      <c r="G1" s="114"/>
      <c r="H1" s="114"/>
      <c r="I1" s="114"/>
      <c r="J1" s="115"/>
      <c r="K1" s="1"/>
    </row>
    <row r="2" spans="1:11" ht="24" customHeight="1" x14ac:dyDescent="0.25">
      <c r="A2" s="116" t="s">
        <v>1</v>
      </c>
      <c r="B2" s="117"/>
      <c r="C2" s="117"/>
      <c r="D2" s="117"/>
      <c r="E2" s="117"/>
      <c r="F2" s="117"/>
      <c r="G2" s="117"/>
      <c r="H2" s="117"/>
      <c r="I2" s="117"/>
      <c r="J2" s="118"/>
      <c r="K2" s="1"/>
    </row>
    <row r="3" spans="1:11" ht="20.25" customHeight="1" x14ac:dyDescent="0.25">
      <c r="A3" s="26" t="s">
        <v>2</v>
      </c>
      <c r="B3" s="111" t="s">
        <v>3</v>
      </c>
      <c r="C3" s="111"/>
      <c r="D3" s="111"/>
      <c r="E3" s="111"/>
      <c r="F3" s="111"/>
      <c r="G3" s="111"/>
      <c r="H3" s="111"/>
      <c r="I3" s="111"/>
      <c r="J3" s="112"/>
      <c r="K3" s="1"/>
    </row>
    <row r="4" spans="1:11" ht="20.25" customHeight="1" x14ac:dyDescent="0.3">
      <c r="A4" s="27" t="s">
        <v>4</v>
      </c>
      <c r="B4" s="111" t="s">
        <v>5</v>
      </c>
      <c r="C4" s="111"/>
      <c r="D4" s="111"/>
      <c r="E4" s="111"/>
      <c r="F4" s="111"/>
      <c r="G4" s="111"/>
      <c r="H4" s="111"/>
      <c r="I4" s="111"/>
      <c r="J4" s="112"/>
      <c r="K4" s="1"/>
    </row>
    <row r="5" spans="1:11" ht="20.25" customHeight="1" x14ac:dyDescent="0.3">
      <c r="A5" s="27" t="s">
        <v>6</v>
      </c>
      <c r="B5" s="111" t="s">
        <v>7</v>
      </c>
      <c r="C5" s="111"/>
      <c r="D5" s="111"/>
      <c r="E5" s="111"/>
      <c r="F5" s="111"/>
      <c r="G5" s="111"/>
      <c r="H5" s="111"/>
      <c r="I5" s="111"/>
      <c r="J5" s="112"/>
      <c r="K5" s="1"/>
    </row>
    <row r="6" spans="1:11" ht="28.5" customHeight="1" x14ac:dyDescent="0.25">
      <c r="A6" s="26" t="s">
        <v>8</v>
      </c>
      <c r="B6" s="122" t="s">
        <v>127</v>
      </c>
      <c r="C6" s="122"/>
      <c r="D6" s="122"/>
      <c r="E6" s="122"/>
      <c r="F6" s="122"/>
      <c r="G6" s="122"/>
      <c r="H6" s="122"/>
      <c r="I6" s="122"/>
      <c r="J6" s="123"/>
    </row>
    <row r="7" spans="1:11" ht="40" customHeight="1" x14ac:dyDescent="0.25">
      <c r="A7" s="26" t="s">
        <v>9</v>
      </c>
      <c r="B7" s="122" t="s">
        <v>128</v>
      </c>
      <c r="C7" s="122"/>
      <c r="D7" s="122"/>
      <c r="E7" s="122"/>
      <c r="F7" s="122"/>
      <c r="G7" s="122"/>
      <c r="H7" s="122"/>
      <c r="I7" s="122"/>
      <c r="J7" s="123"/>
    </row>
    <row r="8" spans="1:11" ht="24" customHeight="1" x14ac:dyDescent="0.25">
      <c r="A8" s="119" t="s">
        <v>10</v>
      </c>
      <c r="B8" s="120"/>
      <c r="C8" s="120"/>
      <c r="D8" s="120"/>
      <c r="E8" s="120"/>
      <c r="F8" s="120"/>
      <c r="G8" s="120"/>
      <c r="H8" s="120"/>
      <c r="I8" s="120"/>
      <c r="J8" s="121"/>
    </row>
    <row r="9" spans="1:11" ht="24" customHeight="1" x14ac:dyDescent="0.25">
      <c r="A9" s="26" t="s">
        <v>11</v>
      </c>
      <c r="B9" s="8">
        <v>1</v>
      </c>
      <c r="C9" s="124" t="str">
        <f>IFERROR(VLOOKUP(B9,'[1]Validacion datos'!A2:B5,2,FALSE),"")</f>
        <v>DESARROLLO INSTITUCIONAL</v>
      </c>
      <c r="D9" s="124"/>
      <c r="E9" s="124"/>
      <c r="F9" s="124"/>
      <c r="G9" s="124"/>
      <c r="H9" s="124"/>
      <c r="I9" s="124"/>
      <c r="J9" s="125"/>
    </row>
    <row r="10" spans="1:11" ht="24" customHeight="1" x14ac:dyDescent="0.25">
      <c r="A10" s="26" t="s">
        <v>12</v>
      </c>
      <c r="B10" s="9">
        <v>1.4</v>
      </c>
      <c r="C10" s="124" t="str">
        <f>IFERROR(VLOOKUP(B10,'[1]Validacion datos'!A8:B26,2,FALSE),"")</f>
        <v>Seguridad y convivencia pacífica</v>
      </c>
      <c r="D10" s="124"/>
      <c r="E10" s="124"/>
      <c r="F10" s="124"/>
      <c r="G10" s="124"/>
      <c r="H10" s="124"/>
      <c r="I10" s="124"/>
      <c r="J10" s="125"/>
    </row>
    <row r="11" spans="1:11" ht="35.25" customHeight="1" x14ac:dyDescent="0.25">
      <c r="A11" s="26" t="s">
        <v>13</v>
      </c>
      <c r="B11" s="10" t="s">
        <v>66</v>
      </c>
      <c r="C11" s="126" t="str">
        <f>IFERROR(VLOOKUP(B11,'[1]Validacion datos'!D8:E64,2,FALSE),"")</f>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
      <c r="D11" s="127"/>
      <c r="E11" s="127"/>
      <c r="F11" s="127"/>
      <c r="G11" s="127"/>
      <c r="H11" s="127"/>
      <c r="I11" s="127"/>
      <c r="J11" s="128"/>
    </row>
    <row r="12" spans="1:11" ht="24" customHeight="1" x14ac:dyDescent="0.25">
      <c r="A12" s="119" t="s">
        <v>15</v>
      </c>
      <c r="B12" s="120"/>
      <c r="C12" s="120"/>
      <c r="D12" s="120"/>
      <c r="E12" s="120"/>
      <c r="F12" s="120"/>
      <c r="G12" s="120"/>
      <c r="H12" s="120"/>
      <c r="I12" s="120"/>
      <c r="J12" s="121"/>
    </row>
    <row r="13" spans="1:11" ht="23.25" customHeight="1" x14ac:dyDescent="0.25">
      <c r="A13" s="26" t="s">
        <v>16</v>
      </c>
      <c r="B13" s="129" t="s">
        <v>67</v>
      </c>
      <c r="C13" s="129"/>
      <c r="D13" s="129"/>
      <c r="E13" s="129"/>
      <c r="F13" s="129"/>
      <c r="G13" s="129"/>
      <c r="H13" s="129"/>
      <c r="I13" s="129"/>
      <c r="J13" s="130"/>
    </row>
    <row r="14" spans="1:11" ht="24" customHeight="1" x14ac:dyDescent="0.25">
      <c r="A14" s="28" t="s">
        <v>18</v>
      </c>
      <c r="B14" s="129" t="s">
        <v>68</v>
      </c>
      <c r="C14" s="129"/>
      <c r="D14" s="129"/>
      <c r="E14" s="129"/>
      <c r="F14" s="129"/>
      <c r="G14" s="129"/>
      <c r="H14" s="129"/>
      <c r="I14" s="129"/>
      <c r="J14" s="130"/>
    </row>
    <row r="15" spans="1:11" ht="22.5" customHeight="1" x14ac:dyDescent="0.25">
      <c r="A15" s="28" t="s">
        <v>88</v>
      </c>
      <c r="B15" s="129" t="s">
        <v>69</v>
      </c>
      <c r="C15" s="129"/>
      <c r="D15" s="129"/>
      <c r="E15" s="129"/>
      <c r="F15" s="129"/>
      <c r="G15" s="129"/>
      <c r="H15" s="129"/>
      <c r="I15" s="129"/>
      <c r="J15" s="130"/>
    </row>
    <row r="16" spans="1:11" ht="35.25" customHeight="1" x14ac:dyDescent="0.25">
      <c r="A16" s="28" t="s">
        <v>21</v>
      </c>
      <c r="B16" s="129" t="s">
        <v>70</v>
      </c>
      <c r="C16" s="129"/>
      <c r="D16" s="129"/>
      <c r="E16" s="129"/>
      <c r="F16" s="129"/>
      <c r="G16" s="129"/>
      <c r="H16" s="129"/>
      <c r="I16" s="129"/>
      <c r="J16" s="130"/>
      <c r="K16" s="1"/>
    </row>
    <row r="17" spans="1:11" ht="24" customHeight="1" x14ac:dyDescent="0.25">
      <c r="A17" s="119" t="s">
        <v>23</v>
      </c>
      <c r="B17" s="120"/>
      <c r="C17" s="120"/>
      <c r="D17" s="120"/>
      <c r="E17" s="120"/>
      <c r="F17" s="120"/>
      <c r="G17" s="120"/>
      <c r="H17" s="120"/>
      <c r="I17" s="120"/>
      <c r="J17" s="121"/>
    </row>
    <row r="18" spans="1:11" ht="18.75" customHeight="1" x14ac:dyDescent="0.25">
      <c r="A18" s="116" t="s">
        <v>24</v>
      </c>
      <c r="B18" s="117"/>
      <c r="C18" s="117"/>
      <c r="D18" s="117"/>
      <c r="E18" s="117"/>
      <c r="F18" s="117"/>
      <c r="G18" s="117"/>
      <c r="H18" s="117"/>
      <c r="I18" s="117"/>
      <c r="J18" s="118"/>
      <c r="K18" s="1"/>
    </row>
    <row r="19" spans="1:11" ht="43.5" customHeight="1" x14ac:dyDescent="0.25">
      <c r="A19" s="134" t="s">
        <v>25</v>
      </c>
      <c r="B19" s="135"/>
      <c r="C19" s="136" t="s">
        <v>26</v>
      </c>
      <c r="D19" s="137"/>
      <c r="E19" s="137"/>
      <c r="F19" s="137" t="s">
        <v>27</v>
      </c>
      <c r="G19" s="137"/>
      <c r="H19" s="135"/>
      <c r="I19" s="136" t="s">
        <v>28</v>
      </c>
      <c r="J19" s="138"/>
    </row>
    <row r="20" spans="1:11" ht="16.5" customHeight="1" x14ac:dyDescent="0.25">
      <c r="A20" s="139">
        <v>82848983</v>
      </c>
      <c r="B20" s="140"/>
      <c r="C20" s="141">
        <v>82848983</v>
      </c>
      <c r="D20" s="142"/>
      <c r="E20" s="143"/>
      <c r="F20" s="141">
        <f>Tabla16[Financiera 
 (F)]</f>
        <v>20018424.859999999</v>
      </c>
      <c r="G20" s="142"/>
      <c r="H20" s="143"/>
      <c r="I20" s="144">
        <f>+IF(F20&gt;0,F20/C20,0)</f>
        <v>0.24162547487155031</v>
      </c>
      <c r="J20" s="145"/>
    </row>
    <row r="21" spans="1:11" ht="19.5" customHeight="1" x14ac:dyDescent="0.25">
      <c r="A21" s="116" t="s">
        <v>29</v>
      </c>
      <c r="B21" s="117"/>
      <c r="C21" s="117"/>
      <c r="D21" s="117"/>
      <c r="E21" s="117"/>
      <c r="F21" s="117"/>
      <c r="G21" s="117"/>
      <c r="H21" s="117"/>
      <c r="I21" s="117"/>
      <c r="J21" s="118"/>
      <c r="K21" s="1"/>
    </row>
    <row r="22" spans="1:11" ht="25.5" customHeight="1" x14ac:dyDescent="0.3">
      <c r="A22" s="29"/>
      <c r="B22" s="25"/>
      <c r="C22" s="146" t="s">
        <v>30</v>
      </c>
      <c r="D22" s="147"/>
      <c r="E22" s="146" t="s">
        <v>31</v>
      </c>
      <c r="F22" s="147"/>
      <c r="G22" s="146" t="s">
        <v>32</v>
      </c>
      <c r="H22" s="146"/>
      <c r="I22" s="146" t="s">
        <v>33</v>
      </c>
      <c r="J22" s="148"/>
    </row>
    <row r="23" spans="1:11" ht="35.25" customHeight="1" x14ac:dyDescent="0.25">
      <c r="A23" s="30" t="s">
        <v>34</v>
      </c>
      <c r="B23" s="11" t="s">
        <v>35</v>
      </c>
      <c r="C23" s="11" t="s">
        <v>36</v>
      </c>
      <c r="D23" s="11" t="s">
        <v>37</v>
      </c>
      <c r="E23" s="11" t="s">
        <v>38</v>
      </c>
      <c r="F23" s="11" t="s">
        <v>39</v>
      </c>
      <c r="G23" s="11" t="s">
        <v>40</v>
      </c>
      <c r="H23" s="11" t="s">
        <v>41</v>
      </c>
      <c r="I23" s="11" t="s">
        <v>42</v>
      </c>
      <c r="J23" s="31" t="s">
        <v>43</v>
      </c>
    </row>
    <row r="24" spans="1:11" ht="48" customHeight="1" x14ac:dyDescent="0.25">
      <c r="A24" s="32" t="s">
        <v>94</v>
      </c>
      <c r="B24" s="12" t="s">
        <v>71</v>
      </c>
      <c r="C24" s="13">
        <v>0.85</v>
      </c>
      <c r="D24" s="45">
        <v>82848983</v>
      </c>
      <c r="E24" s="24">
        <v>0.85</v>
      </c>
      <c r="F24" s="15">
        <v>40894466.939999998</v>
      </c>
      <c r="G24" s="13">
        <v>0.88</v>
      </c>
      <c r="H24" s="14">
        <v>20018424.859999999</v>
      </c>
      <c r="I24" s="16">
        <f>IF(G24&gt;0,G24/E24,0)</f>
        <v>1.0352941176470589</v>
      </c>
      <c r="J24" s="33">
        <f>IF(H24&gt;0,H24/F24,0)</f>
        <v>0.48951426336895054</v>
      </c>
    </row>
    <row r="25" spans="1:11" ht="24" customHeight="1" x14ac:dyDescent="0.25">
      <c r="A25" s="131" t="s">
        <v>72</v>
      </c>
      <c r="B25" s="132"/>
      <c r="C25" s="132"/>
      <c r="D25" s="132"/>
      <c r="E25" s="132"/>
      <c r="F25" s="132"/>
      <c r="G25" s="132"/>
      <c r="H25" s="132"/>
      <c r="I25" s="132"/>
      <c r="J25" s="133"/>
    </row>
    <row r="26" spans="1:11" ht="21.75" customHeight="1" x14ac:dyDescent="0.25">
      <c r="A26" s="116" t="s">
        <v>73</v>
      </c>
      <c r="B26" s="117"/>
      <c r="C26" s="117"/>
      <c r="D26" s="117"/>
      <c r="E26" s="117"/>
      <c r="F26" s="117"/>
      <c r="G26" s="117"/>
      <c r="H26" s="117"/>
      <c r="I26" s="117"/>
      <c r="J26" s="118"/>
      <c r="K26" s="1"/>
    </row>
    <row r="27" spans="1:11" ht="21" customHeight="1" x14ac:dyDescent="0.25">
      <c r="A27" s="34" t="s">
        <v>50</v>
      </c>
      <c r="B27" s="149" t="str">
        <f>+A24</f>
        <v>7749- Extranjeros residentes con estatus migratorio regulados a través de las naturalizaciones</v>
      </c>
      <c r="C27" s="149"/>
      <c r="D27" s="149"/>
      <c r="E27" s="149"/>
      <c r="F27" s="149"/>
      <c r="G27" s="149"/>
      <c r="H27" s="149"/>
      <c r="I27" s="149"/>
      <c r="J27" s="150"/>
    </row>
    <row r="28" spans="1:11" ht="35.25" customHeight="1" x14ac:dyDescent="0.25">
      <c r="A28" s="35" t="s">
        <v>51</v>
      </c>
      <c r="B28" s="129" t="s">
        <v>74</v>
      </c>
      <c r="C28" s="129"/>
      <c r="D28" s="129"/>
      <c r="E28" s="129"/>
      <c r="F28" s="129"/>
      <c r="G28" s="129"/>
      <c r="H28" s="129"/>
      <c r="I28" s="129"/>
      <c r="J28" s="130"/>
    </row>
    <row r="29" spans="1:11" ht="107.25" customHeight="1" x14ac:dyDescent="0.25">
      <c r="A29" s="35" t="s">
        <v>53</v>
      </c>
      <c r="B29" s="129" t="s">
        <v>103</v>
      </c>
      <c r="C29" s="129"/>
      <c r="D29" s="129"/>
      <c r="E29" s="129"/>
      <c r="F29" s="129"/>
      <c r="G29" s="129"/>
      <c r="H29" s="129"/>
      <c r="I29" s="129"/>
      <c r="J29" s="130"/>
    </row>
    <row r="30" spans="1:11" ht="151.5" customHeight="1" x14ac:dyDescent="0.25">
      <c r="A30" s="35" t="s">
        <v>54</v>
      </c>
      <c r="B30" s="151" t="s">
        <v>104</v>
      </c>
      <c r="C30" s="151"/>
      <c r="D30" s="151"/>
      <c r="E30" s="151"/>
      <c r="F30" s="151"/>
      <c r="G30" s="151"/>
      <c r="H30" s="151"/>
      <c r="I30" s="151"/>
      <c r="J30" s="152"/>
    </row>
    <row r="31" spans="1:11" ht="14.25" customHeight="1" x14ac:dyDescent="0.25">
      <c r="A31" s="131"/>
      <c r="B31" s="132"/>
      <c r="C31" s="132"/>
      <c r="D31" s="132"/>
      <c r="E31" s="132"/>
      <c r="F31" s="132"/>
      <c r="G31" s="132"/>
      <c r="H31" s="132"/>
      <c r="I31" s="132"/>
      <c r="J31" s="133"/>
    </row>
    <row r="32" spans="1:11" ht="20.25" customHeight="1" x14ac:dyDescent="0.25">
      <c r="A32" s="116" t="s">
        <v>58</v>
      </c>
      <c r="B32" s="117"/>
      <c r="C32" s="117"/>
      <c r="D32" s="117"/>
      <c r="E32" s="117"/>
      <c r="F32" s="117"/>
      <c r="G32" s="117"/>
      <c r="H32" s="117"/>
      <c r="I32" s="117"/>
      <c r="J32" s="118"/>
      <c r="K32" s="1"/>
    </row>
    <row r="33" spans="1:10" ht="29.25" customHeight="1" thickBot="1" x14ac:dyDescent="0.3">
      <c r="A33" s="157" t="s">
        <v>105</v>
      </c>
      <c r="B33" s="158"/>
      <c r="C33" s="158"/>
      <c r="D33" s="158"/>
      <c r="E33" s="158"/>
      <c r="F33" s="158"/>
      <c r="G33" s="158"/>
      <c r="H33" s="158"/>
      <c r="I33" s="158"/>
      <c r="J33" s="159"/>
    </row>
    <row r="34" spans="1:10" ht="8.25" customHeight="1" x14ac:dyDescent="0.25">
      <c r="A34" s="46"/>
      <c r="B34" s="17"/>
      <c r="C34" s="17"/>
      <c r="D34" s="17"/>
      <c r="E34" s="17"/>
      <c r="F34" s="17"/>
      <c r="G34" s="17"/>
      <c r="H34" s="17"/>
      <c r="I34" s="17"/>
      <c r="J34" s="36"/>
    </row>
    <row r="35" spans="1:10" ht="12.75" customHeight="1" x14ac:dyDescent="0.35">
      <c r="A35" s="47"/>
      <c r="B35" s="20"/>
      <c r="C35" s="20"/>
      <c r="D35" s="20"/>
      <c r="E35" s="20"/>
      <c r="F35" s="20"/>
      <c r="G35" s="20"/>
      <c r="H35" s="20"/>
      <c r="I35" s="20"/>
      <c r="J35" s="38"/>
    </row>
    <row r="36" spans="1:10" ht="22.5" customHeight="1" thickBot="1" x14ac:dyDescent="0.4">
      <c r="A36" s="37" t="s">
        <v>60</v>
      </c>
      <c r="B36" s="19">
        <f>+A20</f>
        <v>82848983</v>
      </c>
      <c r="C36" s="21"/>
      <c r="D36" s="21"/>
      <c r="E36" s="21"/>
      <c r="F36" s="21"/>
      <c r="G36" s="156"/>
      <c r="H36" s="156"/>
      <c r="I36" s="156"/>
      <c r="J36" s="38"/>
    </row>
    <row r="37" spans="1:10" ht="15.75" customHeight="1" x14ac:dyDescent="0.35">
      <c r="A37" s="37" t="s">
        <v>61</v>
      </c>
      <c r="B37" s="19">
        <f>+C20</f>
        <v>82848983</v>
      </c>
      <c r="C37" s="21"/>
      <c r="D37" s="83" t="s">
        <v>62</v>
      </c>
      <c r="E37" s="83"/>
      <c r="F37" s="83"/>
      <c r="G37" s="22"/>
      <c r="H37" s="83" t="s">
        <v>63</v>
      </c>
      <c r="I37" s="83"/>
      <c r="J37" s="106"/>
    </row>
    <row r="38" spans="1:10" ht="29.25" customHeight="1" thickBot="1" x14ac:dyDescent="0.35">
      <c r="A38" s="48" t="s">
        <v>64</v>
      </c>
      <c r="B38" s="49">
        <f>+F20</f>
        <v>20018424.859999999</v>
      </c>
      <c r="C38" s="50"/>
      <c r="D38" s="153" t="s">
        <v>106</v>
      </c>
      <c r="E38" s="153"/>
      <c r="F38" s="153"/>
      <c r="G38" s="51"/>
      <c r="H38" s="154" t="s">
        <v>65</v>
      </c>
      <c r="I38" s="154"/>
      <c r="J38" s="155"/>
    </row>
  </sheetData>
  <mergeCells count="45">
    <mergeCell ref="D38:F38"/>
    <mergeCell ref="H38:J38"/>
    <mergeCell ref="G36:I36"/>
    <mergeCell ref="A31:J31"/>
    <mergeCell ref="A32:J32"/>
    <mergeCell ref="A33:J33"/>
    <mergeCell ref="D37:F37"/>
    <mergeCell ref="H37:J37"/>
    <mergeCell ref="A26:J26"/>
    <mergeCell ref="B27:J27"/>
    <mergeCell ref="B28:J28"/>
    <mergeCell ref="B29:J29"/>
    <mergeCell ref="B30:J30"/>
    <mergeCell ref="A25:J25"/>
    <mergeCell ref="A18:J18"/>
    <mergeCell ref="A19:B19"/>
    <mergeCell ref="C19:E19"/>
    <mergeCell ref="F19:H19"/>
    <mergeCell ref="I19:J19"/>
    <mergeCell ref="A20:B20"/>
    <mergeCell ref="C20:E20"/>
    <mergeCell ref="F20:H20"/>
    <mergeCell ref="I20:J20"/>
    <mergeCell ref="A21:J21"/>
    <mergeCell ref="C22:D22"/>
    <mergeCell ref="E22:F22"/>
    <mergeCell ref="G22:H22"/>
    <mergeCell ref="I22:J22"/>
    <mergeCell ref="A17:J17"/>
    <mergeCell ref="B6:J6"/>
    <mergeCell ref="B7:J7"/>
    <mergeCell ref="A8:J8"/>
    <mergeCell ref="C9:J9"/>
    <mergeCell ref="C10:J10"/>
    <mergeCell ref="C11:J11"/>
    <mergeCell ref="A12:J12"/>
    <mergeCell ref="B13:J13"/>
    <mergeCell ref="B14:J14"/>
    <mergeCell ref="B15:J15"/>
    <mergeCell ref="B16:J16"/>
    <mergeCell ref="B5:J5"/>
    <mergeCell ref="A1:J1"/>
    <mergeCell ref="A2:J2"/>
    <mergeCell ref="B3:J3"/>
    <mergeCell ref="B4:J4"/>
  </mergeCells>
  <dataValidations xWindow="87" yWindow="452" count="16">
    <dataValidation allowBlank="1" sqref="A3" xr:uid="{00000000-0002-0000-0100-000000000000}"/>
    <dataValidation allowBlank="1" showInputMessage="1" prompt="Nombre del capítulo" sqref="B3:J5" xr:uid="{00000000-0002-0000-0100-000001000000}"/>
    <dataValidation allowBlank="1" showInputMessage="1" showErrorMessage="1" prompt="¿A quién va dirigido el programa?, ¿qué característica tiene esta población que requiere ser beneficiada?" sqref="B15:J15" xr:uid="{00000000-0002-0000-0100-000002000000}"/>
    <dataValidation allowBlank="1" showInputMessage="1" showErrorMessage="1" prompt="Nombre del producto" sqref="B27:J27" xr:uid="{00000000-0002-0000-0100-000003000000}"/>
    <dataValidation allowBlank="1" showInputMessage="1" showErrorMessage="1" prompt="¿En qué consiste el producto? su objetivo" sqref="B28:J28" xr:uid="{00000000-0002-0000-0100-000004000000}"/>
    <dataValidation allowBlank="1" showInputMessage="1" showErrorMessage="1" prompt="1. Describir lo plasmado en el presupuesto_x000a_2. Describir lo alcanzado en términos financieros y de producción " sqref="B29:J29" xr:uid="{00000000-0002-0000-0100-000005000000}"/>
    <dataValidation allowBlank="1" showInputMessage="1" showErrorMessage="1" prompt="De existir desvío, explicar razones." sqref="B30:J30" xr:uid="{00000000-0002-0000-0100-000006000000}"/>
    <dataValidation allowBlank="1" showInputMessage="1" showErrorMessage="1" prompt="Oportunidades de mejora identificadas" sqref="A33:J34" xr:uid="{00000000-0002-0000-0100-000007000000}"/>
    <dataValidation allowBlank="1" showInputMessage="1" showErrorMessage="1" prompt="Presupuesto del programa" sqref="A20:C20 F20" xr:uid="{00000000-0002-0000-0100-000008000000}"/>
    <dataValidation allowBlank="1" showInputMessage="1" showErrorMessage="1" prompt="¿En qué consiste el programa?" sqref="B14:J14" xr:uid="{00000000-0002-0000-0100-000009000000}"/>
    <dataValidation allowBlank="1" showInputMessage="1" showErrorMessage="1" prompt="Nombre de cada producto" sqref="A23:A24" xr:uid="{00000000-0002-0000-0100-00000A000000}"/>
    <dataValidation allowBlank="1" showInputMessage="1" showErrorMessage="1" prompt="Nombre del indicador" sqref="B23:B24" xr:uid="{00000000-0002-0000-0100-00000B000000}"/>
    <dataValidation allowBlank="1" showInputMessage="1" showErrorMessage="1" prompt="Meta anual del indicador" sqref="C23:C24 E23:E24 G24" xr:uid="{00000000-0002-0000-0100-00000C000000}"/>
    <dataValidation allowBlank="1" showInputMessage="1" showErrorMessage="1" prompt="Monto presupuestado para el producto" sqref="F23:F24 D23" xr:uid="{00000000-0002-0000-0100-00000D000000}"/>
    <dataValidation allowBlank="1" showInputMessage="1" showErrorMessage="1" prompt="Meta alcanzada en el trimestre" sqref="G23" xr:uid="{00000000-0002-0000-0100-00000E000000}"/>
    <dataValidation allowBlank="1" showInputMessage="1" showErrorMessage="1" prompt="Monto ejecutado en el trimestre" sqref="H23:H24" xr:uid="{00000000-0002-0000-0100-00000F000000}"/>
  </dataValidations>
  <pageMargins left="0.7" right="0.7" top="1.375" bottom="0.75" header="0.17520833333333333" footer="0.3"/>
  <pageSetup scale="55" fitToHeight="0" orientation="portrait" r:id="rId1"/>
  <headerFooter>
    <oddHeader>&amp;C
  &amp;G
&amp;"Poppins,Normal"
&amp;"Poppins,Negrita"&amp;10&amp;KFF0000INFORME DE EVALUACIÓN TRIMESTRAL DE LAS
METAS FÍSICAS-FINANCIERAS&amp;K01+000
&amp;K0020601er. SEMESTRE 2026&amp;R
&amp;"Poppins,Negrita"&amp;10&amp;KFF0000INF-PPP-05
Versión: 01</oddHeader>
    <oddFooter>&amp;C&amp;"-,Negrita"&amp;8Departamento de Formulación, Monitoreo y Evaluación de Planes, Programas y Proyectos (PPP)&amp;R&amp;P</oddFooter>
  </headerFooter>
  <legacyDrawingHF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63"/>
  <sheetViews>
    <sheetView topLeftCell="B4" zoomScale="70" zoomScaleNormal="70" zoomScaleSheetLayoutView="85" zoomScalePageLayoutView="80" workbookViewId="0">
      <selection activeCell="F20" sqref="F20:H20"/>
    </sheetView>
  </sheetViews>
  <sheetFormatPr baseColWidth="10" defaultColWidth="11.453125" defaultRowHeight="13.5" x14ac:dyDescent="0.25"/>
  <cols>
    <col min="1" max="1" width="31.81640625" style="3" bestFit="1" customWidth="1"/>
    <col min="2" max="2" width="21.54296875" style="3" bestFit="1" customWidth="1"/>
    <col min="3" max="3" width="12.7265625" style="3" customWidth="1"/>
    <col min="4" max="4" width="17.54296875" style="3" customWidth="1"/>
    <col min="5" max="5" width="18.453125" style="3" customWidth="1"/>
    <col min="6" max="6" width="20.7265625" style="3" customWidth="1"/>
    <col min="7" max="7" width="17.26953125" style="3" customWidth="1"/>
    <col min="8" max="8" width="17.7265625" style="3" customWidth="1"/>
    <col min="9" max="10" width="12.7265625" style="3" customWidth="1"/>
    <col min="11" max="11" width="11.453125" style="3"/>
    <col min="12" max="12" width="12.81640625" style="2" bestFit="1" customWidth="1"/>
    <col min="13" max="16384" width="11.453125" style="2"/>
  </cols>
  <sheetData>
    <row r="1" spans="1:11" ht="25.5" customHeight="1" x14ac:dyDescent="0.25">
      <c r="A1" s="90" t="s">
        <v>0</v>
      </c>
      <c r="B1" s="90"/>
      <c r="C1" s="90"/>
      <c r="D1" s="90"/>
      <c r="E1" s="90"/>
      <c r="F1" s="90"/>
      <c r="G1" s="90"/>
      <c r="H1" s="90"/>
      <c r="I1" s="90"/>
      <c r="J1" s="90"/>
      <c r="K1" s="1"/>
    </row>
    <row r="2" spans="1:11" ht="24.75" customHeight="1" x14ac:dyDescent="0.25">
      <c r="A2" s="85" t="s">
        <v>1</v>
      </c>
      <c r="B2" s="85"/>
      <c r="C2" s="85"/>
      <c r="D2" s="85"/>
      <c r="E2" s="85"/>
      <c r="F2" s="85"/>
      <c r="G2" s="85"/>
      <c r="H2" s="85"/>
      <c r="I2" s="85"/>
      <c r="J2" s="85"/>
      <c r="K2" s="1"/>
    </row>
    <row r="3" spans="1:11" ht="21.75" customHeight="1" x14ac:dyDescent="0.25">
      <c r="A3" s="52" t="s">
        <v>2</v>
      </c>
      <c r="B3" s="91" t="s">
        <v>3</v>
      </c>
      <c r="C3" s="91"/>
      <c r="D3" s="91"/>
      <c r="E3" s="91"/>
      <c r="F3" s="91"/>
      <c r="G3" s="91"/>
      <c r="H3" s="91"/>
      <c r="I3" s="91"/>
      <c r="J3" s="91"/>
      <c r="K3" s="1"/>
    </row>
    <row r="4" spans="1:11" ht="21.75" customHeight="1" x14ac:dyDescent="0.3">
      <c r="A4" s="53" t="s">
        <v>4</v>
      </c>
      <c r="B4" s="91" t="s">
        <v>5</v>
      </c>
      <c r="C4" s="91"/>
      <c r="D4" s="91"/>
      <c r="E4" s="91"/>
      <c r="F4" s="91"/>
      <c r="G4" s="91"/>
      <c r="H4" s="91"/>
      <c r="I4" s="91"/>
      <c r="J4" s="91"/>
      <c r="K4" s="1"/>
    </row>
    <row r="5" spans="1:11" ht="21.75" customHeight="1" x14ac:dyDescent="0.3">
      <c r="A5" s="53" t="s">
        <v>6</v>
      </c>
      <c r="B5" s="91" t="s">
        <v>7</v>
      </c>
      <c r="C5" s="91"/>
      <c r="D5" s="91"/>
      <c r="E5" s="91"/>
      <c r="F5" s="91"/>
      <c r="G5" s="91"/>
      <c r="H5" s="91"/>
      <c r="I5" s="91"/>
      <c r="J5" s="91"/>
      <c r="K5" s="1"/>
    </row>
    <row r="6" spans="1:11" ht="42" customHeight="1" x14ac:dyDescent="0.25">
      <c r="A6" s="52" t="s">
        <v>8</v>
      </c>
      <c r="B6" s="92" t="s">
        <v>127</v>
      </c>
      <c r="C6" s="92"/>
      <c r="D6" s="92"/>
      <c r="E6" s="92"/>
      <c r="F6" s="92"/>
      <c r="G6" s="92"/>
      <c r="H6" s="92"/>
      <c r="I6" s="92"/>
      <c r="J6" s="92"/>
    </row>
    <row r="7" spans="1:11" ht="48.65" customHeight="1" x14ac:dyDescent="0.25">
      <c r="A7" s="52" t="s">
        <v>9</v>
      </c>
      <c r="B7" s="92" t="s">
        <v>128</v>
      </c>
      <c r="C7" s="92"/>
      <c r="D7" s="92"/>
      <c r="E7" s="92"/>
      <c r="F7" s="92"/>
      <c r="G7" s="92"/>
      <c r="H7" s="92"/>
      <c r="I7" s="92"/>
      <c r="J7" s="92"/>
    </row>
    <row r="8" spans="1:11" ht="21" hidden="1" customHeight="1" x14ac:dyDescent="0.25">
      <c r="A8" s="90" t="s">
        <v>10</v>
      </c>
      <c r="B8" s="90"/>
      <c r="C8" s="90"/>
      <c r="D8" s="90"/>
      <c r="E8" s="90"/>
      <c r="F8" s="90"/>
      <c r="G8" s="90"/>
      <c r="H8" s="90"/>
      <c r="I8" s="90"/>
      <c r="J8" s="90"/>
    </row>
    <row r="9" spans="1:11" ht="17.25" hidden="1" customHeight="1" x14ac:dyDescent="0.25">
      <c r="A9" s="52" t="s">
        <v>11</v>
      </c>
      <c r="B9" s="54">
        <v>1</v>
      </c>
      <c r="C9" s="93" t="str">
        <f>IFERROR(VLOOKUP(B9,'[1]Validacion datos'!A2:B5,2,FALSE),"")</f>
        <v>DESARROLLO INSTITUCIONAL</v>
      </c>
      <c r="D9" s="93"/>
      <c r="E9" s="93"/>
      <c r="F9" s="93"/>
      <c r="G9" s="93"/>
      <c r="H9" s="93"/>
      <c r="I9" s="93"/>
      <c r="J9" s="93"/>
    </row>
    <row r="10" spans="1:11" ht="13.5" hidden="1" customHeight="1" x14ac:dyDescent="0.25">
      <c r="A10" s="52" t="s">
        <v>12</v>
      </c>
      <c r="B10" s="55">
        <v>1.2</v>
      </c>
      <c r="C10" s="93" t="str">
        <f>IFERROR(VLOOKUP(B10,'[1]Validacion datos'!A8:B26,2,FALSE),"")</f>
        <v>Imperio de la ley y seguridad ciudadana</v>
      </c>
      <c r="D10" s="93"/>
      <c r="E10" s="93"/>
      <c r="F10" s="93"/>
      <c r="G10" s="93"/>
      <c r="H10" s="93"/>
      <c r="I10" s="93"/>
      <c r="J10" s="93"/>
    </row>
    <row r="11" spans="1:11" ht="49.5" customHeight="1" x14ac:dyDescent="0.25">
      <c r="A11" s="52" t="s">
        <v>13</v>
      </c>
      <c r="B11" s="56" t="s">
        <v>14</v>
      </c>
      <c r="C11" s="89" t="str">
        <f>IFERROR(VLOOKUP(B11,'[1]Validacion datos'!D8:E64,2,FALSE),"")</f>
        <v>Construir un clima de seguridad ciudadana basado en el combate a las múltiples causas que originan la delincuencia, la violencia en la convivencia social y el crimen organizado, mediante la articulación eficiente de las políticas de prevención, persecución y sanción</v>
      </c>
      <c r="D11" s="89"/>
      <c r="E11" s="89"/>
      <c r="F11" s="89"/>
      <c r="G11" s="89"/>
      <c r="H11" s="89"/>
      <c r="I11" s="89"/>
      <c r="J11" s="89"/>
    </row>
    <row r="12" spans="1:11" ht="21" customHeight="1" x14ac:dyDescent="0.25">
      <c r="A12" s="90" t="s">
        <v>15</v>
      </c>
      <c r="B12" s="90"/>
      <c r="C12" s="90"/>
      <c r="D12" s="90"/>
      <c r="E12" s="90"/>
      <c r="F12" s="90"/>
      <c r="G12" s="90"/>
      <c r="H12" s="90"/>
      <c r="I12" s="90"/>
      <c r="J12" s="90"/>
    </row>
    <row r="13" spans="1:11" ht="21" customHeight="1" x14ac:dyDescent="0.25">
      <c r="A13" s="52" t="s">
        <v>16</v>
      </c>
      <c r="B13" s="92" t="s">
        <v>76</v>
      </c>
      <c r="C13" s="92"/>
      <c r="D13" s="92"/>
      <c r="E13" s="92"/>
      <c r="F13" s="92"/>
      <c r="G13" s="92"/>
      <c r="H13" s="92"/>
      <c r="I13" s="92"/>
      <c r="J13" s="92"/>
    </row>
    <row r="14" spans="1:11" ht="53.25" customHeight="1" x14ac:dyDescent="0.25">
      <c r="A14" s="57" t="s">
        <v>18</v>
      </c>
      <c r="B14" s="92" t="s">
        <v>77</v>
      </c>
      <c r="C14" s="92"/>
      <c r="D14" s="92"/>
      <c r="E14" s="92"/>
      <c r="F14" s="92"/>
      <c r="G14" s="92"/>
      <c r="H14" s="92"/>
      <c r="I14" s="92"/>
      <c r="J14" s="92"/>
    </row>
    <row r="15" spans="1:11" ht="30.75" customHeight="1" x14ac:dyDescent="0.25">
      <c r="A15" s="57" t="s">
        <v>88</v>
      </c>
      <c r="B15" s="92" t="s">
        <v>78</v>
      </c>
      <c r="C15" s="92"/>
      <c r="D15" s="92"/>
      <c r="E15" s="92"/>
      <c r="F15" s="92"/>
      <c r="G15" s="92"/>
      <c r="H15" s="92"/>
      <c r="I15" s="92"/>
      <c r="J15" s="92"/>
    </row>
    <row r="16" spans="1:11" ht="28.5" customHeight="1" x14ac:dyDescent="0.25">
      <c r="A16" s="57" t="s">
        <v>21</v>
      </c>
      <c r="B16" s="92" t="s">
        <v>79</v>
      </c>
      <c r="C16" s="92"/>
      <c r="D16" s="92"/>
      <c r="E16" s="92"/>
      <c r="F16" s="92"/>
      <c r="G16" s="92"/>
      <c r="H16" s="92"/>
      <c r="I16" s="92"/>
      <c r="J16" s="92"/>
      <c r="K16" s="1"/>
    </row>
    <row r="17" spans="1:12" ht="23.25" customHeight="1" x14ac:dyDescent="0.25">
      <c r="A17" s="90" t="s">
        <v>23</v>
      </c>
      <c r="B17" s="90"/>
      <c r="C17" s="90"/>
      <c r="D17" s="90"/>
      <c r="E17" s="90"/>
      <c r="F17" s="90"/>
      <c r="G17" s="90"/>
      <c r="H17" s="90"/>
      <c r="I17" s="90"/>
      <c r="J17" s="90"/>
    </row>
    <row r="18" spans="1:12" ht="23.25" customHeight="1" x14ac:dyDescent="0.25">
      <c r="A18" s="85" t="s">
        <v>24</v>
      </c>
      <c r="B18" s="85"/>
      <c r="C18" s="85"/>
      <c r="D18" s="85"/>
      <c r="E18" s="85"/>
      <c r="F18" s="85"/>
      <c r="G18" s="85"/>
      <c r="H18" s="85"/>
      <c r="I18" s="85"/>
      <c r="J18" s="85"/>
      <c r="K18" s="1"/>
    </row>
    <row r="19" spans="1:12" ht="57" customHeight="1" x14ac:dyDescent="0.25">
      <c r="A19" s="96" t="s">
        <v>25</v>
      </c>
      <c r="B19" s="96"/>
      <c r="C19" s="96" t="s">
        <v>26</v>
      </c>
      <c r="D19" s="96"/>
      <c r="E19" s="96"/>
      <c r="F19" s="96" t="s">
        <v>27</v>
      </c>
      <c r="G19" s="96"/>
      <c r="H19" s="96"/>
      <c r="I19" s="96" t="s">
        <v>28</v>
      </c>
      <c r="J19" s="96"/>
    </row>
    <row r="20" spans="1:12" ht="19.5" customHeight="1" x14ac:dyDescent="0.25">
      <c r="A20" s="94">
        <v>1158000000</v>
      </c>
      <c r="B20" s="94"/>
      <c r="C20" s="94">
        <v>1158000000</v>
      </c>
      <c r="D20" s="94"/>
      <c r="E20" s="94"/>
      <c r="F20" s="94">
        <f>SUM(Tabla18[Financiera 
 (F)])</f>
        <v>354227980.40000004</v>
      </c>
      <c r="G20" s="94"/>
      <c r="H20" s="94"/>
      <c r="I20" s="95">
        <f>+IF(F20&gt;0,F20/C20,0)</f>
        <v>0.30589635613126082</v>
      </c>
      <c r="J20" s="95"/>
    </row>
    <row r="21" spans="1:12" ht="21" customHeight="1" x14ac:dyDescent="0.25">
      <c r="A21" s="85" t="s">
        <v>29</v>
      </c>
      <c r="B21" s="85"/>
      <c r="C21" s="85"/>
      <c r="D21" s="85"/>
      <c r="E21" s="85"/>
      <c r="F21" s="85"/>
      <c r="G21" s="85"/>
      <c r="H21" s="85"/>
      <c r="I21" s="85"/>
      <c r="J21" s="85"/>
      <c r="K21" s="1"/>
    </row>
    <row r="22" spans="1:12" ht="32.25" customHeight="1" x14ac:dyDescent="0.3">
      <c r="A22" s="58"/>
      <c r="B22" s="58"/>
      <c r="C22" s="98" t="s">
        <v>30</v>
      </c>
      <c r="D22" s="99"/>
      <c r="E22" s="98" t="s">
        <v>31</v>
      </c>
      <c r="F22" s="99"/>
      <c r="G22" s="98" t="s">
        <v>32</v>
      </c>
      <c r="H22" s="98"/>
      <c r="I22" s="98" t="s">
        <v>33</v>
      </c>
      <c r="J22" s="99"/>
    </row>
    <row r="23" spans="1:12" ht="42" customHeight="1" x14ac:dyDescent="0.25">
      <c r="A23" s="59" t="s">
        <v>34</v>
      </c>
      <c r="B23" s="59" t="s">
        <v>35</v>
      </c>
      <c r="C23" s="59" t="s">
        <v>36</v>
      </c>
      <c r="D23" s="59" t="s">
        <v>37</v>
      </c>
      <c r="E23" s="59" t="s">
        <v>38</v>
      </c>
      <c r="F23" s="59" t="s">
        <v>39</v>
      </c>
      <c r="G23" s="59" t="s">
        <v>40</v>
      </c>
      <c r="H23" s="59" t="s">
        <v>41</v>
      </c>
      <c r="I23" s="59" t="s">
        <v>42</v>
      </c>
      <c r="J23" s="59" t="s">
        <v>43</v>
      </c>
    </row>
    <row r="24" spans="1:12" ht="43.5" customHeight="1" x14ac:dyDescent="0.25">
      <c r="A24" s="60" t="s">
        <v>95</v>
      </c>
      <c r="B24" s="61" t="s">
        <v>44</v>
      </c>
      <c r="C24" s="62" t="s">
        <v>44</v>
      </c>
      <c r="D24" s="63">
        <v>198062155</v>
      </c>
      <c r="E24" s="64" t="s">
        <v>44</v>
      </c>
      <c r="F24" s="64" t="s">
        <v>44</v>
      </c>
      <c r="G24" s="65" t="s">
        <v>44</v>
      </c>
      <c r="H24" s="63">
        <v>140149637.03999999</v>
      </c>
      <c r="I24" s="66" t="s">
        <v>44</v>
      </c>
      <c r="J24" s="67" t="e">
        <f t="shared" ref="J24:J28" si="0">IF(H24&gt;0,H24/F24,0)</f>
        <v>#VALUE!</v>
      </c>
    </row>
    <row r="25" spans="1:12" ht="73.5" customHeight="1" x14ac:dyDescent="0.25">
      <c r="A25" s="60" t="s">
        <v>96</v>
      </c>
      <c r="B25" s="60" t="s">
        <v>80</v>
      </c>
      <c r="C25" s="62">
        <v>10000</v>
      </c>
      <c r="D25" s="63">
        <v>213545197</v>
      </c>
      <c r="E25" s="68">
        <v>4500</v>
      </c>
      <c r="F25" s="68">
        <v>105554477.06</v>
      </c>
      <c r="G25" s="65">
        <v>4507</v>
      </c>
      <c r="H25" s="63">
        <v>88779882.209999993</v>
      </c>
      <c r="I25" s="67">
        <f>IF(G25&gt;0,G25/E25,0)</f>
        <v>1.0015555555555555</v>
      </c>
      <c r="J25" s="67">
        <f t="shared" si="0"/>
        <v>0.84108116190595228</v>
      </c>
      <c r="L25" s="4"/>
    </row>
    <row r="26" spans="1:12" ht="52.5" customHeight="1" x14ac:dyDescent="0.25">
      <c r="A26" s="60" t="s">
        <v>97</v>
      </c>
      <c r="B26" s="60" t="s">
        <v>81</v>
      </c>
      <c r="C26" s="62">
        <v>3</v>
      </c>
      <c r="D26" s="63">
        <v>67301934</v>
      </c>
      <c r="E26" s="69">
        <v>1</v>
      </c>
      <c r="F26" s="64">
        <v>47403710.299999997</v>
      </c>
      <c r="G26" s="65">
        <v>1</v>
      </c>
      <c r="H26" s="63" t="s">
        <v>102</v>
      </c>
      <c r="I26" s="67">
        <f>IF(G26&gt;0,G26/E26,0)</f>
        <v>1</v>
      </c>
      <c r="J26" s="67" t="e">
        <f t="shared" si="0"/>
        <v>#VALUE!</v>
      </c>
      <c r="K26" s="7"/>
      <c r="L26" s="5"/>
    </row>
    <row r="27" spans="1:12" ht="72" customHeight="1" x14ac:dyDescent="0.25">
      <c r="A27" s="70" t="s">
        <v>98</v>
      </c>
      <c r="B27" s="60" t="s">
        <v>82</v>
      </c>
      <c r="C27" s="71">
        <v>0.85</v>
      </c>
      <c r="D27" s="63">
        <v>171631059</v>
      </c>
      <c r="E27" s="72">
        <v>0.85</v>
      </c>
      <c r="F27" s="64">
        <v>95108432.060000002</v>
      </c>
      <c r="G27" s="73">
        <v>0.79</v>
      </c>
      <c r="H27" s="63">
        <v>41609363.539999999</v>
      </c>
      <c r="I27" s="67">
        <f>IF(G27&gt;0,G27/E27,0)</f>
        <v>0.92941176470588238</v>
      </c>
      <c r="J27" s="67">
        <f t="shared" si="0"/>
        <v>0.43749394915637302</v>
      </c>
      <c r="L27" s="6"/>
    </row>
    <row r="28" spans="1:12" ht="74.25" customHeight="1" x14ac:dyDescent="0.25">
      <c r="A28" s="60" t="s">
        <v>99</v>
      </c>
      <c r="B28" s="60" t="s">
        <v>83</v>
      </c>
      <c r="C28" s="74">
        <v>90</v>
      </c>
      <c r="D28" s="63" t="s">
        <v>101</v>
      </c>
      <c r="E28" s="69">
        <v>60</v>
      </c>
      <c r="F28" s="64">
        <v>107224150.48</v>
      </c>
      <c r="G28" s="65">
        <v>60</v>
      </c>
      <c r="H28" s="63">
        <v>83689097.609999999</v>
      </c>
      <c r="I28" s="67">
        <f>IF(G28&gt;0,G28/E28,0)</f>
        <v>1</v>
      </c>
      <c r="J28" s="67">
        <f t="shared" si="0"/>
        <v>0.78050604491019138</v>
      </c>
    </row>
    <row r="29" spans="1:12" ht="27.75" customHeight="1" x14ac:dyDescent="0.25">
      <c r="A29" s="90" t="s">
        <v>72</v>
      </c>
      <c r="B29" s="90"/>
      <c r="C29" s="90"/>
      <c r="D29" s="90"/>
      <c r="E29" s="90"/>
      <c r="F29" s="90"/>
      <c r="G29" s="90"/>
      <c r="H29" s="90"/>
      <c r="I29" s="90"/>
      <c r="J29" s="90"/>
    </row>
    <row r="30" spans="1:12" ht="27.75" customHeight="1" x14ac:dyDescent="0.25">
      <c r="A30" s="85" t="s">
        <v>73</v>
      </c>
      <c r="B30" s="85"/>
      <c r="C30" s="85"/>
      <c r="D30" s="85"/>
      <c r="E30" s="85"/>
      <c r="F30" s="85"/>
      <c r="G30" s="85"/>
      <c r="H30" s="85"/>
      <c r="I30" s="85"/>
      <c r="J30" s="85"/>
      <c r="K30" s="1"/>
    </row>
    <row r="31" spans="1:12" ht="27.75" customHeight="1" x14ac:dyDescent="0.25">
      <c r="A31" s="75" t="s">
        <v>50</v>
      </c>
      <c r="B31" s="87" t="str">
        <f>+A24</f>
        <v>7420- Acciones comunes P50</v>
      </c>
      <c r="C31" s="87"/>
      <c r="D31" s="87"/>
      <c r="E31" s="87"/>
      <c r="F31" s="87"/>
      <c r="G31" s="87"/>
      <c r="H31" s="87"/>
      <c r="I31" s="87"/>
      <c r="J31" s="87"/>
    </row>
    <row r="32" spans="1:12" ht="27.75" customHeight="1" x14ac:dyDescent="0.25">
      <c r="A32" s="76" t="s">
        <v>51</v>
      </c>
      <c r="B32" s="88" t="s">
        <v>44</v>
      </c>
      <c r="C32" s="88"/>
      <c r="D32" s="88"/>
      <c r="E32" s="88"/>
      <c r="F32" s="88"/>
      <c r="G32" s="88"/>
      <c r="H32" s="88"/>
      <c r="I32" s="88"/>
      <c r="J32" s="88"/>
    </row>
    <row r="33" spans="1:10" ht="27.75" customHeight="1" x14ac:dyDescent="0.25">
      <c r="A33" s="76" t="s">
        <v>53</v>
      </c>
      <c r="B33" s="88" t="s">
        <v>44</v>
      </c>
      <c r="C33" s="88"/>
      <c r="D33" s="88"/>
      <c r="E33" s="88"/>
      <c r="F33" s="88"/>
      <c r="G33" s="88"/>
      <c r="H33" s="88"/>
      <c r="I33" s="88"/>
      <c r="J33" s="88"/>
    </row>
    <row r="34" spans="1:10" ht="27.75" customHeight="1" x14ac:dyDescent="0.25">
      <c r="A34" s="76" t="s">
        <v>54</v>
      </c>
      <c r="B34" s="86" t="s">
        <v>44</v>
      </c>
      <c r="C34" s="86"/>
      <c r="D34" s="86"/>
      <c r="E34" s="86"/>
      <c r="F34" s="86"/>
      <c r="G34" s="86"/>
      <c r="H34" s="86"/>
      <c r="I34" s="86"/>
      <c r="J34" s="86"/>
    </row>
    <row r="35" spans="1:10" ht="33" customHeight="1" x14ac:dyDescent="0.25">
      <c r="A35" s="75" t="s">
        <v>50</v>
      </c>
      <c r="B35" s="87" t="str">
        <f>+A25</f>
        <v>6867- Negocios de expendio de bebidas alcohólicas inspeccionados para el cumplimiento de las leyes normativas vigentes.</v>
      </c>
      <c r="C35" s="87"/>
      <c r="D35" s="87"/>
      <c r="E35" s="87"/>
      <c r="F35" s="87"/>
      <c r="G35" s="87"/>
      <c r="H35" s="87"/>
      <c r="I35" s="87"/>
      <c r="J35" s="87"/>
    </row>
    <row r="36" spans="1:10" ht="55.5" customHeight="1" x14ac:dyDescent="0.25">
      <c r="A36" s="76" t="s">
        <v>51</v>
      </c>
      <c r="B36" s="86" t="s">
        <v>84</v>
      </c>
      <c r="C36" s="86"/>
      <c r="D36" s="86"/>
      <c r="E36" s="86"/>
      <c r="F36" s="86"/>
      <c r="G36" s="86"/>
      <c r="H36" s="86"/>
      <c r="I36" s="86"/>
      <c r="J36" s="86"/>
    </row>
    <row r="37" spans="1:10" ht="64.5" customHeight="1" x14ac:dyDescent="0.25">
      <c r="A37" s="76" t="s">
        <v>53</v>
      </c>
      <c r="B37" s="86" t="s">
        <v>116</v>
      </c>
      <c r="C37" s="86"/>
      <c r="D37" s="86"/>
      <c r="E37" s="86"/>
      <c r="F37" s="86"/>
      <c r="G37" s="86"/>
      <c r="H37" s="86"/>
      <c r="I37" s="86"/>
      <c r="J37" s="86"/>
    </row>
    <row r="38" spans="1:10" ht="68.25" customHeight="1" x14ac:dyDescent="0.25">
      <c r="A38" s="76" t="s">
        <v>54</v>
      </c>
      <c r="B38" s="86" t="s">
        <v>117</v>
      </c>
      <c r="C38" s="86"/>
      <c r="D38" s="86"/>
      <c r="E38" s="86"/>
      <c r="F38" s="86"/>
      <c r="G38" s="86"/>
      <c r="H38" s="86"/>
      <c r="I38" s="86"/>
      <c r="J38" s="86"/>
    </row>
    <row r="39" spans="1:10" ht="9.75" customHeight="1" x14ac:dyDescent="0.25">
      <c r="A39" s="97"/>
      <c r="B39" s="97"/>
      <c r="C39" s="97"/>
      <c r="D39" s="97"/>
      <c r="E39" s="97"/>
      <c r="F39" s="97"/>
      <c r="G39" s="97"/>
      <c r="H39" s="97"/>
      <c r="I39" s="97"/>
      <c r="J39" s="97"/>
    </row>
    <row r="40" spans="1:10" ht="25.5" customHeight="1" x14ac:dyDescent="0.25">
      <c r="A40" s="75" t="s">
        <v>50</v>
      </c>
      <c r="B40" s="87" t="str">
        <f>+A26</f>
        <v>7935- Campañas de entrega e incautación de armas de fuego ilegales.</v>
      </c>
      <c r="C40" s="87"/>
      <c r="D40" s="87"/>
      <c r="E40" s="87"/>
      <c r="F40" s="87"/>
      <c r="G40" s="87"/>
      <c r="H40" s="87"/>
      <c r="I40" s="87"/>
      <c r="J40" s="87"/>
    </row>
    <row r="41" spans="1:10" ht="53.25" customHeight="1" x14ac:dyDescent="0.25">
      <c r="A41" s="76" t="s">
        <v>51</v>
      </c>
      <c r="B41" s="86" t="s">
        <v>85</v>
      </c>
      <c r="C41" s="86"/>
      <c r="D41" s="86"/>
      <c r="E41" s="86"/>
      <c r="F41" s="86"/>
      <c r="G41" s="86"/>
      <c r="H41" s="86"/>
      <c r="I41" s="86"/>
      <c r="J41" s="86"/>
    </row>
    <row r="42" spans="1:10" ht="130.5" customHeight="1" x14ac:dyDescent="0.25">
      <c r="A42" s="76" t="s">
        <v>53</v>
      </c>
      <c r="B42" s="86" t="s">
        <v>118</v>
      </c>
      <c r="C42" s="86"/>
      <c r="D42" s="86"/>
      <c r="E42" s="86"/>
      <c r="F42" s="86"/>
      <c r="G42" s="86"/>
      <c r="H42" s="86"/>
      <c r="I42" s="86"/>
      <c r="J42" s="86"/>
    </row>
    <row r="43" spans="1:10" ht="87" customHeight="1" x14ac:dyDescent="0.25">
      <c r="A43" s="76" t="s">
        <v>54</v>
      </c>
      <c r="B43" s="86" t="s">
        <v>119</v>
      </c>
      <c r="C43" s="86"/>
      <c r="D43" s="86"/>
      <c r="E43" s="86"/>
      <c r="F43" s="86"/>
      <c r="G43" s="86"/>
      <c r="H43" s="86"/>
      <c r="I43" s="86"/>
      <c r="J43" s="86"/>
    </row>
    <row r="44" spans="1:10" ht="21" customHeight="1" x14ac:dyDescent="0.25">
      <c r="A44" s="75" t="s">
        <v>50</v>
      </c>
      <c r="B44" s="87" t="str">
        <f>+A27</f>
        <v>7895-Municipios con Mesas Locales de Seguridad, Ciudadanía y Género fortalecidas y en funcionamiento.</v>
      </c>
      <c r="C44" s="87"/>
      <c r="D44" s="87"/>
      <c r="E44" s="87"/>
      <c r="F44" s="87"/>
      <c r="G44" s="87"/>
      <c r="H44" s="87"/>
      <c r="I44" s="87"/>
      <c r="J44" s="87"/>
    </row>
    <row r="45" spans="1:10" ht="46.5" customHeight="1" x14ac:dyDescent="0.25">
      <c r="A45" s="76" t="s">
        <v>51</v>
      </c>
      <c r="B45" s="86" t="s">
        <v>86</v>
      </c>
      <c r="C45" s="86"/>
      <c r="D45" s="86"/>
      <c r="E45" s="86"/>
      <c r="F45" s="86"/>
      <c r="G45" s="86"/>
      <c r="H45" s="86"/>
      <c r="I45" s="86"/>
      <c r="J45" s="86"/>
    </row>
    <row r="46" spans="1:10" ht="117.75" customHeight="1" x14ac:dyDescent="0.25">
      <c r="A46" s="76" t="s">
        <v>53</v>
      </c>
      <c r="B46" s="86" t="s">
        <v>120</v>
      </c>
      <c r="C46" s="86"/>
      <c r="D46" s="86"/>
      <c r="E46" s="86"/>
      <c r="F46" s="86"/>
      <c r="G46" s="86"/>
      <c r="H46" s="86"/>
      <c r="I46" s="86"/>
      <c r="J46" s="86"/>
    </row>
    <row r="47" spans="1:10" ht="146.25" customHeight="1" x14ac:dyDescent="0.25">
      <c r="A47" s="76" t="s">
        <v>54</v>
      </c>
      <c r="B47" s="86" t="s">
        <v>121</v>
      </c>
      <c r="C47" s="86"/>
      <c r="D47" s="86"/>
      <c r="E47" s="86"/>
      <c r="F47" s="86"/>
      <c r="G47" s="86"/>
      <c r="H47" s="86"/>
      <c r="I47" s="86"/>
      <c r="J47" s="86"/>
    </row>
    <row r="48" spans="1:10" ht="21" customHeight="1" x14ac:dyDescent="0.25">
      <c r="A48" s="75" t="s">
        <v>50</v>
      </c>
      <c r="B48" s="87" t="str">
        <f>+A28</f>
        <v xml:space="preserve">7447- Ciudadanos  expuestos a violencia, crímenes y delitos participan en las actividades de prevención.  </v>
      </c>
      <c r="C48" s="87"/>
      <c r="D48" s="87"/>
      <c r="E48" s="87"/>
      <c r="F48" s="87"/>
      <c r="G48" s="87"/>
      <c r="H48" s="87"/>
      <c r="I48" s="87"/>
      <c r="J48" s="87"/>
    </row>
    <row r="49" spans="1:11" ht="44.25" customHeight="1" x14ac:dyDescent="0.25">
      <c r="A49" s="76" t="s">
        <v>51</v>
      </c>
      <c r="B49" s="86" t="s">
        <v>87</v>
      </c>
      <c r="C49" s="86"/>
      <c r="D49" s="86"/>
      <c r="E49" s="86"/>
      <c r="F49" s="86"/>
      <c r="G49" s="86"/>
      <c r="H49" s="86"/>
      <c r="I49" s="86"/>
      <c r="J49" s="86"/>
    </row>
    <row r="50" spans="1:11" ht="104.25" customHeight="1" x14ac:dyDescent="0.25">
      <c r="A50" s="76" t="s">
        <v>53</v>
      </c>
      <c r="B50" s="86" t="s">
        <v>122</v>
      </c>
      <c r="C50" s="86"/>
      <c r="D50" s="86"/>
      <c r="E50" s="86"/>
      <c r="F50" s="86"/>
      <c r="G50" s="86"/>
      <c r="H50" s="86"/>
      <c r="I50" s="86"/>
      <c r="J50" s="86"/>
    </row>
    <row r="51" spans="1:11" ht="77.25" customHeight="1" x14ac:dyDescent="0.25">
      <c r="A51" s="76" t="s">
        <v>54</v>
      </c>
      <c r="B51" s="86" t="s">
        <v>123</v>
      </c>
      <c r="C51" s="86"/>
      <c r="D51" s="86"/>
      <c r="E51" s="86"/>
      <c r="F51" s="86"/>
      <c r="G51" s="86"/>
      <c r="H51" s="86"/>
      <c r="I51" s="86"/>
      <c r="J51" s="86"/>
    </row>
    <row r="52" spans="1:11" ht="21" customHeight="1" x14ac:dyDescent="0.25">
      <c r="A52" s="90" t="s">
        <v>93</v>
      </c>
      <c r="B52" s="90"/>
      <c r="C52" s="90"/>
      <c r="D52" s="90"/>
      <c r="E52" s="90"/>
      <c r="F52" s="90"/>
      <c r="G52" s="90"/>
      <c r="H52" s="90"/>
      <c r="I52" s="90"/>
      <c r="J52" s="90"/>
    </row>
    <row r="53" spans="1:11" ht="21" customHeight="1" x14ac:dyDescent="0.25">
      <c r="A53" s="85" t="s">
        <v>58</v>
      </c>
      <c r="B53" s="85"/>
      <c r="C53" s="85"/>
      <c r="D53" s="85"/>
      <c r="E53" s="85"/>
      <c r="F53" s="85"/>
      <c r="G53" s="85"/>
      <c r="H53" s="85"/>
      <c r="I53" s="85"/>
      <c r="J53" s="85"/>
      <c r="K53" s="1"/>
    </row>
    <row r="54" spans="1:11" ht="27.75" customHeight="1" x14ac:dyDescent="0.25">
      <c r="A54" s="101" t="s">
        <v>75</v>
      </c>
      <c r="B54" s="101"/>
      <c r="C54" s="101"/>
      <c r="D54" s="101"/>
      <c r="E54" s="101"/>
      <c r="F54" s="101"/>
      <c r="G54" s="101"/>
      <c r="H54" s="101"/>
      <c r="I54" s="101"/>
      <c r="J54" s="101"/>
    </row>
    <row r="55" spans="1:11" ht="27.75" customHeight="1" x14ac:dyDescent="0.25">
      <c r="A55" s="100"/>
      <c r="B55" s="100"/>
      <c r="C55" s="100"/>
      <c r="D55" s="100"/>
      <c r="E55" s="100"/>
      <c r="F55" s="100"/>
      <c r="G55" s="100"/>
      <c r="H55" s="100"/>
      <c r="I55" s="100"/>
      <c r="J55" s="100"/>
    </row>
    <row r="56" spans="1:11" ht="27.75" customHeight="1" x14ac:dyDescent="0.25">
      <c r="A56" s="17"/>
      <c r="B56" s="17"/>
      <c r="C56" s="17"/>
      <c r="D56" s="17"/>
      <c r="E56" s="17"/>
      <c r="F56" s="17"/>
      <c r="G56" s="17"/>
      <c r="H56" s="17"/>
      <c r="I56" s="17"/>
      <c r="J56" s="17"/>
    </row>
    <row r="57" spans="1:11" ht="14.5" x14ac:dyDescent="0.25">
      <c r="A57" s="17"/>
      <c r="B57" s="17"/>
      <c r="C57" s="17"/>
      <c r="D57" s="17"/>
      <c r="E57" s="17"/>
      <c r="F57" s="17"/>
      <c r="G57" s="17"/>
      <c r="H57" s="17"/>
      <c r="I57" s="17"/>
      <c r="J57" s="17"/>
    </row>
    <row r="58" spans="1:11" ht="14.5" x14ac:dyDescent="0.35">
      <c r="A58" s="20"/>
      <c r="B58" s="20"/>
      <c r="C58" s="20"/>
      <c r="D58" s="20"/>
      <c r="E58" s="20"/>
      <c r="F58" s="20"/>
      <c r="G58" s="20"/>
      <c r="H58" s="20"/>
      <c r="I58" s="20"/>
      <c r="J58" s="20"/>
    </row>
    <row r="59" spans="1:11" ht="19.5" customHeight="1" thickBot="1" x14ac:dyDescent="0.4">
      <c r="A59" s="18" t="s">
        <v>60</v>
      </c>
      <c r="B59" s="19">
        <f>+A20</f>
        <v>1158000000</v>
      </c>
      <c r="C59" s="20"/>
      <c r="D59" s="20"/>
      <c r="E59" s="20"/>
      <c r="F59" s="20"/>
      <c r="G59" s="21"/>
      <c r="H59" s="21"/>
      <c r="I59" s="21"/>
      <c r="J59" s="20"/>
    </row>
    <row r="60" spans="1:11" ht="19.5" customHeight="1" x14ac:dyDescent="0.35">
      <c r="A60" s="18" t="s">
        <v>61</v>
      </c>
      <c r="B60" s="19">
        <f>+C20</f>
        <v>1158000000</v>
      </c>
      <c r="C60" s="20"/>
      <c r="D60" s="83" t="s">
        <v>62</v>
      </c>
      <c r="E60" s="83"/>
      <c r="F60" s="83"/>
      <c r="G60" s="22"/>
      <c r="H60" s="83" t="s">
        <v>63</v>
      </c>
      <c r="I60" s="83"/>
      <c r="J60" s="83"/>
    </row>
    <row r="61" spans="1:11" ht="19.5" customHeight="1" x14ac:dyDescent="0.35">
      <c r="A61" s="18" t="s">
        <v>64</v>
      </c>
      <c r="B61" s="19">
        <f>+F20</f>
        <v>354227980.40000004</v>
      </c>
      <c r="C61" s="20"/>
      <c r="D61" s="84" t="s">
        <v>106</v>
      </c>
      <c r="E61" s="84"/>
      <c r="F61" s="84"/>
      <c r="G61" s="23"/>
      <c r="H61" s="84" t="s">
        <v>65</v>
      </c>
      <c r="I61" s="84"/>
      <c r="J61" s="84"/>
    </row>
    <row r="62" spans="1:11" ht="14.5" x14ac:dyDescent="0.35">
      <c r="A62" s="21"/>
      <c r="B62" s="21"/>
      <c r="C62" s="20"/>
      <c r="D62" s="84"/>
      <c r="E62" s="84"/>
      <c r="F62" s="84"/>
      <c r="G62" s="20"/>
      <c r="H62" s="20"/>
      <c r="I62" s="20"/>
      <c r="J62" s="20"/>
    </row>
    <row r="63" spans="1:11" ht="14.5" x14ac:dyDescent="0.35">
      <c r="A63" s="20"/>
      <c r="B63" s="20"/>
      <c r="C63" s="20"/>
      <c r="D63" s="84"/>
      <c r="E63" s="84"/>
      <c r="F63" s="84"/>
      <c r="G63" s="20"/>
      <c r="H63" s="20"/>
      <c r="I63" s="20"/>
      <c r="J63" s="20"/>
    </row>
  </sheetData>
  <mergeCells count="62">
    <mergeCell ref="A55:J55"/>
    <mergeCell ref="B51:J51"/>
    <mergeCell ref="A52:J52"/>
    <mergeCell ref="A54:J54"/>
    <mergeCell ref="B48:J48"/>
    <mergeCell ref="B46:J46"/>
    <mergeCell ref="A21:J21"/>
    <mergeCell ref="A39:J39"/>
    <mergeCell ref="B49:J49"/>
    <mergeCell ref="B50:J50"/>
    <mergeCell ref="C22:D22"/>
    <mergeCell ref="E22:F22"/>
    <mergeCell ref="G22:H22"/>
    <mergeCell ref="I22:J22"/>
    <mergeCell ref="A29:J29"/>
    <mergeCell ref="B36:J36"/>
    <mergeCell ref="B37:J37"/>
    <mergeCell ref="B38:J38"/>
    <mergeCell ref="B40:J40"/>
    <mergeCell ref="B41:J41"/>
    <mergeCell ref="A20:B20"/>
    <mergeCell ref="C20:E20"/>
    <mergeCell ref="F20:H20"/>
    <mergeCell ref="I20:J20"/>
    <mergeCell ref="A12:J12"/>
    <mergeCell ref="B13:J13"/>
    <mergeCell ref="B14:J14"/>
    <mergeCell ref="B15:J15"/>
    <mergeCell ref="B16:J16"/>
    <mergeCell ref="A17:J17"/>
    <mergeCell ref="A19:B19"/>
    <mergeCell ref="C19:E19"/>
    <mergeCell ref="F19:H19"/>
    <mergeCell ref="I19:J19"/>
    <mergeCell ref="A18:J18"/>
    <mergeCell ref="C11:J11"/>
    <mergeCell ref="A1:J1"/>
    <mergeCell ref="B3:J3"/>
    <mergeCell ref="B4:J4"/>
    <mergeCell ref="B5:J5"/>
    <mergeCell ref="B6:J6"/>
    <mergeCell ref="B7:J7"/>
    <mergeCell ref="A8:J8"/>
    <mergeCell ref="C9:J9"/>
    <mergeCell ref="C10:J10"/>
    <mergeCell ref="A2:J2"/>
    <mergeCell ref="D60:F60"/>
    <mergeCell ref="H60:J60"/>
    <mergeCell ref="H61:J61"/>
    <mergeCell ref="D61:F63"/>
    <mergeCell ref="A30:J30"/>
    <mergeCell ref="A53:J53"/>
    <mergeCell ref="B47:J47"/>
    <mergeCell ref="B35:J35"/>
    <mergeCell ref="B31:J31"/>
    <mergeCell ref="B32:J32"/>
    <mergeCell ref="B33:J33"/>
    <mergeCell ref="B34:J34"/>
    <mergeCell ref="B42:J42"/>
    <mergeCell ref="B43:J43"/>
    <mergeCell ref="B44:J44"/>
    <mergeCell ref="B45:J45"/>
  </mergeCells>
  <dataValidations xWindow="1509" yWindow="656" count="16">
    <dataValidation allowBlank="1" sqref="A3" xr:uid="{00000000-0002-0000-0200-000000000000}"/>
    <dataValidation allowBlank="1" showInputMessage="1" prompt="Nombre del capítulo" sqref="B3:J5" xr:uid="{00000000-0002-0000-0200-000001000000}"/>
    <dataValidation allowBlank="1" showInputMessage="1" showErrorMessage="1" prompt="¿A quién va dirigido el programa?, ¿qué característica tiene esta población que requiere ser beneficiada?" sqref="B15:J15" xr:uid="{00000000-0002-0000-0200-000002000000}"/>
    <dataValidation allowBlank="1" showInputMessage="1" showErrorMessage="1" prompt="Nombre del producto" sqref="B31:J31 B35:J35 B40:J40 B44:J44 B48:J48" xr:uid="{00000000-0002-0000-0200-000003000000}"/>
    <dataValidation allowBlank="1" showInputMessage="1" showErrorMessage="1" prompt="¿En qué consiste el producto? su objetivo" sqref="B32:J32 B36:J36 B41:J41 B45:J45 B49:J49" xr:uid="{00000000-0002-0000-0200-000004000000}"/>
    <dataValidation allowBlank="1" showInputMessage="1" showErrorMessage="1" prompt="1. Describir lo plasmado en el presupuesto_x000a_2. Describir lo alcanzado en términos financieros y de producción " sqref="B33:J33 B37:J37 B42:J42 B46:J46 B50:J50" xr:uid="{00000000-0002-0000-0200-000005000000}"/>
    <dataValidation allowBlank="1" showInputMessage="1" showErrorMessage="1" prompt="De existir desvío, explicar razones." sqref="B34:J34 B51:J51 B43:J43 B47:J47 B38:J38" xr:uid="{00000000-0002-0000-0200-000006000000}"/>
    <dataValidation allowBlank="1" showInputMessage="1" showErrorMessage="1" prompt="Oportunidades de mejora identificadas" sqref="A54:A57 B54:J54 B56:J57" xr:uid="{00000000-0002-0000-0200-000007000000}"/>
    <dataValidation allowBlank="1" showInputMessage="1" showErrorMessage="1" prompt="Presupuesto del programa" sqref="A20:C20 F20" xr:uid="{00000000-0002-0000-0200-000008000000}"/>
    <dataValidation allowBlank="1" showInputMessage="1" showErrorMessage="1" prompt="¿En qué consiste el programa?" sqref="B14:J14" xr:uid="{00000000-0002-0000-0200-000009000000}"/>
    <dataValidation allowBlank="1" showInputMessage="1" showErrorMessage="1" prompt="Nombre de cada producto" sqref="A23:A28" xr:uid="{00000000-0002-0000-0200-00000A000000}"/>
    <dataValidation allowBlank="1" showInputMessage="1" showErrorMessage="1" prompt="Nombre del indicador" sqref="B23:B28" xr:uid="{00000000-0002-0000-0200-00000B000000}"/>
    <dataValidation allowBlank="1" showInputMessage="1" showErrorMessage="1" prompt="Meta anual del indicador" sqref="E23:E24 C23:C28" xr:uid="{00000000-0002-0000-0200-00000C000000}"/>
    <dataValidation allowBlank="1" showInputMessage="1" showErrorMessage="1" prompt="Monto presupuestado para el producto" sqref="F23 F26:F28 D23:D25 D27:D28" xr:uid="{00000000-0002-0000-0200-00000D000000}"/>
    <dataValidation allowBlank="1" showInputMessage="1" showErrorMessage="1" prompt="Meta alcanzada en el trimestre" sqref="G23:G28" xr:uid="{00000000-0002-0000-0200-00000E000000}"/>
    <dataValidation allowBlank="1" showInputMessage="1" showErrorMessage="1" prompt="Monto ejecutado en el trimestre" sqref="H23 H25:H28" xr:uid="{00000000-0002-0000-0200-00000F000000}"/>
  </dataValidations>
  <pageMargins left="0.7" right="0.7" top="1.1548177083333333" bottom="0.75" header="0.1575" footer="0.3"/>
  <pageSetup scale="49" fitToHeight="0" orientation="portrait" r:id="rId1"/>
  <headerFooter>
    <oddHeader>&amp;C
&amp;G
&amp;"Poppins,Negrita"&amp;10&amp;KFF0000INFORME DE EVALUACIÓN TRIMESTRAL DE LAS
METAS FÍSICAS-FINANCIERAS&amp;K01+000
&amp;K0020601er. SEMESTRE 2026&amp;R&amp;"Poppins,Normal"&amp;KFF0000
&amp;"Poppins,Negrita"&amp;10INF-PPP-05
Versión: 01</oddHeader>
    <oddFooter>&amp;C&amp;"-,Negrita"&amp;9Departamento de Formulación, Monitoreo y Evaluación de Planes, Programas y Proyectos (PPP)&amp;R&amp;P</oddFooter>
  </headerFooter>
  <legacyDrawingHF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Programa 11</vt:lpstr>
      <vt:lpstr>Programa 12</vt:lpstr>
      <vt:lpstr>Programa 50</vt:lpstr>
      <vt:lpstr>'Programa 11'!Área_de_impresión</vt:lpstr>
      <vt:lpstr>'Programa 12'!Área_de_impresión</vt:lpstr>
      <vt:lpstr>'Programa 50'!Área_de_impresión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Nicole Espaillat A.</dc:creator>
  <cp:keywords/>
  <dc:description/>
  <cp:lastModifiedBy>Gina Claritza Almonte Méndez</cp:lastModifiedBy>
  <cp:revision/>
  <cp:lastPrinted>2026-07-13T20:42:20Z</cp:lastPrinted>
  <dcterms:created xsi:type="dcterms:W3CDTF">2021-03-22T15:50:10Z</dcterms:created>
  <dcterms:modified xsi:type="dcterms:W3CDTF">2026-07-16T15:10:20Z</dcterms:modified>
  <cp:category/>
  <cp:contentStatus/>
</cp:coreProperties>
</file>