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66925"/>
  <mc:AlternateContent xmlns:mc="http://schemas.openxmlformats.org/markup-compatibility/2006">
    <mc:Choice Requires="x15">
      <x15ac:absPath xmlns:x15ac="http://schemas.microsoft.com/office/spreadsheetml/2010/11/ac" url="https://mipgob-my.sharepoint.com/personal/galmonte_mip_gob_do/Documents/Carpeta General Planificación/Informes Generales/2026/Informes OAI- 2026/T-1/"/>
    </mc:Choice>
  </mc:AlternateContent>
  <xr:revisionPtr revIDLastSave="43" documentId="13_ncr:1_{71C27326-F68D-4DCD-A364-207E1F9361D7}" xr6:coauthVersionLast="47" xr6:coauthVersionMax="47" xr10:uidLastSave="{9041BA39-E2F0-4BB4-8DD1-9C7B0B7A9436}"/>
  <bookViews>
    <workbookView xWindow="-120" yWindow="-120" windowWidth="29040" windowHeight="15720" xr2:uid="{00000000-000D-0000-FFFF-FFFF00000000}"/>
  </bookViews>
  <sheets>
    <sheet name="Programa 11" sheetId="1" r:id="rId1"/>
    <sheet name="Programa 12" sheetId="5" r:id="rId2"/>
    <sheet name="Programa 50" sheetId="7" r:id="rId3"/>
  </sheets>
  <externalReferences>
    <externalReference r:id="rId4"/>
  </externalReferences>
  <definedNames>
    <definedName name="_xlnm.Print_Area" localSheetId="0">'Programa 11'!$A$1:$J$60</definedName>
    <definedName name="_xlnm.Print_Area" localSheetId="1">'Programa 12'!$A$1:$J$39</definedName>
    <definedName name="_xlnm.Print_Area" localSheetId="2">'Programa 50'!$A$1:$J$58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9" i="1" l="1"/>
  <c r="B58" i="1"/>
  <c r="B57" i="1"/>
  <c r="B36" i="1"/>
  <c r="F20" i="5" l="1"/>
  <c r="J24" i="1" l="1"/>
  <c r="J24" i="7" l="1"/>
  <c r="B47" i="7" l="1"/>
  <c r="B55" i="7"/>
  <c r="B39" i="7"/>
  <c r="I20" i="7"/>
  <c r="B57" i="7" l="1"/>
  <c r="B43" i="7"/>
  <c r="B35" i="7"/>
  <c r="B31" i="7"/>
  <c r="J28" i="7"/>
  <c r="I28" i="7"/>
  <c r="J27" i="7"/>
  <c r="I27" i="7"/>
  <c r="J26" i="7"/>
  <c r="I26" i="7"/>
  <c r="J25" i="7"/>
  <c r="I25" i="7"/>
  <c r="C11" i="7"/>
  <c r="C10" i="7"/>
  <c r="C9" i="7"/>
  <c r="B37" i="5"/>
  <c r="B36" i="5"/>
  <c r="B38" i="5"/>
  <c r="B27" i="5"/>
  <c r="J24" i="5"/>
  <c r="I24" i="5"/>
  <c r="C11" i="5"/>
  <c r="C10" i="5"/>
  <c r="C9" i="5"/>
  <c r="B48" i="1"/>
  <c r="B44" i="1"/>
  <c r="B40" i="1"/>
  <c r="B32" i="1"/>
  <c r="J26" i="1"/>
  <c r="J27" i="1"/>
  <c r="J28" i="1"/>
  <c r="J29" i="1"/>
  <c r="J25" i="1"/>
  <c r="I26" i="1"/>
  <c r="I27" i="1"/>
  <c r="I28" i="1"/>
  <c r="I29" i="1"/>
  <c r="I25" i="1"/>
  <c r="I20" i="1" l="1"/>
  <c r="I20" i="5"/>
  <c r="C11" i="1"/>
  <c r="C10" i="1"/>
  <c r="C9" i="1"/>
  <c r="B56" i="7" l="1"/>
</calcChain>
</file>

<file path=xl/sharedStrings.xml><?xml version="1.0" encoding="utf-8"?>
<sst xmlns="http://schemas.openxmlformats.org/spreadsheetml/2006/main" count="286" uniqueCount="129">
  <si>
    <t>I -Información Institucional</t>
  </si>
  <si>
    <t>I.I - Completar los datos requeridos sobre la institución</t>
  </si>
  <si>
    <t>Capítulo</t>
  </si>
  <si>
    <t>0202-MINISTERIO DE  INTERIOR Y POLICÍA</t>
  </si>
  <si>
    <t>Subcapítulo</t>
  </si>
  <si>
    <t>01-MINISTERIO DE INTERIOR Y POLICIA</t>
  </si>
  <si>
    <t>Unidad Ejecutora</t>
  </si>
  <si>
    <t>0001-MINISTERIO DE INTERIOR Y POLICIA</t>
  </si>
  <si>
    <t>Misión</t>
  </si>
  <si>
    <t>Garantizar la seguridad ciudadana a nivel nacional, a través de una gestión coordinada que impacte de forma efectiva los diferentes niveles del Estado, logrando una mejor y mayor prevención de los elementos negativos de la seguridad ciudadana, en el marco del respeto a los derechos de la población.</t>
  </si>
  <si>
    <t>Visión</t>
  </si>
  <si>
    <t>Ser reconocidos como una entidad gubernamental modelo, apoyado en una gestión coordinada, de desarrollo sostenible, mejora continua, eficaz y eficiente de los servicios, y la transparencia institucional, como base de una buena administración de los recursos, en el alcance de la paz, la seguridad ciudadana y la garantía de los derechos de las personas.</t>
  </si>
  <si>
    <t>II. Contribución a la Estrategia Nacional de Desarrollo</t>
  </si>
  <si>
    <t>Eje estratégico:</t>
  </si>
  <si>
    <t>Objetivo general:</t>
  </si>
  <si>
    <t>Objetivo(s) específico(s):</t>
  </si>
  <si>
    <t>1.2.2</t>
  </si>
  <si>
    <t>III. Información del Programa</t>
  </si>
  <si>
    <t>Nombre:</t>
  </si>
  <si>
    <t>11 - Asistencia y prevención para seguridad ciudadana</t>
  </si>
  <si>
    <t>Descripción:</t>
  </si>
  <si>
    <t>A través de este programa se realizan las actividades relativas a garantizar la seguridad ciudadana, conforme está establecido en la Estrategia Nacional de Desarrollo (END), Planes Estratégico Institucionales (PEI), Planes Operativos Anuales (POA) y los marcos legales que son la Constitución, leyes generales o especiales. Este programa incluye servicios de asistencia y prevención, tales como: 
Reducir la violencia, crímenes y delitos que afectan la seguridad ciudadana en los sectores vulnerables intervenidos, disminución de los actos delictivos con el uso de armas de fuego, disminución de los accidentes y las víctimas por el uso, transportación y manipulación de productos pirotécnicos, reducción de la inseguridad en los municipios a través de las políticas de prevención de violencia, crímenes y delitos, regulación de la permanencia y el estatus de extranjeros en el país a través de las naturalizaciones y el fortalecimiento de las labores de prevención de delitos en los lugares de recreación y esparcimiento por los agentes de la Policía Auxiliar.</t>
  </si>
  <si>
    <r>
      <t>Beneficiarios:</t>
    </r>
    <r>
      <rPr>
        <sz val="10"/>
        <color rgb="FF000000"/>
        <rFont val="Verdana"/>
        <family val="2"/>
      </rPr>
      <t xml:space="preserve"> </t>
    </r>
  </si>
  <si>
    <t xml:space="preserve">La población dominicana y extranjera, familias, jóvenes en sectores y comunidades vulnerables, ciudadanos, empresas y  compañías de seguridad, armerías, polígonos, talleres de armas y compañías de productos pirotécnicos y químicos.   </t>
  </si>
  <si>
    <t>Resultado Asociado:</t>
  </si>
  <si>
    <t>Reducir la percepción de inseguridad de los ciudadanos en los municipios, a través de las políticas de prevención de violencias, crímenes y delitos implementadas, de un 37% a un 20% durante el periodo 2025-2028.</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</si>
  <si>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</si>
  <si>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</si>
  <si>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</si>
  <si>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</si>
  <si>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</si>
  <si>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</si>
  <si>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</si>
  <si>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</si>
  <si>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Programación Trimestral</t>
  </si>
  <si>
    <t>Ejecución Trimestral</t>
  </si>
  <si>
    <t>Avance</t>
  </si>
  <si>
    <t>Producto</t>
  </si>
  <si>
    <t>Indicador</t>
  </si>
  <si>
    <t>Física
(A)</t>
  </si>
  <si>
    <t>Financiera
(B)</t>
  </si>
  <si>
    <t>Física
(C)</t>
  </si>
  <si>
    <t>Financiera
(D)</t>
  </si>
  <si>
    <t>Física 
(E)</t>
  </si>
  <si>
    <t>Financiera 
 (F)</t>
  </si>
  <si>
    <t>Física 
(%)
 G=E/C</t>
  </si>
  <si>
    <t>Financiero 
(%) 
H=F/D</t>
  </si>
  <si>
    <r>
      <rPr>
        <b/>
        <sz val="10"/>
        <rFont val="Verdana"/>
        <family val="2"/>
      </rPr>
      <t>7827-</t>
    </r>
    <r>
      <rPr>
        <sz val="10"/>
        <rFont val="Verdana"/>
        <family val="2"/>
      </rPr>
      <t xml:space="preserve"> Acciones que no generan producción P11 (Comunidad Segura).</t>
    </r>
  </si>
  <si>
    <t>N/A</t>
  </si>
  <si>
    <r>
      <rPr>
        <b/>
        <sz val="10"/>
        <rFont val="Verdana"/>
        <family val="2"/>
      </rPr>
      <t>6105-</t>
    </r>
    <r>
      <rPr>
        <sz val="10"/>
        <rFont val="Verdana"/>
        <family val="2"/>
      </rPr>
      <t xml:space="preserve"> Negocios que comercializan armas de fuego controlados y regulados en sus operaciones.</t>
    </r>
  </si>
  <si>
    <r>
      <rPr>
        <b/>
        <sz val="10"/>
        <rFont val="Verdana"/>
        <family val="2"/>
      </rPr>
      <t>6864-</t>
    </r>
    <r>
      <rPr>
        <sz val="10"/>
        <rFont val="Verdana"/>
        <family val="2"/>
      </rPr>
      <t xml:space="preserve"> Personas físicas y jurídicas con derecho de tenencia y porte de armas de fuego reguladas.</t>
    </r>
  </si>
  <si>
    <r>
      <rPr>
        <b/>
        <sz val="10"/>
        <rFont val="Verdana"/>
        <family val="2"/>
      </rPr>
      <t xml:space="preserve">7896- </t>
    </r>
    <r>
      <rPr>
        <sz val="10"/>
        <rFont val="Verdana"/>
        <family val="2"/>
      </rPr>
      <t>Población recibe campañas de educación en principios y valores para la convivencia y cultura de paz.</t>
    </r>
  </si>
  <si>
    <r>
      <rPr>
        <b/>
        <sz val="10"/>
        <color rgb="FF000000"/>
        <rFont val="Verdana"/>
        <family val="2"/>
      </rPr>
      <t>7746-</t>
    </r>
    <r>
      <rPr>
        <sz val="10"/>
        <color rgb="FF000000"/>
        <rFont val="Verdana"/>
        <family val="2"/>
      </rPr>
      <t xml:space="preserve"> Ciudadanos y extranjeros beneficiados a través de acciones y políticas integral de seguridad ciudadana.</t>
    </r>
  </si>
  <si>
    <t>V. Análisis de los Logros y Desviaciones</t>
  </si>
  <si>
    <t>V.I - Información de Logros y Desviaciones por Producto</t>
  </si>
  <si>
    <t xml:space="preserve">Producto: </t>
  </si>
  <si>
    <t xml:space="preserve">Descripción del producto: </t>
  </si>
  <si>
    <t>Controlar y regular la importación, exportación, tránsito, almacenamiento, comercialización, distribución de armas,  municiones y materiales relacionados  a través de comerciantes, armerías, talleres de reparación y relleno, cacería con fines comerciales, clubes deportivos y polígonos de tiro.</t>
  </si>
  <si>
    <t>Logros alcanzados:</t>
  </si>
  <si>
    <t>Causas y justificación del desvío:</t>
  </si>
  <si>
    <t>Controlar y regular la tenencia y portación de armas de fuego (pistolas, revolver y escopetas) en manos de la población civil y las compañías de seguridad privada a través de la aplicación de la Ley 631-16 sobre control y regulación de armas, municiones y materiales relacionados.</t>
  </si>
  <si>
    <t>Controlar y regular la producción, almacenamiento, comercialización, transportación y manipulación de materiales pirotécnicos y químicos en el país. Otorgar los permisos correspondientes a las empresas de productos pirotécnicos y químicos.</t>
  </si>
  <si>
    <t xml:space="preserve">La meta de este producto se encuentra programada para ser medida al cierre del ejercicio fiscal, a fin de disponer de un resultado más representativo y consolidado. No obstante, durante el trimestre evaluado se llevaron a cabo acciones relevantes vinculadas a la ejecución del producto, entre las cuales se destacan el control y regulación de 10 empresas, el otorgamiento de 92 permisos para la realización de exhibiciones pirotécnicas y la emisión de 8 permisos para la importación de fuegos artificiales. 
Adicionalmente, se efectuaron 5 auditorías/inspecciones de fuegos artificiales en los almacenes de las empresas de pirotecnia, contribuyendo al fortalecimiento de los mecanismos de supervisión, control y fiscalización de las empresas que manipulan este tipo de productos. </t>
  </si>
  <si>
    <t>Asistir a la población en todo el Territorio Nacional recibiendo sus denuncias sobre actos de abusos, violencia intrafamiliar, crímenes, delitos, corrupción, entre otros. Garantizando la protección y discreción del denunciante, realizando investigaciones y  aplicando mediación de conflictos para impulsar la convivencia armónica y coherente entre todos los sectores sociales.</t>
  </si>
  <si>
    <t xml:space="preserve">Este producto no contempla una meta física programada para el trimestre, dado que las campañas de educación en principios y valores para la convivencia y la cultura de paz se encuentran previstas para períodos posteriores, conforme a la programación anual establecida. No obstante, durante el trimestre evaluado se desarrollaron 296 actividades operativas, orientadas a la promoción de la cultura de paz, incluyendo actividades formativas, jornadas de inclusión social, intervenciones educativas, procesos de mediación de conflictos y acciones de formación y creación de capacidades en los territorios priorizados, impactando a un total de 9,536 beneficiarios. 
Adicional a esto, se destaca la implementación y puesta en operación del Centro de Revisión Preventiva de Celulares (CRPC) con el apoyo estratégico del sector privado, a través de la habilitación del espacio físico en Plaza Central, para la verificación voluntaria de dispositivos móviles, con el objetivo de identificar equipos reportados como sustraídos, contribuir a la reducción del mercado ilegal de celulares. </t>
  </si>
  <si>
    <t>Impulsar acciones mediante una Estrategia Integral de Seguridad Ciudadana en favor de la reducción de actos violentos y delictivos, construyendo una gestión articulada e integrada para alcanzar la corresponsabilidad multisectorial.</t>
  </si>
  <si>
    <t xml:space="preserve">Durante el período evaluado, el producto no presenta programación física, debido a que la meta total está pautada para ser medida al cierre del cuarto trimestre, conforme a la planificación anual. No obstante, durante el primer trimestre se desarrollaron alrededor de 59 actividades operativas y de coordinación, entre ellas acciones de seguimiento interinstitucional de la Estrategia Nacional Integral de Seguridad Ciudadana (ENISC), planificación territorial, revisión de protocolos operativos, avances de programas prioritarios y cooperación interinstitucional e internacional, que fortalecieron la focalización territorial y la prevención del delito. Asimismo, se destaca el reconocimiento internacional otorgado por organismos especializados que posicionan al país como referente regional en la lucha contra el crimen organizado. </t>
  </si>
  <si>
    <t xml:space="preserve">En lo referente a la ejecución financiera, se registró un monto ejecutado de RD$5,603,780.49, equivalente al 118.48% de los RD$4,729,802.77 programados. Los recursos fueron destinados al pago de compromisos fijos de la unidad ejecutora, principalmente carga salarial y gastos recurrentes. La desviación del 18.48% se explica por el pago de viáticos nacionales e internacionales, servicios operativos de apoyo a programas de seguridad ciudadana y la participación en espacios de cooperación regional e internacional, según evidencias adjuntas. </t>
  </si>
  <si>
    <r>
      <t xml:space="preserve">VI. </t>
    </r>
    <r>
      <rPr>
        <b/>
        <sz val="11"/>
        <color theme="0"/>
        <rFont val="Verdana"/>
        <family val="2"/>
      </rPr>
      <t>Oportunidades de Mejora</t>
    </r>
  </si>
  <si>
    <t xml:space="preserve">VI. I - De acuerdo a los eventos presentados durante la ejecución del producto, ¿qué aspecto puede mejorarse? </t>
  </si>
  <si>
    <t xml:space="preserve">Presupuesto aprobado:  </t>
  </si>
  <si>
    <t xml:space="preserve">Presupuesto modificado: </t>
  </si>
  <si>
    <t>Gina Almonte</t>
  </si>
  <si>
    <t>Judelka Paykert</t>
  </si>
  <si>
    <t>Total devengado:</t>
  </si>
  <si>
    <t>Enc. Formulación, Monitoreo y Evaluación PPP</t>
  </si>
  <si>
    <t>Directora de Planificación y Desarrollo</t>
  </si>
  <si>
    <t>Garantizar la seguridad ciudadana a nivel nacional, a través de una gestión coordinada que impacte de forma efectiva los diferentes niveles del Estado, logrando una mejor y mayor prevención de los elementos negativos de la seguridad ciudadana, en el marco del respeto a los derechos de la población</t>
  </si>
  <si>
    <t>1.4.2</t>
  </si>
  <si>
    <t>12 - Servicios de control y regulación migratoria</t>
  </si>
  <si>
    <t>Controlar el flujo migratorio desarrollando políticas de entrada y estadía en el país.</t>
  </si>
  <si>
    <t>Población extranjera en República Dominicana.</t>
  </si>
  <si>
    <t>Regulada la permanencia y estatus de extranjeros en el país a través de las naturalizaciones, manteniendo en un 100% los controles sobre el cumplimiento estricto de los requisitos para la naturalización de extranjeros durante el periodo 2021-2025.</t>
  </si>
  <si>
    <r>
      <rPr>
        <b/>
        <sz val="10"/>
        <rFont val="Verdana"/>
        <family val="2"/>
      </rPr>
      <t>7749-</t>
    </r>
    <r>
      <rPr>
        <sz val="10"/>
        <rFont val="Verdana"/>
        <family val="2"/>
      </rPr>
      <t xml:space="preserve"> Extranjeros residentes con estatus migratorio regulados a través de las naturalizaciones</t>
    </r>
  </si>
  <si>
    <t>Porcentaje de extranjeros residentes naturalizados en el territorio nacional</t>
  </si>
  <si>
    <t>Regulación de la población extranjera en el territorio Nacional a través del otorgamiento de naturalizaciones, acorde a la Ley No. 1683/16 de abril de 1948 sobre naturalizaciones y Ley General de Migración No. 285-04.</t>
  </si>
  <si>
    <t xml:space="preserve">Durante el trimestre evaluado, el producto presentó una ejecución física del 85%, al recibirse 100 solicitudes y otorgarse 85 certificaciones de naturalización en el evento realizado en el mes de marzo. Este resultado no evidencia desviaciones significativas respecto a lo programado. 
De manera complementaria, durante el mismo período se recibieron y tramitaron solicitudes adicionales correspondientes a 129 certificados de nacionalidad, 39 certificados de no nacionalidad, 5 certificados de estatus migratorio y 1 acta de nacimiento certificada, lo cual evidencia la continuidad en la prestación de los servicios brindados por la unidad ejecutora. </t>
  </si>
  <si>
    <t>50 - Reducción de Crímenes y Delitos que afectan a la Seguridad Ciudadana</t>
  </si>
  <si>
    <t>Programa mejorado y definido con un presupuesto Orientado a Resultados (PPOR), compuesto por diferentes acciones con el propósito fundamental de reducir los crimines y delitos en el Territorio Nacional, los cuales se encuentran alineados a la implementación de la  Estrategia Nacional Integral de Seguridad Ciudadana (ENISC)</t>
  </si>
  <si>
    <t>Población en general y expuesta a violencia, crímenes y delitos en las zonas priorizadas</t>
  </si>
  <si>
    <r>
      <rPr>
        <b/>
        <sz val="10"/>
        <rFont val="Verdana"/>
        <family val="2"/>
      </rPr>
      <t>7420-</t>
    </r>
    <r>
      <rPr>
        <sz val="10"/>
        <rFont val="Verdana"/>
        <family val="2"/>
      </rPr>
      <t>Acciones comunes P50</t>
    </r>
  </si>
  <si>
    <r>
      <rPr>
        <b/>
        <sz val="10"/>
        <rFont val="Verdana"/>
        <family val="2"/>
      </rPr>
      <t>6867-</t>
    </r>
    <r>
      <rPr>
        <sz val="10"/>
        <rFont val="Verdana"/>
        <family val="2"/>
      </rPr>
      <t xml:space="preserve"> Negocios de expendio bebidas alcohólicas inspeccionados para el cumplimiento de las leyes normativas vigentes.</t>
    </r>
  </si>
  <si>
    <t>Negocios inspeccionados</t>
  </si>
  <si>
    <r>
      <rPr>
        <b/>
        <sz val="10"/>
        <rFont val="Verdana"/>
        <family val="2"/>
      </rPr>
      <t>7935-</t>
    </r>
    <r>
      <rPr>
        <sz val="10"/>
        <rFont val="Verdana"/>
        <family val="2"/>
      </rPr>
      <t>Campañas de entrega e incautación de armas de fuego ilegales.</t>
    </r>
  </si>
  <si>
    <t xml:space="preserve">Cantidad de campañas realizadas </t>
  </si>
  <si>
    <r>
      <rPr>
        <b/>
        <sz val="10"/>
        <rFont val="Verdana"/>
        <family val="2"/>
      </rPr>
      <t>7895-</t>
    </r>
    <r>
      <rPr>
        <sz val="10"/>
        <rFont val="Verdana"/>
        <family val="2"/>
      </rPr>
      <t>Municipios con Mesas Locales de Seguridad, Ciudadanía y Género fortalecidas y en funcionamiento.</t>
    </r>
  </si>
  <si>
    <t>Porcentaje de problemáticas sociales canalizadas</t>
  </si>
  <si>
    <r>
      <rPr>
        <b/>
        <sz val="10"/>
        <rFont val="Verdana"/>
        <family val="2"/>
      </rPr>
      <t xml:space="preserve">7447- </t>
    </r>
    <r>
      <rPr>
        <sz val="10"/>
        <rFont val="Verdana"/>
        <family val="2"/>
      </rPr>
      <t>Ciudadanos expuestos a violencia, crímenes y delitos que participan en las actividades de prevención.</t>
    </r>
  </si>
  <si>
    <t xml:space="preserve">Barrios intervenidos </t>
  </si>
  <si>
    <t>Control de expendio de bebidas alcohólicas, a través de la supervisión del cumplimiento de las leyes y normativas vigentes en los centros de diversión (discotecas, bares, drinks, colmados y colmadones entre otros), realizando registros e inspecciones especializadas que anticipan y controlan el uso indebido de los espacios públicos alrededor de los mencionados negocios.</t>
  </si>
  <si>
    <t>Consiste en desarrollar campañas de sensibilización cuyo fin es la motivación a la entrega voluntaria de las armas de fuego ilegales en toda la jurisdicción de los municipios priorizados según consta en el artículo 4 del Decreto No. 212-21, haciéndose énfasis en las zonas de impacto (barrios o sectores) con mayor incidencia de los hechos de violencia con armas de fuego.</t>
  </si>
  <si>
    <t>Fomentar la convivencia pacífica  entre la población a través de las mesas locales de prevención de seguridad, ciudadanía y género, en las que se realizan encuentros con las Instituciones Gubernamentales y sociedad civil organizada para dar respuesta y soluciones a las problemáticas sociales</t>
  </si>
  <si>
    <t>Reducir la violencia, crímenes y delito a la población vulnerable en los sectores intervenidos mediante las actividades de prevención focalizadas.</t>
  </si>
  <si>
    <t>01-MINISTERIO DE INTERIOR Y POLICÍA</t>
  </si>
  <si>
    <t>0001-MINISTERIO DE INTERIOR Y POLICÍA</t>
  </si>
  <si>
    <t xml:space="preserve">Porcentaje de acciones de Seguridad ciudadana implementadas. </t>
  </si>
  <si>
    <t>Cantidad de negocios que comercializan armas de fuego controlados y regulados.</t>
  </si>
  <si>
    <t xml:space="preserve">Cantidad de empresas que manipulan productos pirotécnicos reguladas. </t>
  </si>
  <si>
    <t xml:space="preserve">Cantidad de armas de fuego reguladas. </t>
  </si>
  <si>
    <t>Cantidad de campañas de realizadas.</t>
  </si>
  <si>
    <r>
      <rPr>
        <b/>
        <sz val="10"/>
        <rFont val="Verdana"/>
        <family val="2"/>
      </rPr>
      <t>8043-</t>
    </r>
    <r>
      <rPr>
        <sz val="10"/>
        <rFont val="Verdana"/>
        <family val="2"/>
      </rPr>
      <t xml:space="preserve"> Empresas de manipulación de productos pirotécnicos reguladas.</t>
    </r>
  </si>
  <si>
    <t xml:space="preserve">
La desviación del 10% en la meta física, es atribuible a que las rutas de inspección planificadas y ejecutadas permitieron identificar el establecimiento adicional, el cual fue incorporado al proceso de control y regulación para la optimización de los recursos disponibles.
En cuanto a la ejecución financiera, se registró un monto ejecutado de RD$6,219,858.78, equivalente al 101.12% del monto programado de RD$6,151,128.84, por lo que no se evidencian desviaciones considerables a nivel financiero. Los recursos ejecutados fueron destinados principalmente al pago de la nómina del personal adscrito a la unidad ejecutora, así como a gastos operativos esenciales para la ejecución del producto, tales como combustible y mantenimiento de los vehículos utilizados en las labores de inspección y supervisión, manteniéndose una adecuada correspondencia entre la ejecución física y financiera. 
</t>
  </si>
  <si>
    <t xml:space="preserve">Durante el período evaluado, el producto alcanzó un 110% de ejecución física, al lograrse la regulación y control de 11 establecimientos, frente a los 10 programados, todos dedicados a la comercialización de armas de fuego. Adicionalmente, se realizaron 9 inspecciones complementarias, orientadas a la verificación de los plazos de vigencia de las licencias y a la integración de nuevos establecimientos durante el trimestre, lo cual contribuyó al fortalecimiento de las acciones institucionales de control y seguimiento de los negocios que comercializan armas. </t>
  </si>
  <si>
    <t xml:space="preserve">Durante este trimestre en evaluación, se estableció una programación física de 13,867 armas de fuego para procesos de regularización, alcanzándose un total de 17,905 unidades efectivamente reguladas, lo que representa una ejecución del 129%. 
Esta medida tuvo como objetivo facilitar a la ciudadanía la actualización de su estatus legal, así como permitir la depuración y actualización de la base de datos nacional de licencias de armas, fortaleciendo los mecanismos de control, seguimiento y regulación, en estricto cumplimiento de lo establecido en la Ley núm. 631-16 sobre Armas, Municiones y Materiales Relacionados. </t>
  </si>
  <si>
    <r>
      <t>La diferencia de 4,038 armas que representa un devío del 29% en la meta física,  se explica por la</t>
    </r>
    <r>
      <rPr>
        <b/>
        <i/>
        <sz val="10"/>
        <rFont val="Verdana"/>
        <family val="2"/>
      </rPr>
      <t xml:space="preserve"> gracia</t>
    </r>
    <r>
      <rPr>
        <i/>
        <sz val="10"/>
        <rFont val="Verdana"/>
        <family val="2"/>
      </rPr>
      <t xml:space="preserve"> otorgada mediante la Resolución núm. MIP-RR-0010-2025, a través de la cual se dispuso la extensión del plazo para la renovación y regularización de licencias de porte y tenencia de armas de fuego. 
En el ámbito financiero, se registró una ejecución de RD$31,983,282.06, equivalente a 113.72% , del monto programado de RD$ 28,124,677,25 destinada principalmente al pago de la carga fija del personal adscrito a la unidad ejecutora. La sobre ejecución del 13.72% se atribuye al aumento significativo en la cantidad de trámites recibidos durante el período, lo cual hizo necesario implementar acciones adicionales de carácter administrativo y logístico para garantizar la correcta ejecución del programa y el cumplimiento efectivo de los procedimientos internos requeridos para los procesos de regularización de armas de fuego. </t>
    </r>
  </si>
  <si>
    <t xml:space="preserve">Para este trimetre el producto no tiene meta física programada.
En relación con la meta financiera, se registró una ejecución de RD$13,577,754.18, equivalente al 91.85% del monto programado de RD$14,782,924.94. Los recursos ejecutados corresponden principalmente al pago de los gastos fijos y viáticos del personal adscrito a la unidad ejecutora. La desviación del 8.15% se explica por la tardanza en la culminación de algunos procesos a nivel financiero, los cuales no alcanzaron la etapa de devengado durante el trimestre, conforme a la evidencia adjunta núm. 19261. </t>
  </si>
  <si>
    <t xml:space="preserve">EL producto no tiene meta física programada para este trimestre.
En cuanto a la ejecución financiera, se alcanzó un nivel de cumplimiento del 121.46%, con un monto ejecutado de RD$39,059,763.58, frente a los RD$32,158,362.42 programados. La desviación del 21.46% se explica por la ejecución de recursos destinados principalmente al pago de la nómina del personal de la unidad ejecutora, así como a viáticos y alojamiento asociados al desarrollo de las actividades en territorio, la adquisición de mobiliario que será utilizado en las intervenciones en los territorios priorizados y el alquiler de un espacio para el resguardo de dichos bienes. Esta variación responde a necesidades operativas vinculadas al fortalecimiento de las acciones ejecutadas para recuperación integral de territorios vulnerables priorizados, según evidencias adjunta. </t>
  </si>
  <si>
    <t>684,218.396.00</t>
  </si>
  <si>
    <t xml:space="preserve">Para este trimestre el producto no presenta desvios en su ejecución física.
En el componente financiero, se registró una ejecución de RD$9,445,549.56, equivalente al 60.48% del monto programado para el período (RD$15,616,653.28). Estos recursos fueron destinados principalmente al pago de la nómina y viáticos del personal de la unidad ejecutora, indispensables para la operatividad del producto, así como a la realización del evento de entrega de las certificaciones de naturalización.
La desviación del 39.52% obedece principalmente a retrasos en los procesos de compras, los cuales no pudieron completarse dentro del trimestre evaluado, conforme a las evidencias adjuntas. </t>
  </si>
  <si>
    <t>Para este trimestre, la meta programada fue ejecutada en un 100.10%, logrando inspeccionar 2,002 negocios de expendio de bebidas alcohólicas a nivel nacional, frente a las 2,000 programadas. Asimismo, fueron supervisados 65,018 establecimientos, de los cuales 1,167 fueron notificados por incumplimiento y 379 resultaron clausurados, en el marco de 9 operativos realizados. Como resultado de estas acciones, se identificó la necesidad de impartir 44 charlas dirigidas a administradores y/o propietarios de negocios que incurrieron en violaciones a las leyes vigentes, logrando concientizar a 829 ciudadanos. Adicionalmente fueron otorgaros 149 permisos de extensión de horario y tramitadas 112 denuncias relacionadas al expendio de bebidas alcohólicas.</t>
  </si>
  <si>
    <t xml:space="preserve"> El producto no presenta desvíos sigfinitivos en la meta física. 
En el apartado financiero el producto fue ejecutado en un 98.21%, utilizando RD$ 38,908,498.41 de los RD$ 39,617,335.47 programados, principalmente en el pago de la nómina del personal y viáticos. Por lo que el producto no presenta desvíos significativos en su ejecución financiera.</t>
  </si>
  <si>
    <t>Aunque este producto no cuenta con una meta física programada para el primer trimestre, la unidad ejecutora desarrolló diversas iniciativas orientadas a la concienciación ciudadana sobre las consecuencias del uso de armas ilegales. En ese sentido, durante el período evaluado se llevaron a cabo 10 actividades de sensibilización relacionadas con el uso ilegal de armas de fuego.
Como resultado de estas acciones, se logró impactar a 279 ciudadanos, y se recibieron de manera voluntaria un total de 73 armas de fuego, lo cual evidencia una respuesta positiva de la población frente a las acciones preventivas implementadas lo que contribuye al fortalecimiento de la seguridad ciudadana.</t>
  </si>
  <si>
    <t xml:space="preserve">Durante el trimestre evaluado se registró una ejecución física del 100%, al lograrse la intervención de 20 barrios priorizados a nivel nacional, cumpliendo en su totalidad la meta planificada para el período. Como resultado de las actividades de prevención desarrolladas, fueron beneficiados 8,901 ciudadanos residentes en los sectores vulnerables, a través de la realización de 129 actividades en los Centros de Prevención de Santo Domingo Este, San Francisco de Macorís y Boca Chica, así como 120 actividades adicionales ejecutadas directamente en los 20 sectores intervenidos. En el marco de estas acciones, los participantes recibieron orientación psicológica, asistencia legal, mediación de conflictos y capacitaciones técnicas, dirigidas a promover la inserción laboral, la convivencia pacífica y el respeto entre los actores comunitarios. Estas intervenciones están orientadas a incidir de manera positiva en la reducción de los niveles de violencia en los territorios priorizados. </t>
  </si>
  <si>
    <t xml:space="preserve">Durante este trimestre el producto alcanzó una ejecución física del 78.82%, gestionando un total de 271 actividades a través de las Mesas Locales de Seguridad, Ciudadanía y Género, 25 conferencias y 189 reuniones. Como resultado de estas acciones, se identificaron 2,159 problemáticas sociales, de las cuales 1,455 fueron canalizadas durante el período evaluado. En comparación con el trimestre anterior, se registra un incremento de 748 casos, equivalente a un aumento del 53.01%, lo cual refleja un mayor nivel de demandas y una mejor capacidad institucional para identificar, registrar y canalizar las problemáticas sociales, asociada al fortalecimiento de los canales de participación ciudadana implementados. </t>
  </si>
  <si>
    <t>La meta física programada fue ejecutada al 100%, por lo que el producto no presenta desvíos.
En el ámbito financiero, fue ejecutado un monto de RD$35,940,987.14, equivalente al 104.41% del monto programado de RD$34,421,900.33. La desviación del 4.41% obedece principalmente al cumplimiento de compromisos asociados a la carga fija del producto, incluyendo los costos operativos asumidos para la puesta en funcionamiento y operación recurrente de los tres centros de prevención aperturadas, necesarios para garantizar la continuidad de los servicios brindados en los sectores intervenidos.</t>
  </si>
  <si>
    <t>El producto no tiene meta física proramada para el trimestre. 
En lo referente a la meta financiera, se registró una ejecución del 124.32%, equivalente a RD$10,654,256.97, frente a los RD$8,570,260.45 programados. Los recursos ejecutados fueron destinados principalmente al pago de la carga fija de la unidad ejecutora, incluyendo la nómina del personal y servicios de publicidad asociados a las actividades del producto.
La desviación del 24.32% se explica por la incorporación, durante el trimestre, del pago correspondiente a la póliza núm. 6 800 0001, relativa a la responsabilidad civil de los portadores de armas de fuego, asumida por el Ministerio de Interior y Policía (MIP), conforme a lo establecido y respaldado en la documentación anexa.</t>
  </si>
  <si>
    <t xml:space="preserve">	483,123,484.00</t>
  </si>
  <si>
    <t>El desvío del 21.18% respecto a la meta programada para el período (85%) en la meta física, se explica principalmente por el incremento en la cantidad de problemáticas sociales identificadas, derivado del fortalecimiento de los mecanismos de articulación territorial y de la participación comunitaria. 
En lo referente a la meta financiera, se registró una ejecución del 58.65%, equivalente a RD$17,626,131.27, frente a los RD$30,053,405.37 programados. Los recursos ejecutados fueron destinados principalmente al pago de la carga fija de la unidad ejecutora, incluyendo la nómina del personal. La desviación del 41.35% se explica por la no ejecución total de la meta física prevista para el período, así como por los retrasos en los procesos administrativos vinculados a la adquisición de vehículos destinados al traslado al territorio, los cuales no alcanzaron la etapa de devengado dentro del trimestre, quedando su ejecución programada para períodos posteriores.</t>
  </si>
  <si>
    <t>Alcanzar una tasa de homicidios por cada 100,000 habitantes de 7.3 en el 2028.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</si>
</sst>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quot;$&quot;* #,##0.00_);_(&quot;$&quot;* \(#,##0.00\);_(&quot;$&quot;* &quot;-&quot;??_);_(@_)"/>
    <numFmt numFmtId="43" formatCode="_(* #,##0.00_);_(* \(#,##0.00\);_(* &quot;-&quot;??_);_(@_)"/>
    <numFmt numFmtId="164" formatCode="[$-10409]#,##0;\-#,##0"/>
    <numFmt numFmtId="165" formatCode="[$-10409]#,##0.00;\-#,##0.00"/>
    <numFmt numFmtId="166" formatCode="[$-10409]0.00%"/>
  </numFmts>
  <fonts count="21" x14ac:knownFonts="1">
    <font>
      <sz val="11"/>
      <color theme="1"/>
      <name val="Calibri"/>
      <family val="2"/>
      <scheme val="minor"/>
    </font>
    <font>
      <sz val="11"/>
      <color theme="1"/>
      <name val="Calibri"/>
      <family val="2"/>
      <scheme val="minor"/>
    </font>
    <font>
      <sz val="8"/>
      <name val="Calibri"/>
      <family val="2"/>
      <scheme val="minor"/>
    </font>
    <font>
      <sz val="11"/>
      <color theme="1"/>
      <name val="Verdana"/>
      <family val="2"/>
    </font>
    <font>
      <b/>
      <sz val="12"/>
      <color theme="0"/>
      <name val="Verdana"/>
      <family val="2"/>
    </font>
    <font>
      <i/>
      <sz val="10"/>
      <color theme="1"/>
      <name val="Verdana"/>
      <family val="2"/>
    </font>
    <font>
      <i/>
      <sz val="11"/>
      <color theme="1"/>
      <name val="Verdana"/>
      <family val="2"/>
    </font>
    <font>
      <sz val="11"/>
      <name val="Verdana"/>
      <family val="2"/>
    </font>
    <font>
      <sz val="10"/>
      <color theme="1"/>
      <name val="Verdana"/>
      <family val="2"/>
    </font>
    <font>
      <b/>
      <sz val="10"/>
      <color rgb="FF000000"/>
      <name val="Verdana"/>
      <family val="2"/>
    </font>
    <font>
      <b/>
      <sz val="11"/>
      <color theme="0"/>
      <name val="Verdana"/>
      <family val="2"/>
    </font>
    <font>
      <b/>
      <sz val="10"/>
      <color theme="1"/>
      <name val="Verdana"/>
      <family val="2"/>
    </font>
    <font>
      <sz val="10"/>
      <color rgb="FF000000"/>
      <name val="Verdana"/>
      <family val="2"/>
    </font>
    <font>
      <sz val="10"/>
      <name val="Verdana"/>
      <family val="2"/>
    </font>
    <font>
      <b/>
      <sz val="10"/>
      <name val="Verdana"/>
      <family val="2"/>
    </font>
    <font>
      <b/>
      <i/>
      <sz val="10"/>
      <color theme="1"/>
      <name val="Verdana"/>
      <family val="2"/>
    </font>
    <font>
      <i/>
      <sz val="10"/>
      <color rgb="FFFF0000"/>
      <name val="Verdana"/>
      <family val="2"/>
    </font>
    <font>
      <i/>
      <sz val="10"/>
      <name val="Verdana"/>
      <family val="2"/>
    </font>
    <font>
      <b/>
      <sz val="9"/>
      <name val="Verdana"/>
      <family val="2"/>
    </font>
    <font>
      <sz val="12"/>
      <color rgb="FF1673BA"/>
      <name val="Arial"/>
      <family val="2"/>
    </font>
    <font>
      <b/>
      <i/>
      <sz val="10"/>
      <name val="Verdana"/>
      <family val="2"/>
    </font>
  </fonts>
  <fills count="10">
    <fill>
      <patternFill patternType="none"/>
    </fill>
    <fill>
      <patternFill patternType="gray125"/>
    </fill>
    <fill>
      <patternFill patternType="solid">
        <fgColor rgb="FF002060"/>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8"/>
        <bgColor indexed="64"/>
      </patternFill>
    </fill>
    <fill>
      <patternFill patternType="solid">
        <fgColor rgb="FFEE2A2E"/>
        <bgColor indexed="64"/>
      </patternFill>
    </fill>
    <fill>
      <patternFill patternType="solid">
        <fgColor theme="0"/>
        <bgColor indexed="64"/>
      </patternFill>
    </fill>
    <fill>
      <patternFill patternType="solid">
        <fgColor theme="0"/>
        <bgColor rgb="FFF5F5F5"/>
      </patternFill>
    </fill>
  </fills>
  <borders count="43">
    <border>
      <left/>
      <right/>
      <top/>
      <bottom/>
      <diagonal/>
    </border>
    <border>
      <left/>
      <right/>
      <top/>
      <bottom style="medium">
        <color indexed="64"/>
      </bottom>
      <diagonal/>
    </border>
    <border>
      <left/>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style="thin">
        <color indexed="64"/>
      </left>
      <right style="thin">
        <color theme="0" tint="-0.34998626667073579"/>
      </right>
      <top/>
      <bottom style="thin">
        <color theme="0" tint="-0.34998626667073579"/>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style="thin">
        <color theme="0" tint="-0.1499984740745262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14999847407452621"/>
      </left>
      <right/>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499984740745262"/>
      </left>
      <right style="thin">
        <color theme="0" tint="-0.499984740745262"/>
      </right>
      <top/>
      <bottom style="thin">
        <color theme="0" tint="-0.499984740745262"/>
      </bottom>
      <diagonal/>
    </border>
    <border>
      <left style="thin">
        <color theme="0" tint="-0.34998626667073579"/>
      </left>
      <right style="thin">
        <color theme="0" tint="-0.249977111117893"/>
      </right>
      <top style="thin">
        <color theme="0" tint="-0.34998626667073579"/>
      </top>
      <bottom style="thin">
        <color theme="0" tint="-0.499984740745262"/>
      </bottom>
      <diagonal/>
    </border>
    <border>
      <left/>
      <right style="thin">
        <color theme="0" tint="-0.249977111117893"/>
      </right>
      <top style="thin">
        <color theme="0" tint="-0.34998626667073579"/>
      </top>
      <bottom style="thin">
        <color theme="0" tint="-0.34998626667073579"/>
      </bottom>
      <diagonal/>
    </border>
    <border>
      <left/>
      <right style="thin">
        <color theme="0" tint="-0.249977111117893"/>
      </right>
      <top style="thin">
        <color theme="0" tint="-0.34998626667073579"/>
      </top>
      <bottom style="thin">
        <color theme="0" tint="-4.9989318521683403E-2"/>
      </bottom>
      <diagonal/>
    </border>
    <border>
      <left style="thin">
        <color theme="0" tint="-0.34998626667073579"/>
      </left>
      <right style="thin">
        <color theme="0" tint="-0.249977111117893"/>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249977111117893"/>
      </bottom>
      <diagonal/>
    </border>
    <border>
      <left/>
      <right style="thin">
        <color theme="0" tint="-0.249977111117893"/>
      </right>
      <top/>
      <bottom style="thin">
        <color theme="0" tint="-0.34998626667073579"/>
      </bottom>
      <diagonal/>
    </border>
    <border>
      <left style="thin">
        <color theme="0" tint="-4.9989318521683403E-2"/>
      </left>
      <right style="thin">
        <color theme="0" tint="-0.249977111117893"/>
      </right>
      <top style="thin">
        <color theme="0" tint="-0.34998626667073579"/>
      </top>
      <bottom style="thin">
        <color theme="0" tint="-0.34998626667073579"/>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34998626667073579"/>
      </left>
      <right/>
      <top style="thin">
        <color theme="0" tint="-0.499984740745262"/>
      </top>
      <bottom style="thin">
        <color theme="0" tint="-0.34998626667073579"/>
      </bottom>
      <diagonal/>
    </border>
    <border>
      <left/>
      <right/>
      <top style="thin">
        <color theme="0" tint="-0.499984740745262"/>
      </top>
      <bottom style="thin">
        <color theme="0" tint="-0.34998626667073579"/>
      </bottom>
      <diagonal/>
    </border>
    <border>
      <left/>
      <right style="thin">
        <color theme="0" tint="-0.34998626667073579"/>
      </right>
      <top style="thin">
        <color theme="0" tint="-0.499984740745262"/>
      </top>
      <bottom style="thin">
        <color theme="0" tint="-0.34998626667073579"/>
      </bottom>
      <diagonal/>
    </border>
    <border>
      <left/>
      <right style="thin">
        <color indexed="64"/>
      </right>
      <top style="thin">
        <color theme="0" tint="-0.499984740745262"/>
      </top>
      <bottom style="thin">
        <color theme="0" tint="-0.34998626667073579"/>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160">
    <xf numFmtId="0" fontId="0" fillId="0" borderId="0" xfId="0"/>
    <xf numFmtId="0" fontId="3" fillId="0" borderId="0" xfId="0" applyFont="1" applyProtection="1">
      <protection locked="0"/>
    </xf>
    <xf numFmtId="0" fontId="3" fillId="0" borderId="0" xfId="0" applyFont="1"/>
    <xf numFmtId="0" fontId="7" fillId="0" borderId="0" xfId="0" applyFont="1" applyProtection="1">
      <protection locked="0"/>
    </xf>
    <xf numFmtId="0" fontId="8" fillId="0" borderId="5" xfId="0" applyFont="1" applyBorder="1" applyAlignment="1">
      <alignment horizontal="center" vertical="center" wrapText="1"/>
    </xf>
    <xf numFmtId="0" fontId="8" fillId="0" borderId="5" xfId="0" applyFont="1" applyBorder="1" applyAlignment="1">
      <alignment horizontal="center" vertical="center"/>
    </xf>
    <xf numFmtId="0" fontId="8" fillId="0" borderId="5" xfId="0" applyFont="1" applyBorder="1" applyAlignment="1" applyProtection="1">
      <alignment horizontal="center" vertical="center" wrapText="1"/>
      <protection locked="0"/>
    </xf>
    <xf numFmtId="0" fontId="9" fillId="5" borderId="11" xfId="0" applyFont="1" applyFill="1" applyBorder="1" applyAlignment="1">
      <alignment horizontal="center" vertical="center" wrapText="1" readingOrder="1"/>
    </xf>
    <xf numFmtId="0" fontId="9" fillId="5" borderId="12" xfId="0" applyFont="1" applyFill="1" applyBorder="1" applyAlignment="1">
      <alignment horizontal="center" vertical="center" wrapText="1" readingOrder="1"/>
    </xf>
    <xf numFmtId="0" fontId="9" fillId="5" borderId="13" xfId="0" applyFont="1" applyFill="1" applyBorder="1" applyAlignment="1">
      <alignment horizontal="center" vertical="center" wrapText="1" readingOrder="1"/>
    </xf>
    <xf numFmtId="0" fontId="6" fillId="0" borderId="0" xfId="0" applyFont="1" applyAlignment="1" applyProtection="1">
      <alignment horizontal="left" vertical="center" wrapText="1"/>
      <protection locked="0"/>
    </xf>
    <xf numFmtId="0" fontId="9" fillId="0" borderId="3" xfId="0" applyFont="1" applyBorder="1" applyAlignment="1">
      <alignment vertical="center"/>
    </xf>
    <xf numFmtId="0" fontId="11" fillId="0" borderId="3" xfId="0" applyFont="1" applyBorder="1"/>
    <xf numFmtId="0" fontId="9" fillId="0" borderId="3" xfId="0" applyFont="1" applyBorder="1" applyAlignment="1">
      <alignment vertical="center" wrapText="1"/>
    </xf>
    <xf numFmtId="0" fontId="8" fillId="0" borderId="3" xfId="0" applyFont="1" applyBorder="1"/>
    <xf numFmtId="0" fontId="8" fillId="0" borderId="0" xfId="0" applyFont="1"/>
    <xf numFmtId="165" fontId="13" fillId="0" borderId="9" xfId="0" applyNumberFormat="1" applyFont="1" applyBorder="1" applyAlignment="1" applyProtection="1">
      <alignment horizontal="center" vertical="center" wrapText="1" readingOrder="1"/>
      <protection locked="0"/>
    </xf>
    <xf numFmtId="165" fontId="13" fillId="5" borderId="9" xfId="0" applyNumberFormat="1" applyFont="1" applyFill="1" applyBorder="1" applyAlignment="1" applyProtection="1">
      <alignment horizontal="center" vertical="center" wrapText="1" readingOrder="1"/>
      <protection locked="0"/>
    </xf>
    <xf numFmtId="164" fontId="13" fillId="0" borderId="9" xfId="0" applyNumberFormat="1" applyFont="1" applyBorder="1" applyAlignment="1" applyProtection="1">
      <alignment horizontal="center" vertical="center" wrapText="1"/>
      <protection locked="0"/>
    </xf>
    <xf numFmtId="10" fontId="13" fillId="4" borderId="9" xfId="1" applyNumberFormat="1" applyFont="1" applyFill="1" applyBorder="1" applyAlignment="1" applyProtection="1">
      <alignment horizontal="center" vertical="center" wrapText="1" readingOrder="1"/>
      <protection locked="0"/>
    </xf>
    <xf numFmtId="166" fontId="13" fillId="4" borderId="8" xfId="0" applyNumberFormat="1" applyFont="1" applyFill="1" applyBorder="1" applyAlignment="1" applyProtection="1">
      <alignment horizontal="center" vertical="center" wrapText="1" readingOrder="1"/>
      <protection locked="0"/>
    </xf>
    <xf numFmtId="0" fontId="11" fillId="0" borderId="6" xfId="0" applyFont="1" applyBorder="1" applyAlignment="1">
      <alignment vertical="top"/>
    </xf>
    <xf numFmtId="4" fontId="8" fillId="0" borderId="6" xfId="0" applyNumberFormat="1" applyFont="1" applyBorder="1" applyAlignment="1">
      <alignment vertical="top" wrapText="1"/>
    </xf>
    <xf numFmtId="0" fontId="13" fillId="0" borderId="0" xfId="0" applyFont="1" applyProtection="1">
      <protection locked="0"/>
    </xf>
    <xf numFmtId="0" fontId="9" fillId="0" borderId="16" xfId="0" applyFont="1" applyBorder="1" applyAlignment="1">
      <alignment vertical="center"/>
    </xf>
    <xf numFmtId="0" fontId="11" fillId="0" borderId="16" xfId="0" applyFont="1" applyBorder="1"/>
    <xf numFmtId="0" fontId="8" fillId="0" borderId="16" xfId="0" applyFont="1" applyBorder="1" applyAlignment="1">
      <alignment horizontal="center" vertical="center" wrapText="1"/>
    </xf>
    <xf numFmtId="0" fontId="8" fillId="0" borderId="16" xfId="0" applyFont="1" applyBorder="1" applyAlignment="1">
      <alignment horizontal="center" vertical="center"/>
    </xf>
    <xf numFmtId="0" fontId="8" fillId="0" borderId="16" xfId="0" applyFont="1" applyBorder="1" applyAlignment="1" applyProtection="1">
      <alignment horizontal="center" vertical="center" wrapText="1"/>
      <protection locked="0"/>
    </xf>
    <xf numFmtId="0" fontId="9" fillId="0" borderId="16" xfId="0" applyFont="1" applyBorder="1" applyAlignment="1">
      <alignment vertical="center" wrapText="1"/>
    </xf>
    <xf numFmtId="0" fontId="13" fillId="0" borderId="16" xfId="0" applyFont="1" applyBorder="1" applyAlignment="1" applyProtection="1">
      <alignment vertical="center" wrapText="1"/>
      <protection locked="0"/>
    </xf>
    <xf numFmtId="164" fontId="13" fillId="0" borderId="16" xfId="0" applyNumberFormat="1" applyFont="1" applyBorder="1" applyAlignment="1" applyProtection="1">
      <alignment horizontal="center" vertical="center" wrapText="1" readingOrder="1"/>
      <protection locked="0"/>
    </xf>
    <xf numFmtId="165" fontId="13" fillId="0" borderId="16" xfId="0" applyNumberFormat="1" applyFont="1" applyBorder="1" applyAlignment="1" applyProtection="1">
      <alignment horizontal="center" vertical="center" wrapText="1" readingOrder="1"/>
      <protection locked="0"/>
    </xf>
    <xf numFmtId="10" fontId="13" fillId="4" borderId="16" xfId="1" applyNumberFormat="1" applyFont="1" applyFill="1" applyBorder="1" applyAlignment="1" applyProtection="1">
      <alignment horizontal="center" vertical="center" wrapText="1" readingOrder="1"/>
      <protection locked="0"/>
    </xf>
    <xf numFmtId="166" fontId="13" fillId="4" borderId="16" xfId="0" applyNumberFormat="1" applyFont="1" applyFill="1" applyBorder="1" applyAlignment="1" applyProtection="1">
      <alignment horizontal="center" vertical="center" wrapText="1" readingOrder="1"/>
      <protection locked="0"/>
    </xf>
    <xf numFmtId="1" fontId="13" fillId="0" borderId="16" xfId="0" applyNumberFormat="1" applyFont="1" applyBorder="1" applyAlignment="1" applyProtection="1">
      <alignment horizontal="center" vertical="center" wrapText="1" readingOrder="1"/>
      <protection locked="0"/>
    </xf>
    <xf numFmtId="0" fontId="9" fillId="6" borderId="16" xfId="0" applyFont="1" applyFill="1" applyBorder="1" applyAlignment="1" applyProtection="1">
      <alignment vertical="center" wrapText="1"/>
      <protection locked="0"/>
    </xf>
    <xf numFmtId="0" fontId="9" fillId="0" borderId="16" xfId="0" applyFont="1" applyBorder="1" applyAlignment="1" applyProtection="1">
      <alignment vertical="center" wrapText="1"/>
      <protection locked="0"/>
    </xf>
    <xf numFmtId="165" fontId="13" fillId="0" borderId="18" xfId="0" applyNumberFormat="1" applyFont="1" applyBorder="1" applyAlignment="1" applyProtection="1">
      <alignment horizontal="center" vertical="center" wrapText="1" readingOrder="1"/>
      <protection locked="0"/>
    </xf>
    <xf numFmtId="10" fontId="13" fillId="4" borderId="18" xfId="1" applyNumberFormat="1" applyFont="1" applyFill="1" applyBorder="1" applyAlignment="1" applyProtection="1">
      <alignment horizontal="center" vertical="center" wrapText="1" readingOrder="1"/>
      <protection locked="0"/>
    </xf>
    <xf numFmtId="166" fontId="13" fillId="4" borderId="19" xfId="0" applyNumberFormat="1" applyFont="1" applyFill="1" applyBorder="1" applyAlignment="1" applyProtection="1">
      <alignment horizontal="center" vertical="center" wrapText="1" readingOrder="1"/>
      <protection locked="0"/>
    </xf>
    <xf numFmtId="0" fontId="8" fillId="0" borderId="21" xfId="0" applyFont="1" applyBorder="1"/>
    <xf numFmtId="0" fontId="13" fillId="0" borderId="22" xfId="0" applyFont="1" applyBorder="1" applyAlignment="1" applyProtection="1">
      <alignment vertical="center" wrapText="1"/>
      <protection locked="0"/>
    </xf>
    <xf numFmtId="164" fontId="13" fillId="0" borderId="22" xfId="0" applyNumberFormat="1" applyFont="1" applyBorder="1" applyAlignment="1" applyProtection="1">
      <alignment horizontal="center" vertical="center" wrapText="1" readingOrder="1"/>
      <protection locked="0"/>
    </xf>
    <xf numFmtId="10" fontId="13" fillId="4" borderId="22" xfId="1" applyNumberFormat="1" applyFont="1" applyFill="1" applyBorder="1" applyAlignment="1" applyProtection="1">
      <alignment horizontal="center" vertical="center" wrapText="1" readingOrder="1"/>
      <protection locked="0"/>
    </xf>
    <xf numFmtId="166" fontId="13" fillId="4" borderId="22" xfId="0" applyNumberFormat="1" applyFont="1" applyFill="1" applyBorder="1" applyAlignment="1" applyProtection="1">
      <alignment horizontal="center" vertical="center" wrapText="1" readingOrder="1"/>
      <protection locked="0"/>
    </xf>
    <xf numFmtId="0" fontId="9" fillId="5" borderId="23" xfId="0" applyFont="1" applyFill="1" applyBorder="1" applyAlignment="1">
      <alignment horizontal="center" vertical="center" wrapText="1" readingOrder="1"/>
    </xf>
    <xf numFmtId="165" fontId="13" fillId="0" borderId="24" xfId="0" applyNumberFormat="1" applyFont="1" applyBorder="1" applyAlignment="1" applyProtection="1">
      <alignment horizontal="center" vertical="center" wrapText="1" readingOrder="1"/>
      <protection locked="0"/>
    </xf>
    <xf numFmtId="165" fontId="13" fillId="0" borderId="25" xfId="0" applyNumberFormat="1" applyFont="1" applyBorder="1" applyAlignment="1" applyProtection="1">
      <alignment horizontal="center" vertical="center" wrapText="1" readingOrder="1"/>
      <protection locked="0"/>
    </xf>
    <xf numFmtId="164" fontId="13" fillId="0" borderId="26" xfId="0" applyNumberFormat="1" applyFont="1" applyBorder="1" applyAlignment="1" applyProtection="1">
      <alignment horizontal="center" vertical="center" wrapText="1"/>
      <protection locked="0"/>
    </xf>
    <xf numFmtId="164" fontId="13" fillId="0" borderId="27" xfId="0" applyNumberFormat="1" applyFont="1" applyBorder="1" applyAlignment="1" applyProtection="1">
      <alignment horizontal="center" vertical="center" wrapText="1"/>
      <protection locked="0"/>
    </xf>
    <xf numFmtId="165" fontId="13" fillId="5" borderId="23" xfId="0" applyNumberFormat="1" applyFont="1" applyFill="1" applyBorder="1" applyAlignment="1" applyProtection="1">
      <alignment horizontal="center" vertical="center" wrapText="1" readingOrder="1"/>
      <protection locked="0"/>
    </xf>
    <xf numFmtId="164" fontId="13" fillId="5" borderId="23" xfId="0" applyNumberFormat="1" applyFont="1" applyFill="1" applyBorder="1" applyAlignment="1" applyProtection="1">
      <alignment horizontal="center" vertical="center" wrapText="1" readingOrder="1"/>
      <protection locked="0"/>
    </xf>
    <xf numFmtId="0" fontId="9" fillId="0" borderId="23" xfId="0" applyFont="1" applyBorder="1" applyAlignment="1">
      <alignment vertical="center"/>
    </xf>
    <xf numFmtId="0" fontId="11" fillId="0" borderId="23" xfId="0" applyFont="1" applyBorder="1"/>
    <xf numFmtId="0" fontId="8" fillId="0" borderId="23" xfId="0" applyFont="1" applyBorder="1" applyAlignment="1">
      <alignment horizontal="center" vertical="center" wrapText="1"/>
    </xf>
    <xf numFmtId="0" fontId="8" fillId="0" borderId="23" xfId="0" applyFont="1" applyBorder="1" applyAlignment="1">
      <alignment horizontal="center" vertical="center"/>
    </xf>
    <xf numFmtId="0" fontId="8" fillId="0" borderId="23" xfId="0" applyFont="1" applyBorder="1" applyAlignment="1" applyProtection="1">
      <alignment horizontal="center" vertical="center" wrapText="1"/>
      <protection locked="0"/>
    </xf>
    <xf numFmtId="0" fontId="9" fillId="0" borderId="23" xfId="0" applyFont="1" applyBorder="1" applyAlignment="1">
      <alignment vertical="center" wrapText="1"/>
    </xf>
    <xf numFmtId="0" fontId="13" fillId="0" borderId="23" xfId="0" applyFont="1" applyBorder="1" applyAlignment="1" applyProtection="1">
      <alignment vertical="center" wrapText="1"/>
      <protection locked="0"/>
    </xf>
    <xf numFmtId="165" fontId="13" fillId="0" borderId="23" xfId="0" applyNumberFormat="1" applyFont="1" applyBorder="1" applyAlignment="1" applyProtection="1">
      <alignment horizontal="center" vertical="center" wrapText="1" readingOrder="1"/>
      <protection locked="0"/>
    </xf>
    <xf numFmtId="10" fontId="13" fillId="4" borderId="23" xfId="1" applyNumberFormat="1" applyFont="1" applyFill="1" applyBorder="1" applyAlignment="1" applyProtection="1">
      <alignment horizontal="center" vertical="center" wrapText="1" readingOrder="1"/>
      <protection locked="0"/>
    </xf>
    <xf numFmtId="166" fontId="13" fillId="4" borderId="23" xfId="0" applyNumberFormat="1" applyFont="1" applyFill="1" applyBorder="1" applyAlignment="1" applyProtection="1">
      <alignment horizontal="center" vertical="center" wrapText="1" readingOrder="1"/>
      <protection locked="0"/>
    </xf>
    <xf numFmtId="0" fontId="9" fillId="6" borderId="23" xfId="0" applyFont="1" applyFill="1" applyBorder="1" applyAlignment="1" applyProtection="1">
      <alignment vertical="center" wrapText="1"/>
      <protection locked="0"/>
    </xf>
    <xf numFmtId="0" fontId="9" fillId="0" borderId="23" xfId="0" applyFont="1" applyBorder="1" applyAlignment="1" applyProtection="1">
      <alignment vertical="center" wrapText="1"/>
      <protection locked="0"/>
    </xf>
    <xf numFmtId="0" fontId="13" fillId="8" borderId="23" xfId="0" applyFont="1" applyFill="1" applyBorder="1" applyAlignment="1">
      <alignment vertical="top" wrapText="1"/>
    </xf>
    <xf numFmtId="0" fontId="9" fillId="9" borderId="23" xfId="0" applyFont="1" applyFill="1" applyBorder="1" applyAlignment="1">
      <alignment vertical="center" wrapText="1" readingOrder="1"/>
    </xf>
    <xf numFmtId="165" fontId="13" fillId="5" borderId="7" xfId="0" applyNumberFormat="1" applyFont="1" applyFill="1" applyBorder="1" applyAlignment="1" applyProtection="1">
      <alignment horizontal="center" vertical="center" wrapText="1" readingOrder="1"/>
      <protection locked="0"/>
    </xf>
    <xf numFmtId="164" fontId="13" fillId="0" borderId="30" xfId="0" applyNumberFormat="1" applyFont="1" applyBorder="1" applyAlignment="1" applyProtection="1">
      <alignment horizontal="center" vertical="center" wrapText="1" readingOrder="1"/>
      <protection locked="0"/>
    </xf>
    <xf numFmtId="9" fontId="13" fillId="0" borderId="31" xfId="0" applyNumberFormat="1" applyFont="1" applyBorder="1" applyAlignment="1" applyProtection="1">
      <alignment horizontal="center" vertical="center" wrapText="1" readingOrder="1"/>
      <protection locked="0"/>
    </xf>
    <xf numFmtId="0" fontId="13" fillId="0" borderId="32" xfId="0" applyFont="1" applyBorder="1" applyAlignment="1" applyProtection="1">
      <alignment horizontal="left" vertical="center" wrapText="1"/>
      <protection locked="0"/>
    </xf>
    <xf numFmtId="0" fontId="13" fillId="0" borderId="29" xfId="0" applyFont="1" applyBorder="1" applyAlignment="1" applyProtection="1">
      <alignment horizontal="left" vertical="center" wrapText="1"/>
      <protection locked="0"/>
    </xf>
    <xf numFmtId="164" fontId="13" fillId="0" borderId="34" xfId="0" applyNumberFormat="1" applyFont="1" applyBorder="1" applyAlignment="1" applyProtection="1">
      <alignment horizontal="center" vertical="center" wrapText="1" readingOrder="1"/>
      <protection locked="0"/>
    </xf>
    <xf numFmtId="0" fontId="9" fillId="5" borderId="33" xfId="0" applyFont="1" applyFill="1" applyBorder="1" applyAlignment="1">
      <alignment horizontal="center" vertical="center" wrapText="1" readingOrder="1"/>
    </xf>
    <xf numFmtId="164" fontId="13" fillId="5" borderId="17" xfId="0" applyNumberFormat="1" applyFont="1" applyFill="1" applyBorder="1" applyAlignment="1" applyProtection="1">
      <alignment horizontal="center" vertical="center" wrapText="1" readingOrder="1"/>
      <protection locked="0"/>
    </xf>
    <xf numFmtId="0" fontId="13" fillId="0" borderId="7" xfId="0" applyFont="1" applyBorder="1" applyAlignment="1" applyProtection="1">
      <alignment vertical="center" wrapText="1"/>
      <protection locked="0"/>
    </xf>
    <xf numFmtId="164" fontId="13" fillId="0" borderId="35" xfId="0" applyNumberFormat="1" applyFont="1" applyBorder="1" applyAlignment="1" applyProtection="1">
      <alignment horizontal="center" vertical="center" wrapText="1"/>
      <protection locked="0"/>
    </xf>
    <xf numFmtId="164" fontId="13" fillId="5" borderId="7" xfId="0" applyNumberFormat="1" applyFont="1" applyFill="1" applyBorder="1" applyAlignment="1" applyProtection="1">
      <alignment horizontal="center" vertical="center" wrapText="1" readingOrder="1"/>
      <protection locked="0"/>
    </xf>
    <xf numFmtId="0" fontId="14" fillId="0" borderId="0" xfId="0" applyFont="1" applyProtection="1">
      <protection locked="0"/>
    </xf>
    <xf numFmtId="9" fontId="13" fillId="0" borderId="23" xfId="1" applyFont="1" applyBorder="1" applyAlignment="1" applyProtection="1">
      <alignment horizontal="center" vertical="center" wrapText="1" readingOrder="1"/>
      <protection locked="0"/>
    </xf>
    <xf numFmtId="9" fontId="13" fillId="5" borderId="23" xfId="1" applyFont="1" applyFill="1" applyBorder="1" applyAlignment="1" applyProtection="1">
      <alignment horizontal="center" vertical="center" wrapText="1" readingOrder="1"/>
      <protection locked="0"/>
    </xf>
    <xf numFmtId="9" fontId="13" fillId="0" borderId="23" xfId="1" applyFont="1" applyBorder="1" applyAlignment="1" applyProtection="1">
      <alignment horizontal="center" vertical="center" wrapText="1"/>
      <protection locked="0"/>
    </xf>
    <xf numFmtId="9" fontId="13" fillId="0" borderId="16" xfId="1" applyFont="1" applyBorder="1" applyAlignment="1" applyProtection="1">
      <alignment horizontal="center" vertical="center" wrapText="1" readingOrder="1"/>
      <protection locked="0"/>
    </xf>
    <xf numFmtId="0" fontId="14" fillId="0" borderId="23" xfId="0" applyFont="1" applyBorder="1" applyAlignment="1" applyProtection="1">
      <alignment vertical="center" wrapText="1"/>
      <protection locked="0"/>
    </xf>
    <xf numFmtId="0" fontId="19" fillId="0" borderId="0" xfId="0" applyFont="1"/>
    <xf numFmtId="9" fontId="13" fillId="5" borderId="23" xfId="0" applyNumberFormat="1" applyFont="1" applyFill="1" applyBorder="1" applyAlignment="1" applyProtection="1">
      <alignment horizontal="center" vertical="center" wrapText="1" readingOrder="1"/>
      <protection locked="0"/>
    </xf>
    <xf numFmtId="0" fontId="12" fillId="0" borderId="17" xfId="0" applyFont="1" applyBorder="1" applyAlignment="1" applyProtection="1">
      <alignment vertical="center" wrapText="1"/>
      <protection locked="0"/>
    </xf>
    <xf numFmtId="10" fontId="13" fillId="0" borderId="27" xfId="1" applyNumberFormat="1" applyFont="1" applyBorder="1" applyAlignment="1" applyProtection="1">
      <alignment horizontal="center" vertical="center" wrapText="1"/>
      <protection locked="0"/>
    </xf>
    <xf numFmtId="9" fontId="13" fillId="3" borderId="17" xfId="1" applyFont="1" applyFill="1" applyBorder="1" applyAlignment="1" applyProtection="1">
      <alignment horizontal="center" vertical="center" wrapText="1" readingOrder="1"/>
      <protection locked="0"/>
    </xf>
    <xf numFmtId="9" fontId="13" fillId="8" borderId="18" xfId="0" applyNumberFormat="1" applyFont="1" applyFill="1" applyBorder="1" applyAlignment="1" applyProtection="1">
      <alignment horizontal="center" vertical="center" wrapText="1"/>
      <protection locked="0"/>
    </xf>
    <xf numFmtId="4" fontId="8" fillId="0" borderId="6" xfId="0" applyNumberFormat="1" applyFont="1" applyBorder="1" applyAlignment="1">
      <alignment horizontal="right" vertical="top" wrapText="1"/>
    </xf>
    <xf numFmtId="0" fontId="8" fillId="0" borderId="16" xfId="0" applyFont="1" applyBorder="1" applyAlignment="1">
      <alignment horizontal="left" vertical="center" wrapText="1"/>
    </xf>
    <xf numFmtId="0" fontId="4" fillId="2" borderId="16" xfId="0" applyFont="1" applyFill="1" applyBorder="1" applyAlignment="1">
      <alignment horizontal="left" vertical="center"/>
    </xf>
    <xf numFmtId="0" fontId="4" fillId="7" borderId="16" xfId="0" applyFont="1" applyFill="1" applyBorder="1" applyAlignment="1">
      <alignment horizontal="left" vertical="center"/>
    </xf>
    <xf numFmtId="49" fontId="5" fillId="0" borderId="16" xfId="0" quotePrefix="1" applyNumberFormat="1" applyFont="1" applyBorder="1" applyAlignment="1" applyProtection="1">
      <alignment horizontal="left" vertical="center" wrapText="1"/>
      <protection locked="0"/>
    </xf>
    <xf numFmtId="0" fontId="5" fillId="0" borderId="16" xfId="0" applyFont="1" applyBorder="1" applyAlignment="1" applyProtection="1">
      <alignment horizontal="left" vertical="center" wrapText="1"/>
      <protection locked="0"/>
    </xf>
    <xf numFmtId="0" fontId="8" fillId="0" borderId="16" xfId="0" applyFont="1" applyBorder="1" applyAlignment="1">
      <alignment horizontal="center" vertical="center" wrapText="1"/>
    </xf>
    <xf numFmtId="44" fontId="13" fillId="0" borderId="22" xfId="2" applyFont="1" applyFill="1" applyBorder="1" applyAlignment="1" applyProtection="1">
      <alignment horizontal="center" vertical="center" wrapText="1" readingOrder="1"/>
      <protection locked="0"/>
    </xf>
    <xf numFmtId="10" fontId="13" fillId="0" borderId="22" xfId="1" applyNumberFormat="1" applyFont="1" applyFill="1" applyBorder="1" applyAlignment="1" applyProtection="1">
      <alignment horizontal="center" vertical="center" wrapText="1" readingOrder="1"/>
    </xf>
    <xf numFmtId="0" fontId="4" fillId="7" borderId="21" xfId="0" applyFont="1" applyFill="1" applyBorder="1" applyAlignment="1">
      <alignment horizontal="left" vertical="center"/>
    </xf>
    <xf numFmtId="0" fontId="14" fillId="3" borderId="23" xfId="0" applyFont="1" applyFill="1" applyBorder="1" applyAlignment="1">
      <alignment horizontal="center" vertical="center" wrapText="1" readingOrder="1"/>
    </xf>
    <xf numFmtId="0" fontId="5" fillId="8" borderId="16" xfId="0" applyFont="1" applyFill="1" applyBorder="1" applyAlignment="1" applyProtection="1">
      <alignment horizontal="left" vertical="center" wrapText="1"/>
      <protection locked="0"/>
    </xf>
    <xf numFmtId="0" fontId="15" fillId="6" borderId="16" xfId="0" applyFont="1" applyFill="1" applyBorder="1" applyAlignment="1" applyProtection="1">
      <alignment horizontal="left" vertical="center" wrapText="1"/>
      <protection locked="0"/>
    </xf>
    <xf numFmtId="0" fontId="9" fillId="5" borderId="21" xfId="0" applyFont="1" applyFill="1" applyBorder="1" applyAlignment="1">
      <alignment horizontal="center" vertical="center" wrapText="1" readingOrder="1"/>
    </xf>
    <xf numFmtId="0" fontId="13" fillId="3" borderId="21" xfId="0" applyFont="1" applyFill="1" applyBorder="1" applyAlignment="1">
      <alignment vertical="top" wrapText="1"/>
    </xf>
    <xf numFmtId="0" fontId="4" fillId="2" borderId="22" xfId="0" applyFont="1" applyFill="1" applyBorder="1" applyAlignment="1">
      <alignment horizontal="left" vertical="center"/>
    </xf>
    <xf numFmtId="0" fontId="5" fillId="0" borderId="16" xfId="0" applyFont="1" applyBorder="1" applyAlignment="1" applyProtection="1">
      <alignment horizontal="justify" vertical="center" wrapText="1"/>
      <protection locked="0"/>
    </xf>
    <xf numFmtId="0" fontId="17" fillId="0" borderId="16" xfId="0" applyFont="1" applyBorder="1" applyAlignment="1" applyProtection="1">
      <alignment horizontal="justify" vertical="center" wrapText="1"/>
      <protection locked="0"/>
    </xf>
    <xf numFmtId="0" fontId="17" fillId="8" borderId="16" xfId="0" applyFont="1" applyFill="1" applyBorder="1" applyAlignment="1" applyProtection="1">
      <alignment horizontal="justify" vertical="center" wrapText="1"/>
      <protection locked="0"/>
    </xf>
    <xf numFmtId="0" fontId="5" fillId="8" borderId="16" xfId="0" applyFont="1" applyFill="1" applyBorder="1" applyAlignment="1" applyProtection="1">
      <alignment horizontal="justify" vertical="center" wrapText="1"/>
      <protection locked="0"/>
    </xf>
    <xf numFmtId="0" fontId="13" fillId="0" borderId="1" xfId="0" applyFont="1" applyBorder="1" applyAlignment="1" applyProtection="1">
      <alignment horizontal="center"/>
      <protection locked="0"/>
    </xf>
    <xf numFmtId="0" fontId="14" fillId="0" borderId="2" xfId="0" applyFont="1" applyBorder="1" applyAlignment="1" applyProtection="1">
      <alignment horizontal="center"/>
      <protection locked="0"/>
    </xf>
    <xf numFmtId="0" fontId="14" fillId="0" borderId="0" xfId="0" applyFont="1" applyAlignment="1" applyProtection="1">
      <alignment horizontal="center"/>
      <protection locked="0"/>
    </xf>
    <xf numFmtId="0" fontId="16" fillId="8" borderId="16" xfId="0" applyFont="1" applyFill="1" applyBorder="1" applyAlignment="1" applyProtection="1">
      <alignment horizontal="justify" vertical="center" wrapText="1"/>
      <protection locked="0"/>
    </xf>
    <xf numFmtId="0" fontId="6" fillId="0" borderId="16" xfId="0" applyFont="1" applyBorder="1" applyAlignment="1" applyProtection="1">
      <alignment horizontal="left" vertical="center" wrapText="1"/>
      <protection locked="0"/>
    </xf>
    <xf numFmtId="0" fontId="18" fillId="0" borderId="0" xfId="0" applyFont="1" applyAlignment="1" applyProtection="1">
      <alignment horizontal="center"/>
      <protection locked="0"/>
    </xf>
    <xf numFmtId="0" fontId="4" fillId="2" borderId="3" xfId="0" applyFont="1" applyFill="1" applyBorder="1" applyAlignment="1">
      <alignment horizontal="left" vertical="center"/>
    </xf>
    <xf numFmtId="0" fontId="4" fillId="2" borderId="0" xfId="0" applyFont="1" applyFill="1" applyAlignment="1">
      <alignment horizontal="left" vertical="center"/>
    </xf>
    <xf numFmtId="0" fontId="4" fillId="2" borderId="4" xfId="0" applyFont="1" applyFill="1" applyBorder="1" applyAlignment="1">
      <alignment horizontal="left" vertical="center"/>
    </xf>
    <xf numFmtId="0" fontId="4" fillId="7" borderId="3" xfId="0" applyFont="1" applyFill="1" applyBorder="1" applyAlignment="1">
      <alignment horizontal="left" vertical="center"/>
    </xf>
    <xf numFmtId="0" fontId="4" fillId="7" borderId="0" xfId="0" applyFont="1" applyFill="1" applyAlignment="1">
      <alignment horizontal="left" vertical="center"/>
    </xf>
    <xf numFmtId="0" fontId="4" fillId="7" borderId="4" xfId="0" applyFont="1" applyFill="1" applyBorder="1" applyAlignment="1">
      <alignment horizontal="left" vertical="center"/>
    </xf>
    <xf numFmtId="0" fontId="5" fillId="0" borderId="0" xfId="0" applyFont="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49" fontId="5" fillId="0" borderId="6" xfId="0" quotePrefix="1" applyNumberFormat="1" applyFont="1" applyBorder="1" applyAlignment="1" applyProtection="1">
      <alignment horizontal="left" vertical="center" wrapText="1"/>
      <protection locked="0"/>
    </xf>
    <xf numFmtId="0" fontId="5" fillId="8" borderId="6" xfId="0" applyFont="1" applyFill="1" applyBorder="1" applyAlignment="1" applyProtection="1">
      <alignment horizontal="left" vertical="center" wrapText="1"/>
      <protection locked="0"/>
    </xf>
    <xf numFmtId="0" fontId="8" fillId="0" borderId="6" xfId="0" applyFont="1" applyBorder="1" applyAlignment="1">
      <alignment horizontal="center" vertical="center" wrapText="1"/>
    </xf>
    <xf numFmtId="44" fontId="13" fillId="0" borderId="20" xfId="2" applyFont="1" applyFill="1" applyBorder="1" applyAlignment="1" applyProtection="1">
      <alignment horizontal="center" vertical="center" wrapText="1" readingOrder="1"/>
      <protection locked="0"/>
    </xf>
    <xf numFmtId="44" fontId="13" fillId="0" borderId="12" xfId="2" applyFont="1" applyFill="1" applyBorder="1" applyAlignment="1" applyProtection="1">
      <alignment horizontal="center" vertical="center" wrapText="1" readingOrder="1"/>
      <protection locked="0"/>
    </xf>
    <xf numFmtId="10" fontId="13" fillId="0" borderId="39" xfId="1" applyNumberFormat="1" applyFont="1" applyFill="1" applyBorder="1" applyAlignment="1" applyProtection="1">
      <alignment horizontal="center" vertical="center" wrapText="1" readingOrder="1"/>
    </xf>
    <xf numFmtId="10" fontId="13" fillId="0" borderId="42" xfId="1" applyNumberFormat="1" applyFont="1" applyFill="1" applyBorder="1" applyAlignment="1" applyProtection="1">
      <alignment horizontal="center" vertical="center" wrapText="1" readingOrder="1"/>
    </xf>
    <xf numFmtId="0" fontId="9" fillId="5" borderId="9" xfId="0" applyFont="1" applyFill="1" applyBorder="1" applyAlignment="1">
      <alignment horizontal="center" vertical="center" wrapText="1" readingOrder="1"/>
    </xf>
    <xf numFmtId="0" fontId="13" fillId="3" borderId="9" xfId="0" applyFont="1" applyFill="1" applyBorder="1" applyAlignment="1">
      <alignment vertical="top" wrapText="1"/>
    </xf>
    <xf numFmtId="0" fontId="13" fillId="3" borderId="10" xfId="0" applyFont="1" applyFill="1" applyBorder="1" applyAlignment="1">
      <alignment vertical="top" wrapText="1"/>
    </xf>
    <xf numFmtId="43" fontId="8" fillId="0" borderId="39" xfId="2" applyNumberFormat="1" applyFont="1" applyFill="1" applyBorder="1" applyAlignment="1" applyProtection="1">
      <alignment horizontal="center" vertical="center" wrapText="1" readingOrder="1"/>
      <protection locked="0"/>
    </xf>
    <xf numFmtId="43" fontId="8" fillId="0" borderId="40" xfId="2" applyNumberFormat="1" applyFont="1" applyFill="1" applyBorder="1" applyAlignment="1" applyProtection="1">
      <alignment horizontal="center" vertical="center" wrapText="1" readingOrder="1"/>
      <protection locked="0"/>
    </xf>
    <xf numFmtId="43" fontId="8" fillId="0" borderId="41" xfId="2" applyNumberFormat="1" applyFont="1" applyFill="1" applyBorder="1" applyAlignment="1" applyProtection="1">
      <alignment horizontal="center" vertical="center" wrapText="1" readingOrder="1"/>
      <protection locked="0"/>
    </xf>
    <xf numFmtId="0" fontId="8" fillId="0" borderId="5" xfId="0" applyFont="1" applyBorder="1" applyAlignment="1">
      <alignment horizontal="left" vertical="center" wrapText="1"/>
    </xf>
    <xf numFmtId="0" fontId="8" fillId="0" borderId="14" xfId="0" applyFont="1" applyBorder="1" applyAlignment="1">
      <alignment horizontal="left" vertical="center" wrapText="1"/>
    </xf>
    <xf numFmtId="0" fontId="8" fillId="0" borderId="15" xfId="0" applyFont="1" applyBorder="1" applyAlignment="1">
      <alignment horizontal="left" vertical="center" wrapText="1"/>
    </xf>
    <xf numFmtId="0" fontId="4" fillId="2" borderId="23" xfId="0" applyFont="1" applyFill="1" applyBorder="1" applyAlignment="1">
      <alignment horizontal="left" vertical="center"/>
    </xf>
    <xf numFmtId="0" fontId="4" fillId="7" borderId="23" xfId="0" applyFont="1" applyFill="1" applyBorder="1" applyAlignment="1">
      <alignment horizontal="left" vertical="center"/>
    </xf>
    <xf numFmtId="0" fontId="6" fillId="0" borderId="22" xfId="0" applyFont="1" applyBorder="1" applyAlignment="1" applyProtection="1">
      <alignment horizontal="left" vertical="center" wrapText="1"/>
      <protection locked="0"/>
    </xf>
    <xf numFmtId="0" fontId="15" fillId="6" borderId="23" xfId="0" applyFont="1" applyFill="1" applyBorder="1" applyAlignment="1" applyProtection="1">
      <alignment horizontal="left" vertical="center" wrapText="1"/>
      <protection locked="0"/>
    </xf>
    <xf numFmtId="0" fontId="5" fillId="0" borderId="23" xfId="0" applyFont="1" applyBorder="1" applyAlignment="1" applyProtection="1">
      <alignment horizontal="justify" vertical="center" wrapText="1"/>
      <protection locked="0"/>
    </xf>
    <xf numFmtId="0" fontId="17" fillId="8" borderId="23" xfId="0" applyFont="1" applyFill="1" applyBorder="1" applyAlignment="1" applyProtection="1">
      <alignment horizontal="justify" vertical="center" wrapText="1"/>
      <protection locked="0"/>
    </xf>
    <xf numFmtId="0" fontId="16" fillId="8" borderId="23" xfId="0" applyFont="1" applyFill="1" applyBorder="1" applyAlignment="1" applyProtection="1">
      <alignment horizontal="justify" vertical="center" wrapText="1"/>
      <protection locked="0"/>
    </xf>
    <xf numFmtId="0" fontId="4" fillId="2" borderId="28" xfId="0" applyFont="1" applyFill="1" applyBorder="1" applyAlignment="1">
      <alignment horizontal="left" vertical="center"/>
    </xf>
    <xf numFmtId="0" fontId="17" fillId="8" borderId="36" xfId="0" applyFont="1" applyFill="1" applyBorder="1" applyAlignment="1" applyProtection="1">
      <alignment horizontal="justify" vertical="center" wrapText="1"/>
      <protection locked="0"/>
    </xf>
    <xf numFmtId="0" fontId="17" fillId="8" borderId="37" xfId="0" applyFont="1" applyFill="1" applyBorder="1" applyAlignment="1" applyProtection="1">
      <alignment horizontal="justify" vertical="center" wrapText="1"/>
      <protection locked="0"/>
    </xf>
    <xf numFmtId="0" fontId="17" fillId="8" borderId="38" xfId="0" applyFont="1" applyFill="1" applyBorder="1" applyAlignment="1" applyProtection="1">
      <alignment horizontal="justify" vertical="center" wrapText="1"/>
      <protection locked="0"/>
    </xf>
    <xf numFmtId="49" fontId="5" fillId="0" borderId="23" xfId="0" quotePrefix="1" applyNumberFormat="1" applyFont="1" applyBorder="1" applyAlignment="1" applyProtection="1">
      <alignment horizontal="left" vertical="center" wrapText="1"/>
      <protection locked="0"/>
    </xf>
    <xf numFmtId="0" fontId="5" fillId="0" borderId="23" xfId="0" applyFont="1" applyBorder="1" applyAlignment="1" applyProtection="1">
      <alignment horizontal="left" vertical="center" wrapText="1"/>
      <protection locked="0"/>
    </xf>
    <xf numFmtId="0" fontId="8" fillId="0" borderId="23" xfId="0" applyFont="1" applyBorder="1" applyAlignment="1">
      <alignment horizontal="center" vertical="center" wrapText="1"/>
    </xf>
    <xf numFmtId="0" fontId="8" fillId="0" borderId="23" xfId="0" applyFont="1" applyBorder="1" applyAlignment="1">
      <alignment horizontal="left" vertical="center" wrapText="1"/>
    </xf>
    <xf numFmtId="44" fontId="13" fillId="0" borderId="23" xfId="2" applyFont="1" applyFill="1" applyBorder="1" applyAlignment="1" applyProtection="1">
      <alignment horizontal="center" vertical="center" wrapText="1" readingOrder="1"/>
      <protection locked="0"/>
    </xf>
    <xf numFmtId="10" fontId="13" fillId="0" borderId="23" xfId="1" applyNumberFormat="1" applyFont="1" applyFill="1" applyBorder="1" applyAlignment="1" applyProtection="1">
      <alignment horizontal="center" vertical="center" wrapText="1" readingOrder="1"/>
    </xf>
    <xf numFmtId="0" fontId="9" fillId="5" borderId="23" xfId="0" applyFont="1" applyFill="1" applyBorder="1" applyAlignment="1">
      <alignment horizontal="center" vertical="center" wrapText="1" readingOrder="1"/>
    </xf>
    <xf numFmtId="0" fontId="13" fillId="3" borderId="23" xfId="0" applyFont="1" applyFill="1" applyBorder="1" applyAlignment="1">
      <alignment vertical="top" wrapText="1"/>
    </xf>
    <xf numFmtId="0" fontId="6" fillId="0" borderId="23" xfId="0" applyFont="1" applyBorder="1" applyAlignment="1" applyProtection="1">
      <alignment horizontal="left" vertical="center" wrapText="1"/>
      <protection locked="0"/>
    </xf>
  </cellXfs>
  <cellStyles count="3">
    <cellStyle name="Moneda" xfId="2" builtinId="4"/>
    <cellStyle name="Normal" xfId="0" builtinId="0"/>
    <cellStyle name="Porcentaje" xfId="1" builtinId="5"/>
  </cellStyles>
  <dxfs count="45">
    <dxf>
      <font>
        <b val="0"/>
        <i val="0"/>
        <strike val="0"/>
        <condense val="0"/>
        <extend val="0"/>
        <outline val="0"/>
        <shadow val="0"/>
        <u val="none"/>
        <vertAlign val="baseline"/>
        <sz val="10"/>
        <color auto="1"/>
        <name val="Verdana"/>
        <scheme val="none"/>
      </font>
      <numFmt numFmtId="166"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499984740745262"/>
        </left>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0"/>
        <color auto="1"/>
        <name val="Verdana"/>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0"/>
        <color auto="1"/>
        <name val="Verdana"/>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0"/>
        <color auto="1"/>
        <name val="Verdana"/>
        <scheme val="none"/>
      </font>
      <fill>
        <patternFill patternType="none">
          <fgColor indexed="64"/>
          <bgColor indexed="65"/>
        </patternFill>
      </fill>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0"/>
        <color auto="1"/>
        <name val="Verdana"/>
        <family val="2"/>
        <scheme val="none"/>
      </font>
      <numFmt numFmtId="165" formatCode="[$-10409]#,##0.00;\-#,##0.00"/>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10"/>
        <color auto="1"/>
        <name val="Verdana"/>
        <scheme val="none"/>
      </font>
      <alignment horizontal="center" vertical="center" textRotation="0" wrapText="1" indent="0" justifyLastLine="0" shrinkToFit="0" readingOrder="1"/>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0"/>
        <color auto="1"/>
        <name val="Verdana"/>
        <family val="2"/>
        <scheme val="none"/>
      </font>
      <numFmt numFmtId="165" formatCode="[$-10409]#,##0.00;\-#,##0.00"/>
      <alignment horizontal="center" vertical="center" textRotation="0" wrapText="1" indent="0" justifyLastLine="0" shrinkToFit="0" readingOrder="1"/>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0"/>
        <color auto="1"/>
        <name val="Verdana"/>
        <scheme val="none"/>
      </font>
      <fill>
        <patternFill patternType="none">
          <fgColor indexed="64"/>
          <bgColor indexed="65"/>
        </patternFill>
      </fill>
      <alignment horizontal="center" vertical="center" textRotation="0" wrapText="1" indent="0" justifyLastLine="0" shrinkToFit="0" readingOrder="1"/>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0"/>
        <color auto="1"/>
        <name val="Verdana"/>
        <scheme val="none"/>
      </font>
      <numFmt numFmtId="0" formatCode="General"/>
      <fill>
        <patternFill patternType="none">
          <fgColor indexed="64"/>
          <bgColor auto="1"/>
        </patternFill>
      </fill>
      <alignment horizontal="general" vertical="center"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0"/>
        <color auto="1"/>
        <name val="Verdana"/>
        <scheme val="none"/>
      </font>
      <numFmt numFmtId="0" formatCode="General"/>
      <fill>
        <patternFill patternType="none">
          <fgColor indexed="64"/>
          <bgColor auto="1"/>
        </patternFill>
      </fill>
      <alignment horizontal="general" vertical="center" textRotation="0" wrapText="1" indent="0" justifyLastLine="0" shrinkToFit="0" readingOrder="0"/>
      <border diagonalUp="0" diagonalDown="0" outline="0">
        <left/>
        <right style="thin">
          <color theme="0" tint="-0.499984740745262"/>
        </right>
        <top style="thin">
          <color theme="0" tint="-0.499984740745262"/>
        </top>
        <bottom style="thin">
          <color theme="0" tint="-0.499984740745262"/>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10"/>
        <color auto="1"/>
        <name val="Verdana"/>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Verdana"/>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499984740745262"/>
        </left>
        <right style="thin">
          <color theme="0" tint="-0.499984740745262"/>
        </right>
        <top/>
        <bottom/>
        <vertical style="thin">
          <color theme="0" tint="-0.499984740745262"/>
        </vertical>
        <horizontal style="thin">
          <color theme="0" tint="-0.499984740745262"/>
        </horizontal>
      </border>
      <protection locked="1" hidden="0"/>
    </dxf>
    <dxf>
      <font>
        <b val="0"/>
        <i val="0"/>
        <strike val="0"/>
        <condense val="0"/>
        <extend val="0"/>
        <outline val="0"/>
        <shadow val="0"/>
        <u val="none"/>
        <vertAlign val="baseline"/>
        <sz val="10"/>
        <color auto="1"/>
        <name val="Verdana"/>
        <scheme val="none"/>
      </font>
      <numFmt numFmtId="166"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164"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165"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165" formatCode="[$-10409]#,##0.00;\-#,##0.00"/>
      <alignment horizontal="center" vertical="center" textRotation="0" wrapText="1" indent="0" justifyLastLine="0" shrinkToFit="0" readingOrder="1"/>
      <border diagonalUp="0" diagonalDown="0" outline="0">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fill>
        <patternFill patternType="none">
          <fgColor indexed="64"/>
          <bgColor indexed="65"/>
        </patternFill>
      </fill>
      <alignment horizontal="center"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protection locked="0" hidden="0"/>
    </dxf>
    <dxf>
      <font>
        <b val="0"/>
        <i val="0"/>
        <strike val="0"/>
        <condense val="0"/>
        <extend val="0"/>
        <outline val="0"/>
        <shadow val="0"/>
        <u val="none"/>
        <vertAlign val="baseline"/>
        <sz val="10"/>
        <color auto="1"/>
        <name val="Verdana"/>
        <scheme val="none"/>
      </font>
      <numFmt numFmtId="164"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4.9989318521683403E-2"/>
        </left>
        <right style="thin">
          <color theme="0" tint="-0.249977111117893"/>
        </right>
        <top style="thin">
          <color theme="0" tint="-0.34998626667073579"/>
        </top>
        <bottom style="thin">
          <color theme="0" tint="-0.34998626667073579"/>
        </bottom>
        <vertical/>
        <horizontal style="thin">
          <color theme="0" tint="-0.34998626667073579"/>
        </horizontal>
      </border>
      <protection locked="0" hidden="0"/>
    </dxf>
    <dxf>
      <font>
        <b val="0"/>
        <i val="0"/>
        <strike val="0"/>
        <condense val="0"/>
        <extend val="0"/>
        <outline val="0"/>
        <shadow val="0"/>
        <u val="none"/>
        <vertAlign val="baseline"/>
        <sz val="10"/>
        <color auto="1"/>
        <name val="Verdana"/>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theme="0" tint="-0.34998626667073579"/>
        </left>
        <right style="thin">
          <color theme="0" tint="-0.249977111117893"/>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0" formatCode="General"/>
      <fill>
        <patternFill patternType="none">
          <fgColor indexed="64"/>
          <bgColor auto="1"/>
        </patternFill>
      </fill>
      <alignment horizontal="general" vertical="center"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10"/>
        <color auto="1"/>
        <name val="Verdana"/>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Verdana"/>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10"/>
        <color auto="1"/>
        <name val="Verdana"/>
        <scheme val="none"/>
      </font>
      <numFmt numFmtId="166"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14999847407452621"/>
        </left>
        <right/>
        <top style="thin">
          <color theme="0" tint="-0.14999847407452621"/>
        </top>
        <bottom style="thin">
          <color theme="0" tint="-0.14999847407452621"/>
        </bottom>
        <vertical style="thin">
          <color theme="0" tint="-0.14999847407452621"/>
        </vertical>
        <horizontal style="thin">
          <color theme="0" tint="-0.14999847407452621"/>
        </horizontal>
      </border>
      <protection locked="0" hidden="0"/>
    </dxf>
    <dxf>
      <font>
        <b val="0"/>
        <i val="0"/>
        <strike val="0"/>
        <condense val="0"/>
        <extend val="0"/>
        <outline val="0"/>
        <shadow val="0"/>
        <u val="none"/>
        <vertAlign val="baseline"/>
        <sz val="10"/>
        <color auto="1"/>
        <name val="Verdana"/>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0" hidden="0"/>
    </dxf>
    <dxf>
      <font>
        <b val="0"/>
        <i val="0"/>
        <strike val="0"/>
        <condense val="0"/>
        <extend val="0"/>
        <outline val="0"/>
        <shadow val="0"/>
        <u val="none"/>
        <vertAlign val="baseline"/>
        <sz val="10"/>
        <color auto="1"/>
        <name val="Verdana"/>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0" hidden="0"/>
    </dxf>
    <dxf>
      <font>
        <b val="0"/>
        <i val="0"/>
        <strike val="0"/>
        <condense val="0"/>
        <extend val="0"/>
        <outline val="0"/>
        <shadow val="0"/>
        <u val="none"/>
        <vertAlign val="baseline"/>
        <sz val="10"/>
        <color auto="1"/>
        <name val="Verdana"/>
        <scheme val="none"/>
      </font>
      <numFmt numFmtId="164"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0" hidden="0"/>
    </dxf>
    <dxf>
      <font>
        <b val="0"/>
        <i val="0"/>
        <strike val="0"/>
        <condense val="0"/>
        <extend val="0"/>
        <outline val="0"/>
        <shadow val="0"/>
        <u val="none"/>
        <vertAlign val="baseline"/>
        <sz val="10"/>
        <color auto="1"/>
        <name val="Verdana"/>
        <scheme val="none"/>
      </font>
      <numFmt numFmtId="165" formatCode="[$-10409]#,##0.00;\-#,##0.00"/>
      <alignment horizontal="center" vertical="center" textRotation="0" wrapText="1" indent="0" justifyLastLine="0" shrinkToFit="0" readingOrder="1"/>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0"/>
        <color auto="1"/>
        <name val="Verdana"/>
        <scheme val="none"/>
      </font>
      <numFmt numFmtId="165" formatCode="[$-10409]#,##0.00;\-#,##0.00"/>
      <alignment horizontal="center" vertical="center" textRotation="0" wrapText="1" indent="0" justifyLastLine="0" shrinkToFit="0" readingOrder="1"/>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0"/>
        <color auto="1"/>
        <name val="Verdana"/>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0" hidden="0"/>
    </dxf>
    <dxf>
      <font>
        <b val="0"/>
        <i val="0"/>
        <strike val="0"/>
        <condense val="0"/>
        <extend val="0"/>
        <outline val="0"/>
        <shadow val="0"/>
        <u val="none"/>
        <vertAlign val="baseline"/>
        <sz val="10"/>
        <color auto="1"/>
        <name val="Verdana"/>
        <scheme val="none"/>
      </font>
      <numFmt numFmtId="164"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14999847407452621"/>
        </left>
        <right style="thin">
          <color theme="0" tint="-0.14999847407452621"/>
        </right>
        <top style="thin">
          <color theme="0" tint="-0.14999847407452621"/>
        </top>
        <bottom style="thin">
          <color theme="0" tint="-0.14999847407452621"/>
        </bottom>
      </border>
      <protection locked="0" hidden="0"/>
    </dxf>
    <dxf>
      <font>
        <b val="0"/>
        <i val="0"/>
        <strike val="0"/>
        <condense val="0"/>
        <extend val="0"/>
        <outline val="0"/>
        <shadow val="0"/>
        <u val="none"/>
        <vertAlign val="baseline"/>
        <sz val="10"/>
        <color auto="1"/>
        <name val="Verdana"/>
        <scheme val="none"/>
      </font>
      <numFmt numFmtId="0" formatCode="General"/>
      <fill>
        <patternFill patternType="none">
          <fgColor indexed="64"/>
          <bgColor auto="1"/>
        </patternFill>
      </fill>
      <alignment horizontal="general" vertical="center" textRotation="0" wrapText="1" indent="0" justifyLastLine="0" shrinkToFit="0" readingOrder="0"/>
      <border diagonalUp="0" diagonalDown="0" outline="0">
        <left style="thin">
          <color theme="0" tint="-0.14999847407452621"/>
        </left>
        <right style="thin">
          <color theme="0" tint="-0.14999847407452621"/>
        </right>
        <top style="thin">
          <color theme="0" tint="-0.14999847407452621"/>
        </top>
        <bottom style="thin">
          <color theme="0" tint="-0.14999847407452621"/>
        </bottom>
      </border>
      <protection locked="0" hidden="0"/>
    </dxf>
    <dxf>
      <font>
        <b val="0"/>
        <i val="0"/>
        <strike val="0"/>
        <condense val="0"/>
        <extend val="0"/>
        <outline val="0"/>
        <shadow val="0"/>
        <u val="none"/>
        <vertAlign val="baseline"/>
        <sz val="10"/>
        <color auto="1"/>
        <name val="Verdana"/>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outline="0">
        <left/>
        <right style="thin">
          <color theme="0" tint="-0.14999847407452621"/>
        </right>
        <top style="thin">
          <color theme="0" tint="-0.14999847407452621"/>
        </top>
        <bottom style="thin">
          <color theme="0" tint="-0.14999847407452621"/>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10"/>
        <color auto="1"/>
        <name val="Verdana"/>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bottom style="thin">
          <color theme="0" tint="-0.499984740745262"/>
        </bottom>
      </border>
    </dxf>
    <dxf>
      <font>
        <b/>
        <i val="0"/>
        <strike val="0"/>
        <condense val="0"/>
        <extend val="0"/>
        <outline val="0"/>
        <shadow val="0"/>
        <u val="none"/>
        <vertAlign val="baseline"/>
        <sz val="10"/>
        <color rgb="FF000000"/>
        <name val="Verdana"/>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499984740745262"/>
        </left>
        <right style="thin">
          <color theme="0" tint="-0.499984740745262"/>
        </right>
        <top/>
        <bottom/>
        <vertical style="thin">
          <color theme="0" tint="-0.499984740745262"/>
        </vertical>
        <horizontal style="thin">
          <color theme="0" tint="-0.499984740745262"/>
        </horizontal>
      </border>
      <protection locked="1" hidden="0"/>
    </dxf>
  </dxfs>
  <tableStyles count="2" defaultTableStyle="TableStyleMedium2" defaultPivotStyle="PivotStyleLight16">
    <tableStyle name="Estilo de tabla 1" pivot="0" count="0" xr9:uid="{00000000-0011-0000-FFFF-FFFF00000000}"/>
    <tableStyle name="Invisible" pivot="0" table="0" count="0" xr9:uid="{00000000-0011-0000-FFFF-FFFF01000000}"/>
  </tableStyles>
  <colors>
    <mruColors>
      <color rgb="FFEE2A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eigob-my.sharepoint.com/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3:J29" totalsRowShown="0" headerRowDxfId="29" dataDxfId="27" headerRowBorderDxfId="28" tableBorderDxfId="26" totalsRowBorderDxfId="25">
  <tableColumns count="10">
    <tableColumn id="1" xr3:uid="{00000000-0010-0000-0000-000001000000}" name="Producto" dataDxfId="24"/>
    <tableColumn id="2" xr3:uid="{00000000-0010-0000-0000-000002000000}" name="Indicador" dataDxfId="23"/>
    <tableColumn id="3" xr3:uid="{00000000-0010-0000-0000-000003000000}" name="Física_x000a_(A)" dataDxfId="22"/>
    <tableColumn id="4" xr3:uid="{00000000-0010-0000-0000-000004000000}" name="Financiera_x000a_(B)" dataDxfId="21"/>
    <tableColumn id="9" xr3:uid="{00000000-0010-0000-0000-000009000000}" name="Física_x000a_(C)" dataDxfId="20"/>
    <tableColumn id="10" xr3:uid="{00000000-0010-0000-0000-00000A000000}" name="Financiera_x000a_(D)" dataDxfId="19"/>
    <tableColumn id="5" xr3:uid="{00000000-0010-0000-0000-000005000000}" name="Física _x000a_(E)" dataDxfId="18"/>
    <tableColumn id="6" xr3:uid="{00000000-0010-0000-0000-000006000000}" name="Financiera _x000a_ (F)" dataDxfId="17"/>
    <tableColumn id="7" xr3:uid="{00000000-0010-0000-0000-000007000000}" name="Física _x000a_(%)_x000a_ G=E/C" dataDxfId="16" dataCellStyle="Porcentaje">
      <calculatedColumnFormula>IF(G24&gt;0,G24/E24,0)</calculatedColumnFormula>
    </tableColumn>
    <tableColumn id="8" xr3:uid="{00000000-0010-0000-0000-000008000000}" name="Financiero _x000a_(%) _x000a_H=F/D" dataDxfId="15">
      <calculatedColumnFormula>IF(H24&gt;0,H24/F24,0)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1000000}" name="Tabla16" displayName="Tabla16" ref="A23:J24" totalsRowShown="0" headerRowDxfId="14" dataDxfId="12" headerRowBorderDxfId="13" tableBorderDxfId="11" totalsRowBorderDxfId="10">
  <tableColumns count="10">
    <tableColumn id="1" xr3:uid="{00000000-0010-0000-0100-000001000000}" name="Producto" dataDxfId="9"/>
    <tableColumn id="2" xr3:uid="{00000000-0010-0000-0100-000002000000}" name="Indicador" dataDxfId="8"/>
    <tableColumn id="3" xr3:uid="{00000000-0010-0000-0100-000003000000}" name="Física_x000a_(A)" dataDxfId="7" dataCellStyle="Porcentaje"/>
    <tableColumn id="4" xr3:uid="{00000000-0010-0000-0100-000004000000}" name="Financiera_x000a_(B)" dataDxfId="6"/>
    <tableColumn id="9" xr3:uid="{00000000-0010-0000-0100-000009000000}" name="Física_x000a_(C)" dataDxfId="5" dataCellStyle="Porcentaje"/>
    <tableColumn id="10" xr3:uid="{00000000-0010-0000-0100-00000A000000}" name="Financiera_x000a_(D)" dataDxfId="4"/>
    <tableColumn id="5" xr3:uid="{00000000-0010-0000-0100-000005000000}" name="Física _x000a_(E)" dataDxfId="3" dataCellStyle="Porcentaje"/>
    <tableColumn id="6" xr3:uid="{00000000-0010-0000-0100-000006000000}" name="Financiera _x000a_ (F)" dataDxfId="2"/>
    <tableColumn id="7" xr3:uid="{00000000-0010-0000-0100-000007000000}" name="Física _x000a_(%)_x000a_ G=E/C" dataDxfId="1" dataCellStyle="Porcentaje">
      <calculatedColumnFormula>IF(G24&gt;0,G24/E24,0)</calculatedColumnFormula>
    </tableColumn>
    <tableColumn id="8" xr3:uid="{00000000-0010-0000-0100-000008000000}" name="Financiero _x000a_(%) _x000a_H=F/D" dataDxfId="0">
      <calculatedColumnFormula>IF(H24&gt;0,H24/F24,0)</calculatedColumnFormula>
    </tableColumn>
  </tableColumns>
  <tableStyleInfo name="Estilo de tabla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2000000}" name="Tabla18" displayName="Tabla18" ref="A23:J28" totalsRowShown="0" headerRowDxfId="44" dataDxfId="42" headerRowBorderDxfId="43" tableBorderDxfId="41" totalsRowBorderDxfId="40">
  <tableColumns count="10">
    <tableColumn id="1" xr3:uid="{00000000-0010-0000-0200-000001000000}" name="Producto" dataDxfId="39"/>
    <tableColumn id="2" xr3:uid="{00000000-0010-0000-0200-000002000000}" name="Indicador" dataDxfId="38"/>
    <tableColumn id="3" xr3:uid="{00000000-0010-0000-0200-000003000000}" name="Física_x000a_(A)" dataDxfId="37"/>
    <tableColumn id="4" xr3:uid="{00000000-0010-0000-0200-000004000000}" name="Financiera_x000a_(B)" dataDxfId="36"/>
    <tableColumn id="9" xr3:uid="{00000000-0010-0000-0200-000009000000}" name="Física_x000a_(C)" dataDxfId="35"/>
    <tableColumn id="10" xr3:uid="{00000000-0010-0000-0200-00000A000000}" name="Financiera_x000a_(D)" dataDxfId="34"/>
    <tableColumn id="5" xr3:uid="{00000000-0010-0000-0200-000005000000}" name="Física _x000a_(E)" dataDxfId="33"/>
    <tableColumn id="6" xr3:uid="{00000000-0010-0000-0200-000006000000}" name="Financiera _x000a_ (F)" dataDxfId="32"/>
    <tableColumn id="7" xr3:uid="{00000000-0010-0000-0200-000007000000}" name="Física _x000a_(%)_x000a_ G=E/C" dataDxfId="31" dataCellStyle="Porcentaje">
      <calculatedColumnFormula>IF(G24&gt;0,G24/E24,0)</calculatedColumnFormula>
    </tableColumn>
    <tableColumn id="8" xr3:uid="{00000000-0010-0000-0200-000008000000}" name="Financiero _x000a_(%) _x000a_H=F/D" dataDxfId="30">
      <calculatedColumnFormula>IF(H24&gt;0,H24/F24,0)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60"/>
  <sheetViews>
    <sheetView tabSelected="1" view="pageLayout" topLeftCell="A29" zoomScale="85" zoomScaleNormal="80" zoomScaleSheetLayoutView="87" zoomScalePageLayoutView="85" workbookViewId="0">
      <selection activeCell="A12" sqref="A12:J12"/>
    </sheetView>
  </sheetViews>
  <sheetFormatPr baseColWidth="10" defaultColWidth="11.42578125" defaultRowHeight="14.25" x14ac:dyDescent="0.2"/>
  <cols>
    <col min="1" max="1" width="33" style="3" customWidth="1"/>
    <col min="2" max="2" width="19.28515625" style="3" bestFit="1" customWidth="1"/>
    <col min="3" max="3" width="12.7109375" style="3" customWidth="1"/>
    <col min="4" max="4" width="18.140625" style="3" customWidth="1"/>
    <col min="5" max="5" width="12.7109375" style="3" customWidth="1"/>
    <col min="6" max="6" width="18.28515625" style="3" customWidth="1"/>
    <col min="7" max="7" width="12.7109375" style="3" customWidth="1"/>
    <col min="8" max="8" width="16.85546875" style="3" customWidth="1"/>
    <col min="9" max="10" width="12.7109375" style="3" customWidth="1"/>
    <col min="11" max="11" width="11.42578125" style="3"/>
    <col min="12" max="12" width="15.7109375" style="2" bestFit="1" customWidth="1"/>
    <col min="13" max="13" width="17.140625" style="2" bestFit="1" customWidth="1"/>
    <col min="14" max="16384" width="11.42578125" style="2"/>
  </cols>
  <sheetData>
    <row r="1" spans="1:11" ht="20.25" customHeight="1" x14ac:dyDescent="0.2">
      <c r="A1" s="116" t="s">
        <v>0</v>
      </c>
      <c r="B1" s="117"/>
      <c r="C1" s="117"/>
      <c r="D1" s="117"/>
      <c r="E1" s="117"/>
      <c r="F1" s="117"/>
      <c r="G1" s="117"/>
      <c r="H1" s="117"/>
      <c r="I1" s="117"/>
      <c r="J1" s="118"/>
      <c r="K1" s="1"/>
    </row>
    <row r="2" spans="1:11" ht="20.25" customHeight="1" x14ac:dyDescent="0.2">
      <c r="A2" s="119" t="s">
        <v>1</v>
      </c>
      <c r="B2" s="120"/>
      <c r="C2" s="120"/>
      <c r="D2" s="120"/>
      <c r="E2" s="120"/>
      <c r="F2" s="120"/>
      <c r="G2" s="120"/>
      <c r="H2" s="120"/>
      <c r="I2" s="120"/>
      <c r="J2" s="121"/>
      <c r="K2" s="1"/>
    </row>
    <row r="3" spans="1:11" ht="19.5" customHeight="1" x14ac:dyDescent="0.2">
      <c r="A3" s="11" t="s">
        <v>2</v>
      </c>
      <c r="B3" s="124" t="s">
        <v>3</v>
      </c>
      <c r="C3" s="124"/>
      <c r="D3" s="124"/>
      <c r="E3" s="124"/>
      <c r="F3" s="124"/>
      <c r="G3" s="124"/>
      <c r="H3" s="124"/>
      <c r="I3" s="124"/>
      <c r="J3" s="124"/>
      <c r="K3" s="1"/>
    </row>
    <row r="4" spans="1:11" ht="18.75" customHeight="1" x14ac:dyDescent="0.2">
      <c r="A4" s="12" t="s">
        <v>4</v>
      </c>
      <c r="B4" s="124" t="s">
        <v>103</v>
      </c>
      <c r="C4" s="124"/>
      <c r="D4" s="124"/>
      <c r="E4" s="124"/>
      <c r="F4" s="124"/>
      <c r="G4" s="124"/>
      <c r="H4" s="124"/>
      <c r="I4" s="124"/>
      <c r="J4" s="124"/>
      <c r="K4" s="1"/>
    </row>
    <row r="5" spans="1:11" ht="18.75" customHeight="1" x14ac:dyDescent="0.2">
      <c r="A5" s="12" t="s">
        <v>6</v>
      </c>
      <c r="B5" s="124" t="s">
        <v>104</v>
      </c>
      <c r="C5" s="124"/>
      <c r="D5" s="124"/>
      <c r="E5" s="124"/>
      <c r="F5" s="124"/>
      <c r="G5" s="124"/>
      <c r="H5" s="124"/>
      <c r="I5" s="124"/>
      <c r="J5" s="124"/>
      <c r="K5" s="1"/>
    </row>
    <row r="6" spans="1:11" ht="51.75" customHeight="1" x14ac:dyDescent="0.2">
      <c r="A6" s="11" t="s">
        <v>8</v>
      </c>
      <c r="B6" s="125" t="s">
        <v>9</v>
      </c>
      <c r="C6" s="125"/>
      <c r="D6" s="125"/>
      <c r="E6" s="125"/>
      <c r="F6" s="125"/>
      <c r="G6" s="125"/>
      <c r="H6" s="125"/>
      <c r="I6" s="125"/>
      <c r="J6" s="125"/>
    </row>
    <row r="7" spans="1:11" ht="57.75" customHeight="1" x14ac:dyDescent="0.2">
      <c r="A7" s="11" t="s">
        <v>10</v>
      </c>
      <c r="B7" s="125" t="s">
        <v>11</v>
      </c>
      <c r="C7" s="125"/>
      <c r="D7" s="125"/>
      <c r="E7" s="125"/>
      <c r="F7" s="125"/>
      <c r="G7" s="125"/>
      <c r="H7" s="125"/>
      <c r="I7" s="125"/>
      <c r="J7" s="125"/>
    </row>
    <row r="8" spans="1:11" ht="19.5" customHeight="1" x14ac:dyDescent="0.2">
      <c r="A8" s="116" t="s">
        <v>12</v>
      </c>
      <c r="B8" s="117"/>
      <c r="C8" s="117"/>
      <c r="D8" s="117"/>
      <c r="E8" s="117"/>
      <c r="F8" s="117"/>
      <c r="G8" s="117"/>
      <c r="H8" s="117"/>
      <c r="I8" s="117"/>
      <c r="J8" s="118"/>
    </row>
    <row r="9" spans="1:11" ht="21" customHeight="1" x14ac:dyDescent="0.2">
      <c r="A9" s="11" t="s">
        <v>13</v>
      </c>
      <c r="B9" s="4">
        <v>1</v>
      </c>
      <c r="C9" s="126" t="str">
        <f>IFERROR(VLOOKUP(B9,'[1]Validacion datos'!A2:B5,2,FALSE),"")</f>
        <v>DESARROLLO INSTITUCIONAL</v>
      </c>
      <c r="D9" s="126"/>
      <c r="E9" s="126"/>
      <c r="F9" s="126"/>
      <c r="G9" s="126"/>
      <c r="H9" s="126"/>
      <c r="I9" s="126"/>
      <c r="J9" s="126"/>
    </row>
    <row r="10" spans="1:11" ht="17.25" customHeight="1" x14ac:dyDescent="0.2">
      <c r="A10" s="11" t="s">
        <v>14</v>
      </c>
      <c r="B10" s="5">
        <v>1.2</v>
      </c>
      <c r="C10" s="126" t="str">
        <f>IFERROR(VLOOKUP(B10,'[1]Validacion datos'!A8:B26,2,FALSE),"")</f>
        <v>Imperio de la ley y seguridad ciudadana</v>
      </c>
      <c r="D10" s="126"/>
      <c r="E10" s="126"/>
      <c r="F10" s="126"/>
      <c r="G10" s="126"/>
      <c r="H10" s="126"/>
      <c r="I10" s="126"/>
      <c r="J10" s="126"/>
    </row>
    <row r="11" spans="1:11" ht="63.75" customHeight="1" x14ac:dyDescent="0.2">
      <c r="A11" s="11" t="s">
        <v>15</v>
      </c>
      <c r="B11" s="6" t="s">
        <v>16</v>
      </c>
      <c r="C11" s="137" t="str">
        <f>IFERROR(VLOOKUP(B11,'[1]Validacion datos'!D8:E64,2,FALSE),"")</f>
        <v>Construir un clima de seguridad ciudadana basado en el combate a las múltiples causas que originan la delincuencia, la violencia en la convivencia social y el crimen organizado, mediante la articulación eficiente de las políticas de prevención, persecución y sanción</v>
      </c>
      <c r="D11" s="138"/>
      <c r="E11" s="138"/>
      <c r="F11" s="138"/>
      <c r="G11" s="138"/>
      <c r="H11" s="138"/>
      <c r="I11" s="138"/>
      <c r="J11" s="139"/>
    </row>
    <row r="12" spans="1:11" ht="15" x14ac:dyDescent="0.2">
      <c r="A12" s="116" t="s">
        <v>17</v>
      </c>
      <c r="B12" s="117"/>
      <c r="C12" s="117"/>
      <c r="D12" s="117"/>
      <c r="E12" s="117"/>
      <c r="F12" s="117"/>
      <c r="G12" s="117"/>
      <c r="H12" s="117"/>
      <c r="I12" s="117"/>
      <c r="J12" s="118"/>
    </row>
    <row r="13" spans="1:11" ht="21.75" customHeight="1" x14ac:dyDescent="0.2">
      <c r="A13" s="11" t="s">
        <v>18</v>
      </c>
      <c r="B13" s="122" t="s">
        <v>19</v>
      </c>
      <c r="C13" s="122"/>
      <c r="D13" s="122"/>
      <c r="E13" s="122"/>
      <c r="F13" s="122"/>
      <c r="G13" s="122"/>
      <c r="H13" s="122"/>
      <c r="I13" s="122"/>
      <c r="J13" s="123"/>
    </row>
    <row r="14" spans="1:11" ht="128.25" customHeight="1" x14ac:dyDescent="0.2">
      <c r="A14" s="13" t="s">
        <v>20</v>
      </c>
      <c r="B14" s="122" t="s">
        <v>21</v>
      </c>
      <c r="C14" s="122"/>
      <c r="D14" s="122"/>
      <c r="E14" s="122"/>
      <c r="F14" s="122"/>
      <c r="G14" s="122"/>
      <c r="H14" s="122"/>
      <c r="I14" s="122"/>
      <c r="J14" s="123"/>
    </row>
    <row r="15" spans="1:11" ht="44.25" customHeight="1" x14ac:dyDescent="0.2">
      <c r="A15" s="13" t="s">
        <v>22</v>
      </c>
      <c r="B15" s="122" t="s">
        <v>23</v>
      </c>
      <c r="C15" s="122"/>
      <c r="D15" s="122"/>
      <c r="E15" s="122"/>
      <c r="F15" s="122"/>
      <c r="G15" s="122"/>
      <c r="H15" s="122"/>
      <c r="I15" s="122"/>
      <c r="J15" s="123"/>
    </row>
    <row r="16" spans="1:11" ht="43.5" customHeight="1" x14ac:dyDescent="0.2">
      <c r="A16" s="13" t="s">
        <v>24</v>
      </c>
      <c r="B16" s="122" t="s">
        <v>25</v>
      </c>
      <c r="C16" s="122"/>
      <c r="D16" s="122"/>
      <c r="E16" s="122"/>
      <c r="F16" s="122"/>
      <c r="G16" s="122"/>
      <c r="H16" s="122"/>
      <c r="I16" s="122"/>
      <c r="J16" s="123"/>
      <c r="K16" s="1"/>
    </row>
    <row r="17" spans="1:12" ht="20.25" customHeight="1" x14ac:dyDescent="0.2">
      <c r="A17" s="116" t="s">
        <v>26</v>
      </c>
      <c r="B17" s="117"/>
      <c r="C17" s="117"/>
      <c r="D17" s="117"/>
      <c r="E17" s="117"/>
      <c r="F17" s="117"/>
      <c r="G17" s="117"/>
      <c r="H17" s="117"/>
      <c r="I17" s="117"/>
      <c r="J17" s="118"/>
    </row>
    <row r="18" spans="1:12" ht="16.5" customHeight="1" x14ac:dyDescent="0.2">
      <c r="A18" s="119" t="s">
        <v>27</v>
      </c>
      <c r="B18" s="120"/>
      <c r="C18" s="120"/>
      <c r="D18" s="120"/>
      <c r="E18" s="120"/>
      <c r="F18" s="120"/>
      <c r="G18" s="120"/>
      <c r="H18" s="120"/>
      <c r="I18" s="120"/>
      <c r="J18" s="121"/>
      <c r="K18" s="1"/>
    </row>
    <row r="19" spans="1:12" ht="36.75" customHeight="1" x14ac:dyDescent="0.2">
      <c r="A19" s="100" t="s">
        <v>28</v>
      </c>
      <c r="B19" s="100"/>
      <c r="C19" s="100" t="s">
        <v>29</v>
      </c>
      <c r="D19" s="100"/>
      <c r="E19" s="100"/>
      <c r="F19" s="100" t="s">
        <v>30</v>
      </c>
      <c r="G19" s="100"/>
      <c r="H19" s="100"/>
      <c r="I19" s="100" t="s">
        <v>31</v>
      </c>
      <c r="J19" s="100"/>
    </row>
    <row r="20" spans="1:12" ht="28.5" customHeight="1" x14ac:dyDescent="0.2">
      <c r="A20" s="127" t="s">
        <v>117</v>
      </c>
      <c r="B20" s="128"/>
      <c r="C20" s="134">
        <v>684218396</v>
      </c>
      <c r="D20" s="135"/>
      <c r="E20" s="136"/>
      <c r="F20" s="134">
        <v>129034223.67</v>
      </c>
      <c r="G20" s="135"/>
      <c r="H20" s="136"/>
      <c r="I20" s="129">
        <f>+IF(F20&gt;0,F20/C20,0)</f>
        <v>0.18858631165771814</v>
      </c>
      <c r="J20" s="130"/>
    </row>
    <row r="21" spans="1:12" ht="20.25" customHeight="1" x14ac:dyDescent="0.2">
      <c r="A21" s="119" t="s">
        <v>32</v>
      </c>
      <c r="B21" s="120"/>
      <c r="C21" s="120"/>
      <c r="D21" s="120"/>
      <c r="E21" s="120"/>
      <c r="F21" s="120"/>
      <c r="G21" s="120"/>
      <c r="H21" s="120"/>
      <c r="I21" s="120"/>
      <c r="J21" s="121"/>
      <c r="K21" s="1"/>
    </row>
    <row r="22" spans="1:12" ht="50.25" customHeight="1" x14ac:dyDescent="0.2">
      <c r="A22" s="14"/>
      <c r="B22" s="15"/>
      <c r="C22" s="131" t="s">
        <v>33</v>
      </c>
      <c r="D22" s="132"/>
      <c r="E22" s="131" t="s">
        <v>34</v>
      </c>
      <c r="F22" s="132"/>
      <c r="G22" s="131" t="s">
        <v>35</v>
      </c>
      <c r="H22" s="131"/>
      <c r="I22" s="131" t="s">
        <v>36</v>
      </c>
      <c r="J22" s="133"/>
    </row>
    <row r="23" spans="1:12" ht="38.25" x14ac:dyDescent="0.2">
      <c r="A23" s="7" t="s">
        <v>37</v>
      </c>
      <c r="B23" s="8" t="s">
        <v>38</v>
      </c>
      <c r="C23" s="73" t="s">
        <v>39</v>
      </c>
      <c r="D23" s="73" t="s">
        <v>40</v>
      </c>
      <c r="E23" s="8" t="s">
        <v>41</v>
      </c>
      <c r="F23" s="8" t="s">
        <v>42</v>
      </c>
      <c r="G23" s="8" t="s">
        <v>43</v>
      </c>
      <c r="H23" s="8" t="s">
        <v>44</v>
      </c>
      <c r="I23" s="8" t="s">
        <v>45</v>
      </c>
      <c r="J23" s="9" t="s">
        <v>46</v>
      </c>
    </row>
    <row r="24" spans="1:12" ht="38.25" x14ac:dyDescent="0.2">
      <c r="A24" s="75" t="s">
        <v>47</v>
      </c>
      <c r="B24" s="70" t="s">
        <v>48</v>
      </c>
      <c r="C24" s="76" t="s">
        <v>48</v>
      </c>
      <c r="D24" s="16">
        <v>198062155</v>
      </c>
      <c r="E24" s="67" t="s">
        <v>48</v>
      </c>
      <c r="F24" s="17">
        <v>0</v>
      </c>
      <c r="G24" s="18" t="s">
        <v>48</v>
      </c>
      <c r="H24" s="16">
        <v>31927904.870000001</v>
      </c>
      <c r="I24" s="19" t="s">
        <v>48</v>
      </c>
      <c r="J24" s="20" t="e">
        <f t="shared" ref="J24:J29" si="0">IF(H24&gt;0,H24/F24,0)</f>
        <v>#DIV/0!</v>
      </c>
      <c r="L24" s="84"/>
    </row>
    <row r="25" spans="1:12" ht="84.75" customHeight="1" x14ac:dyDescent="0.2">
      <c r="A25" s="75" t="s">
        <v>49</v>
      </c>
      <c r="B25" s="70" t="s">
        <v>106</v>
      </c>
      <c r="C25" s="72">
        <v>75</v>
      </c>
      <c r="D25" s="16">
        <v>31495134</v>
      </c>
      <c r="E25" s="74">
        <v>10</v>
      </c>
      <c r="F25" s="17">
        <v>6151128.8399999999</v>
      </c>
      <c r="G25" s="18">
        <v>11</v>
      </c>
      <c r="H25" s="16">
        <v>6219858.7800000003</v>
      </c>
      <c r="I25" s="19">
        <f>IF(G25&gt;0,G25/E25,0)</f>
        <v>1.1000000000000001</v>
      </c>
      <c r="J25" s="20">
        <f t="shared" si="0"/>
        <v>1.01117354908144</v>
      </c>
    </row>
    <row r="26" spans="1:12" ht="57" customHeight="1" x14ac:dyDescent="0.2">
      <c r="A26" s="75" t="s">
        <v>50</v>
      </c>
      <c r="B26" s="70" t="s">
        <v>108</v>
      </c>
      <c r="C26" s="68">
        <v>46224</v>
      </c>
      <c r="D26" s="16">
        <v>149892299</v>
      </c>
      <c r="E26" s="74">
        <v>13867</v>
      </c>
      <c r="F26" s="67">
        <v>28124677.25</v>
      </c>
      <c r="G26" s="18">
        <v>17905</v>
      </c>
      <c r="H26" s="16">
        <v>31983282.059999999</v>
      </c>
      <c r="I26" s="19">
        <f>IF(G26&gt;0,G26/E26,0)</f>
        <v>1.2911949231989615</v>
      </c>
      <c r="J26" s="20">
        <f t="shared" si="0"/>
        <v>1.137196412093938</v>
      </c>
      <c r="L26" s="84"/>
    </row>
    <row r="27" spans="1:12" ht="76.5" customHeight="1" x14ac:dyDescent="0.2">
      <c r="A27" s="75" t="s">
        <v>110</v>
      </c>
      <c r="B27" s="70" t="s">
        <v>107</v>
      </c>
      <c r="C27" s="68">
        <v>19</v>
      </c>
      <c r="D27" s="16">
        <v>82389962</v>
      </c>
      <c r="E27" s="74">
        <v>0</v>
      </c>
      <c r="F27" s="17">
        <v>14782924.939999998</v>
      </c>
      <c r="G27" s="18">
        <v>0</v>
      </c>
      <c r="H27" s="16">
        <v>13577754.18</v>
      </c>
      <c r="I27" s="19">
        <f>IF(G27&gt;0,G27/E27,0)</f>
        <v>0</v>
      </c>
      <c r="J27" s="20">
        <f t="shared" si="0"/>
        <v>0.91847548675979418</v>
      </c>
    </row>
    <row r="28" spans="1:12" ht="57.75" customHeight="1" x14ac:dyDescent="0.2">
      <c r="A28" s="75" t="s">
        <v>51</v>
      </c>
      <c r="B28" s="70" t="s">
        <v>109</v>
      </c>
      <c r="C28" s="68">
        <v>2</v>
      </c>
      <c r="D28" s="16">
        <v>193796037</v>
      </c>
      <c r="E28" s="77">
        <v>0</v>
      </c>
      <c r="F28" s="17">
        <v>32158362.420000002</v>
      </c>
      <c r="G28" s="18">
        <v>0</v>
      </c>
      <c r="H28" s="16">
        <v>39059763.579999998</v>
      </c>
      <c r="I28" s="19">
        <f>IF(G28&gt;0,G28/E28,0)</f>
        <v>0</v>
      </c>
      <c r="J28" s="20">
        <f t="shared" si="0"/>
        <v>1.2146067349408272</v>
      </c>
      <c r="L28" s="84"/>
    </row>
    <row r="29" spans="1:12" ht="123" customHeight="1" x14ac:dyDescent="0.2">
      <c r="A29" s="86" t="s">
        <v>52</v>
      </c>
      <c r="B29" s="71" t="s">
        <v>105</v>
      </c>
      <c r="C29" s="69">
        <v>1</v>
      </c>
      <c r="D29" s="16">
        <v>28582809</v>
      </c>
      <c r="E29" s="88">
        <v>0</v>
      </c>
      <c r="F29" s="17">
        <v>4729802.7700000005</v>
      </c>
      <c r="G29" s="89">
        <v>0</v>
      </c>
      <c r="H29" s="38">
        <v>5603780.4900000002</v>
      </c>
      <c r="I29" s="39">
        <f>IF(G29&gt;0,G29/E29,0)</f>
        <v>0</v>
      </c>
      <c r="J29" s="40">
        <f t="shared" si="0"/>
        <v>1.1847810072638609</v>
      </c>
      <c r="L29" s="84"/>
    </row>
    <row r="30" spans="1:12" ht="22.5" customHeight="1" x14ac:dyDescent="0.2">
      <c r="A30" s="140" t="s">
        <v>53</v>
      </c>
      <c r="B30" s="140"/>
      <c r="C30" s="147"/>
      <c r="D30" s="147"/>
      <c r="E30" s="140"/>
      <c r="F30" s="140"/>
      <c r="G30" s="140"/>
      <c r="H30" s="140"/>
      <c r="I30" s="140"/>
      <c r="J30" s="140"/>
    </row>
    <row r="31" spans="1:12" ht="17.25" customHeight="1" x14ac:dyDescent="0.2">
      <c r="A31" s="141" t="s">
        <v>54</v>
      </c>
      <c r="B31" s="141"/>
      <c r="C31" s="141"/>
      <c r="D31" s="141"/>
      <c r="E31" s="141"/>
      <c r="F31" s="141"/>
      <c r="G31" s="141"/>
      <c r="H31" s="141"/>
      <c r="I31" s="141"/>
      <c r="J31" s="141"/>
      <c r="K31" s="1"/>
    </row>
    <row r="32" spans="1:12" ht="22.5" customHeight="1" x14ac:dyDescent="0.2">
      <c r="A32" s="63" t="s">
        <v>55</v>
      </c>
      <c r="B32" s="143" t="str">
        <f>+A25</f>
        <v>6105- Negocios que comercializan armas de fuego controlados y regulados en sus operaciones.</v>
      </c>
      <c r="C32" s="143"/>
      <c r="D32" s="143"/>
      <c r="E32" s="143"/>
      <c r="F32" s="143"/>
      <c r="G32" s="143"/>
      <c r="H32" s="143"/>
      <c r="I32" s="143"/>
      <c r="J32" s="143"/>
    </row>
    <row r="33" spans="1:10" ht="53.25" customHeight="1" x14ac:dyDescent="0.2">
      <c r="A33" s="64" t="s">
        <v>56</v>
      </c>
      <c r="B33" s="144" t="s">
        <v>57</v>
      </c>
      <c r="C33" s="144"/>
      <c r="D33" s="144"/>
      <c r="E33" s="144"/>
      <c r="F33" s="144"/>
      <c r="G33" s="144"/>
      <c r="H33" s="144"/>
      <c r="I33" s="144"/>
      <c r="J33" s="144"/>
    </row>
    <row r="34" spans="1:10" ht="69.75" customHeight="1" x14ac:dyDescent="0.2">
      <c r="A34" s="64" t="s">
        <v>58</v>
      </c>
      <c r="B34" s="148" t="s">
        <v>112</v>
      </c>
      <c r="C34" s="149"/>
      <c r="D34" s="149"/>
      <c r="E34" s="149"/>
      <c r="F34" s="149"/>
      <c r="G34" s="149"/>
      <c r="H34" s="149"/>
      <c r="I34" s="149"/>
      <c r="J34" s="150"/>
    </row>
    <row r="35" spans="1:10" ht="117" customHeight="1" x14ac:dyDescent="0.2">
      <c r="A35" s="64" t="s">
        <v>59</v>
      </c>
      <c r="B35" s="148" t="s">
        <v>111</v>
      </c>
      <c r="C35" s="149"/>
      <c r="D35" s="149"/>
      <c r="E35" s="149"/>
      <c r="F35" s="149"/>
      <c r="G35" s="149"/>
      <c r="H35" s="149"/>
      <c r="I35" s="149"/>
      <c r="J35" s="150"/>
    </row>
    <row r="36" spans="1:10" ht="22.5" customHeight="1" x14ac:dyDescent="0.2">
      <c r="A36" s="63" t="s">
        <v>55</v>
      </c>
      <c r="B36" s="143" t="str">
        <f>+A26</f>
        <v>6864- Personas físicas y jurídicas con derecho de tenencia y porte de armas de fuego reguladas.</v>
      </c>
      <c r="C36" s="143"/>
      <c r="D36" s="143"/>
      <c r="E36" s="143"/>
      <c r="F36" s="143"/>
      <c r="G36" s="143"/>
      <c r="H36" s="143"/>
      <c r="I36" s="143"/>
      <c r="J36" s="143"/>
    </row>
    <row r="37" spans="1:10" ht="51" customHeight="1" x14ac:dyDescent="0.2">
      <c r="A37" s="64" t="s">
        <v>56</v>
      </c>
      <c r="B37" s="144" t="s">
        <v>60</v>
      </c>
      <c r="C37" s="144"/>
      <c r="D37" s="144"/>
      <c r="E37" s="144"/>
      <c r="F37" s="144"/>
      <c r="G37" s="144"/>
      <c r="H37" s="144"/>
      <c r="I37" s="144"/>
      <c r="J37" s="144"/>
    </row>
    <row r="38" spans="1:10" ht="95.25" customHeight="1" x14ac:dyDescent="0.2">
      <c r="A38" s="64" t="s">
        <v>58</v>
      </c>
      <c r="B38" s="145" t="s">
        <v>113</v>
      </c>
      <c r="C38" s="146"/>
      <c r="D38" s="146"/>
      <c r="E38" s="146"/>
      <c r="F38" s="146"/>
      <c r="G38" s="146"/>
      <c r="H38" s="146"/>
      <c r="I38" s="146"/>
      <c r="J38" s="146"/>
    </row>
    <row r="39" spans="1:10" ht="134.25" customHeight="1" x14ac:dyDescent="0.2">
      <c r="A39" s="64" t="s">
        <v>59</v>
      </c>
      <c r="B39" s="145" t="s">
        <v>114</v>
      </c>
      <c r="C39" s="145"/>
      <c r="D39" s="145"/>
      <c r="E39" s="145"/>
      <c r="F39" s="145"/>
      <c r="G39" s="145"/>
      <c r="H39" s="145"/>
      <c r="I39" s="145"/>
      <c r="J39" s="145"/>
    </row>
    <row r="40" spans="1:10" ht="19.5" customHeight="1" x14ac:dyDescent="0.2">
      <c r="A40" s="63" t="s">
        <v>55</v>
      </c>
      <c r="B40" s="143" t="str">
        <f>+A27</f>
        <v>8043- Empresas de manipulación de productos pirotécnicos reguladas.</v>
      </c>
      <c r="C40" s="143"/>
      <c r="D40" s="143"/>
      <c r="E40" s="143"/>
      <c r="F40" s="143"/>
      <c r="G40" s="143"/>
      <c r="H40" s="143"/>
      <c r="I40" s="143"/>
      <c r="J40" s="143"/>
    </row>
    <row r="41" spans="1:10" ht="51.75" customHeight="1" x14ac:dyDescent="0.2">
      <c r="A41" s="64" t="s">
        <v>56</v>
      </c>
      <c r="B41" s="144" t="s">
        <v>61</v>
      </c>
      <c r="C41" s="144"/>
      <c r="D41" s="144"/>
      <c r="E41" s="144"/>
      <c r="F41" s="144"/>
      <c r="G41" s="144"/>
      <c r="H41" s="144"/>
      <c r="I41" s="144"/>
      <c r="J41" s="144"/>
    </row>
    <row r="42" spans="1:10" ht="99.75" customHeight="1" x14ac:dyDescent="0.2">
      <c r="A42" s="64" t="s">
        <v>58</v>
      </c>
      <c r="B42" s="145" t="s">
        <v>62</v>
      </c>
      <c r="C42" s="145"/>
      <c r="D42" s="145"/>
      <c r="E42" s="145"/>
      <c r="F42" s="145"/>
      <c r="G42" s="145"/>
      <c r="H42" s="145"/>
      <c r="I42" s="145"/>
      <c r="J42" s="145"/>
    </row>
    <row r="43" spans="1:10" ht="100.5" customHeight="1" x14ac:dyDescent="0.2">
      <c r="A43" s="64" t="s">
        <v>59</v>
      </c>
      <c r="B43" s="145" t="s">
        <v>115</v>
      </c>
      <c r="C43" s="145"/>
      <c r="D43" s="145"/>
      <c r="E43" s="145"/>
      <c r="F43" s="145"/>
      <c r="G43" s="145"/>
      <c r="H43" s="145"/>
      <c r="I43" s="145"/>
      <c r="J43" s="145"/>
    </row>
    <row r="44" spans="1:10" ht="21.75" customHeight="1" x14ac:dyDescent="0.2">
      <c r="A44" s="63" t="s">
        <v>55</v>
      </c>
      <c r="B44" s="143" t="str">
        <f>+A28</f>
        <v>7896- Población recibe campañas de educación en principios y valores para la convivencia y cultura de paz.</v>
      </c>
      <c r="C44" s="143"/>
      <c r="D44" s="143"/>
      <c r="E44" s="143"/>
      <c r="F44" s="143"/>
      <c r="G44" s="143"/>
      <c r="H44" s="143"/>
      <c r="I44" s="143"/>
      <c r="J44" s="143"/>
    </row>
    <row r="45" spans="1:10" ht="73.5" customHeight="1" x14ac:dyDescent="0.2">
      <c r="A45" s="64" t="s">
        <v>56</v>
      </c>
      <c r="B45" s="144" t="s">
        <v>63</v>
      </c>
      <c r="C45" s="144"/>
      <c r="D45" s="144"/>
      <c r="E45" s="144"/>
      <c r="F45" s="144"/>
      <c r="G45" s="144"/>
      <c r="H45" s="144"/>
      <c r="I45" s="144"/>
      <c r="J45" s="144"/>
    </row>
    <row r="46" spans="1:10" ht="132" customHeight="1" x14ac:dyDescent="0.2">
      <c r="A46" s="64" t="s">
        <v>58</v>
      </c>
      <c r="B46" s="145" t="s">
        <v>64</v>
      </c>
      <c r="C46" s="145"/>
      <c r="D46" s="145"/>
      <c r="E46" s="145"/>
      <c r="F46" s="145"/>
      <c r="G46" s="145"/>
      <c r="H46" s="145"/>
      <c r="I46" s="145"/>
      <c r="J46" s="145"/>
    </row>
    <row r="47" spans="1:10" ht="128.25" customHeight="1" x14ac:dyDescent="0.2">
      <c r="A47" s="64" t="s">
        <v>59</v>
      </c>
      <c r="B47" s="145" t="s">
        <v>116</v>
      </c>
      <c r="C47" s="146"/>
      <c r="D47" s="146"/>
      <c r="E47" s="146"/>
      <c r="F47" s="146"/>
      <c r="G47" s="146"/>
      <c r="H47" s="146"/>
      <c r="I47" s="146"/>
      <c r="J47" s="146"/>
    </row>
    <row r="48" spans="1:10" ht="22.5" customHeight="1" x14ac:dyDescent="0.2">
      <c r="A48" s="63" t="s">
        <v>55</v>
      </c>
      <c r="B48" s="143" t="str">
        <f>+A29</f>
        <v>7746- Ciudadanos y extranjeros beneficiados a través de acciones y políticas integral de seguridad ciudadana.</v>
      </c>
      <c r="C48" s="143"/>
      <c r="D48" s="143"/>
      <c r="E48" s="143"/>
      <c r="F48" s="143"/>
      <c r="G48" s="143"/>
      <c r="H48" s="143"/>
      <c r="I48" s="143"/>
      <c r="J48" s="143"/>
    </row>
    <row r="49" spans="1:11" ht="48" customHeight="1" x14ac:dyDescent="0.2">
      <c r="A49" s="64" t="s">
        <v>56</v>
      </c>
      <c r="B49" s="144" t="s">
        <v>65</v>
      </c>
      <c r="C49" s="144"/>
      <c r="D49" s="144"/>
      <c r="E49" s="144"/>
      <c r="F49" s="144"/>
      <c r="G49" s="144"/>
      <c r="H49" s="144"/>
      <c r="I49" s="144"/>
      <c r="J49" s="144"/>
    </row>
    <row r="50" spans="1:11" ht="104.25" customHeight="1" x14ac:dyDescent="0.2">
      <c r="A50" s="64" t="s">
        <v>58</v>
      </c>
      <c r="B50" s="145" t="s">
        <v>66</v>
      </c>
      <c r="C50" s="145"/>
      <c r="D50" s="145"/>
      <c r="E50" s="145"/>
      <c r="F50" s="145"/>
      <c r="G50" s="145"/>
      <c r="H50" s="145"/>
      <c r="I50" s="145"/>
      <c r="J50" s="145"/>
    </row>
    <row r="51" spans="1:11" ht="90" customHeight="1" x14ac:dyDescent="0.2">
      <c r="A51" s="64" t="s">
        <v>59</v>
      </c>
      <c r="B51" s="145" t="s">
        <v>67</v>
      </c>
      <c r="C51" s="145"/>
      <c r="D51" s="145"/>
      <c r="E51" s="145"/>
      <c r="F51" s="145"/>
      <c r="G51" s="145"/>
      <c r="H51" s="145"/>
      <c r="I51" s="145"/>
      <c r="J51" s="145"/>
    </row>
    <row r="52" spans="1:11" ht="25.5" customHeight="1" x14ac:dyDescent="0.2">
      <c r="A52" s="140" t="s">
        <v>68</v>
      </c>
      <c r="B52" s="140"/>
      <c r="C52" s="140"/>
      <c r="D52" s="140"/>
      <c r="E52" s="140"/>
      <c r="F52" s="140"/>
      <c r="G52" s="140"/>
      <c r="H52" s="140"/>
      <c r="I52" s="140"/>
      <c r="J52" s="140"/>
    </row>
    <row r="53" spans="1:11" ht="21" customHeight="1" x14ac:dyDescent="0.2">
      <c r="A53" s="141" t="s">
        <v>69</v>
      </c>
      <c r="B53" s="141"/>
      <c r="C53" s="141"/>
      <c r="D53" s="141"/>
      <c r="E53" s="141"/>
      <c r="F53" s="141"/>
      <c r="G53" s="141"/>
      <c r="H53" s="141"/>
      <c r="I53" s="141"/>
      <c r="J53" s="141"/>
      <c r="K53" s="1"/>
    </row>
    <row r="54" spans="1:11" ht="11.25" customHeight="1" x14ac:dyDescent="0.2">
      <c r="A54" s="142"/>
      <c r="B54" s="142"/>
      <c r="C54" s="142"/>
      <c r="D54" s="142"/>
      <c r="E54" s="142"/>
      <c r="F54" s="142"/>
      <c r="G54" s="142"/>
      <c r="H54" s="142"/>
      <c r="I54" s="142"/>
      <c r="J54" s="142"/>
    </row>
    <row r="55" spans="1:11" ht="11.25" customHeight="1" x14ac:dyDescent="0.2">
      <c r="A55" s="10"/>
      <c r="B55" s="10"/>
      <c r="C55" s="10"/>
      <c r="D55" s="10"/>
      <c r="E55" s="10"/>
      <c r="F55" s="10"/>
      <c r="G55" s="10"/>
      <c r="H55" s="10"/>
      <c r="I55" s="10"/>
      <c r="J55" s="10"/>
    </row>
    <row r="56" spans="1:11" ht="12" customHeight="1" x14ac:dyDescent="0.2">
      <c r="A56" s="23"/>
      <c r="B56" s="23"/>
      <c r="C56" s="23"/>
      <c r="D56" s="23"/>
      <c r="E56" s="23"/>
      <c r="F56" s="23"/>
      <c r="G56" s="23"/>
      <c r="H56" s="23"/>
      <c r="I56" s="23"/>
    </row>
    <row r="57" spans="1:11" ht="15" thickBot="1" x14ac:dyDescent="0.25">
      <c r="A57" s="21" t="s">
        <v>70</v>
      </c>
      <c r="B57" s="90" t="str">
        <f>+A20</f>
        <v>684,218.396.00</v>
      </c>
      <c r="C57" s="23"/>
      <c r="D57" s="110"/>
      <c r="E57" s="110"/>
      <c r="F57" s="110"/>
      <c r="G57" s="23"/>
      <c r="H57" s="110"/>
      <c r="I57" s="110"/>
      <c r="J57" s="110"/>
    </row>
    <row r="58" spans="1:11" x14ac:dyDescent="0.2">
      <c r="A58" s="21" t="s">
        <v>71</v>
      </c>
      <c r="B58" s="22">
        <f>+C20</f>
        <v>684218396</v>
      </c>
      <c r="C58" s="23"/>
      <c r="D58" s="111" t="s">
        <v>72</v>
      </c>
      <c r="E58" s="111"/>
      <c r="F58" s="111"/>
      <c r="G58" s="78"/>
      <c r="H58" s="111" t="s">
        <v>73</v>
      </c>
      <c r="I58" s="111"/>
      <c r="J58" s="111"/>
    </row>
    <row r="59" spans="1:11" x14ac:dyDescent="0.2">
      <c r="A59" s="21" t="s">
        <v>74</v>
      </c>
      <c r="B59" s="22">
        <f>+F20</f>
        <v>129034223.67</v>
      </c>
      <c r="C59" s="23"/>
      <c r="D59" s="112" t="s">
        <v>75</v>
      </c>
      <c r="E59" s="112"/>
      <c r="F59" s="112"/>
      <c r="G59" s="78"/>
      <c r="H59" s="112" t="s">
        <v>76</v>
      </c>
      <c r="I59" s="112"/>
      <c r="J59" s="112"/>
    </row>
    <row r="60" spans="1:11" x14ac:dyDescent="0.2">
      <c r="A60" s="23"/>
      <c r="B60" s="23"/>
      <c r="C60" s="23"/>
      <c r="D60" s="23"/>
      <c r="E60" s="23"/>
      <c r="F60" s="23"/>
      <c r="G60" s="23"/>
      <c r="H60" s="23"/>
      <c r="I60" s="23"/>
    </row>
  </sheetData>
  <mergeCells count="62">
    <mergeCell ref="H57:J57"/>
    <mergeCell ref="H58:J58"/>
    <mergeCell ref="H59:J59"/>
    <mergeCell ref="D58:F58"/>
    <mergeCell ref="D59:F59"/>
    <mergeCell ref="D57:F57"/>
    <mergeCell ref="A30:J30"/>
    <mergeCell ref="B40:J40"/>
    <mergeCell ref="B41:J41"/>
    <mergeCell ref="B42:J42"/>
    <mergeCell ref="B43:J43"/>
    <mergeCell ref="A31:J31"/>
    <mergeCell ref="B32:J32"/>
    <mergeCell ref="B33:J33"/>
    <mergeCell ref="B34:J34"/>
    <mergeCell ref="B35:J35"/>
    <mergeCell ref="A52:J52"/>
    <mergeCell ref="A53:J53"/>
    <mergeCell ref="A54:J54"/>
    <mergeCell ref="B36:J36"/>
    <mergeCell ref="B37:J37"/>
    <mergeCell ref="B38:J38"/>
    <mergeCell ref="B39:J39"/>
    <mergeCell ref="B44:J44"/>
    <mergeCell ref="B45:J45"/>
    <mergeCell ref="B51:J51"/>
    <mergeCell ref="B46:J46"/>
    <mergeCell ref="B47:J47"/>
    <mergeCell ref="B48:J48"/>
    <mergeCell ref="B49:J49"/>
    <mergeCell ref="B50:J50"/>
    <mergeCell ref="A17:J17"/>
    <mergeCell ref="C11:J11"/>
    <mergeCell ref="A12:J12"/>
    <mergeCell ref="A18:J18"/>
    <mergeCell ref="A19:B19"/>
    <mergeCell ref="I19:J19"/>
    <mergeCell ref="C19:E19"/>
    <mergeCell ref="F19:H19"/>
    <mergeCell ref="B16:J16"/>
    <mergeCell ref="A20:B20"/>
    <mergeCell ref="I20:J20"/>
    <mergeCell ref="C22:D22"/>
    <mergeCell ref="G22:H22"/>
    <mergeCell ref="I22:J22"/>
    <mergeCell ref="C20:E20"/>
    <mergeCell ref="F20:H20"/>
    <mergeCell ref="E22:F22"/>
    <mergeCell ref="A21:J21"/>
    <mergeCell ref="A1:J1"/>
    <mergeCell ref="A2:J2"/>
    <mergeCell ref="B13:J13"/>
    <mergeCell ref="B14:J14"/>
    <mergeCell ref="B15:J15"/>
    <mergeCell ref="B3:J3"/>
    <mergeCell ref="B6:J6"/>
    <mergeCell ref="B7:J7"/>
    <mergeCell ref="A8:J8"/>
    <mergeCell ref="C9:J9"/>
    <mergeCell ref="B4:J4"/>
    <mergeCell ref="B5:J5"/>
    <mergeCell ref="C10:J10"/>
  </mergeCells>
  <phoneticPr fontId="2" type="noConversion"/>
  <dataValidations disablePrompts="1" xWindow="993" yWindow="931" count="16">
    <dataValidation allowBlank="1" showInputMessage="1" showErrorMessage="1" prompt="¿En qué consiste el programa?" sqref="B14:J14" xr:uid="{00000000-0002-0000-0000-000000000000}"/>
    <dataValidation allowBlank="1" showInputMessage="1" showErrorMessage="1" prompt="Presupuesto del programa" sqref="A20:C20 F20" xr:uid="{00000000-0002-0000-0000-000001000000}"/>
    <dataValidation allowBlank="1" showInputMessage="1" showErrorMessage="1" prompt="Oportunidades de mejora identificadas" sqref="A54:J55" xr:uid="{00000000-0002-0000-0000-000002000000}"/>
    <dataValidation allowBlank="1" showInputMessage="1" showErrorMessage="1" prompt="De existir desvío, explicar razones." sqref="B35:J35 B39:J39 B43:J43 B47:J47 B51:J51" xr:uid="{00000000-0002-0000-0000-000003000000}"/>
    <dataValidation allowBlank="1" showInputMessage="1" showErrorMessage="1" prompt="1. Describir lo plasmado en el presupuesto_x000a_2. Describir lo alcanzado en términos financieros y de producción " sqref="B34:J34 B38:J38 B42:J42 B46:J46 B50:J50" xr:uid="{00000000-0002-0000-0000-000004000000}"/>
    <dataValidation allowBlank="1" showInputMessage="1" showErrorMessage="1" prompt="¿En qué consiste el producto? su objetivo" sqref="B33:J33 B37:J37 B41:J41 B45:J45 B49:J49" xr:uid="{00000000-0002-0000-0000-000005000000}"/>
    <dataValidation allowBlank="1" showInputMessage="1" showErrorMessage="1" prompt="Nombre del producto" sqref="B32:J32 B36:J36 B40:J40 B44:J44 B48:J48" xr:uid="{00000000-0002-0000-0000-000006000000}"/>
    <dataValidation allowBlank="1" showInputMessage="1" showErrorMessage="1" prompt="¿A quién va dirigido el programa?, ¿qué característica tiene esta población que requiere ser beneficiada?" sqref="B15:J15" xr:uid="{00000000-0002-0000-0000-000007000000}"/>
    <dataValidation allowBlank="1" showInputMessage="1" prompt="Nombre del capítulo" sqref="B3:J5" xr:uid="{00000000-0002-0000-0000-000008000000}"/>
    <dataValidation allowBlank="1" sqref="A3" xr:uid="{00000000-0002-0000-0000-000009000000}"/>
    <dataValidation allowBlank="1" showInputMessage="1" showErrorMessage="1" prompt="Monto ejecutado en el trimestre" sqref="H23:H29" xr:uid="{00000000-0002-0000-0000-00000A000000}"/>
    <dataValidation allowBlank="1" showInputMessage="1" showErrorMessage="1" prompt="Meta alcanzada en el trimestre" sqref="G23:G29" xr:uid="{00000000-0002-0000-0000-00000B000000}"/>
    <dataValidation allowBlank="1" showInputMessage="1" showErrorMessage="1" prompt="Monto presupuestado para el producto" sqref="F23:F29 D23:D24" xr:uid="{00000000-0002-0000-0000-00000C000000}"/>
    <dataValidation allowBlank="1" showInputMessage="1" showErrorMessage="1" prompt="Meta anual del indicador" sqref="E23:E29 C23:C29" xr:uid="{00000000-0002-0000-0000-00000D000000}"/>
    <dataValidation allowBlank="1" showInputMessage="1" showErrorMessage="1" prompt="Nombre del indicador" sqref="B23:B29" xr:uid="{00000000-0002-0000-0000-00000E000000}"/>
    <dataValidation allowBlank="1" showInputMessage="1" showErrorMessage="1" prompt="Nombre de cada producto" sqref="A23:A29" xr:uid="{00000000-0002-0000-0000-00000F000000}"/>
  </dataValidations>
  <pageMargins left="0.72" right="0.59" top="1.1845588235294118" bottom="0.75" header="0.31764705882352939" footer="0.3"/>
  <pageSetup scale="54" fitToHeight="0" orientation="portrait" r:id="rId1"/>
  <headerFooter>
    <oddHeader>&amp;C&amp;G
 &amp;"Poppins,Negrita"&amp;10&amp;K002060INFORME DE EVALUACIÓN TRIMESTRAL DE LAS
METAS FÍSICAS-FINANCIERAS&amp;K01+000
&amp;KFF0000ENERO - MARZO 2026&amp;R&amp;"Poppins,Negrita"&amp;10
INF-PPP-05
Versión: 01</oddHeader>
  </headerFooter>
  <legacyDrawingHF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39"/>
  <sheetViews>
    <sheetView view="pageBreakPreview" topLeftCell="A14" zoomScale="89" zoomScaleNormal="85" zoomScaleSheetLayoutView="89" zoomScalePageLayoutView="84" workbookViewId="0">
      <selection activeCell="B5" sqref="B5:J5"/>
    </sheetView>
  </sheetViews>
  <sheetFormatPr baseColWidth="10" defaultColWidth="11.42578125" defaultRowHeight="14.25" x14ac:dyDescent="0.2"/>
  <cols>
    <col min="1" max="1" width="33" style="3" customWidth="1"/>
    <col min="2" max="2" width="19.5703125" style="3" customWidth="1"/>
    <col min="3" max="3" width="12.7109375" style="3" customWidth="1"/>
    <col min="4" max="4" width="16.85546875" style="3" customWidth="1"/>
    <col min="5" max="5" width="12.7109375" style="3" customWidth="1"/>
    <col min="6" max="6" width="20.28515625" style="3" customWidth="1"/>
    <col min="7" max="7" width="12.7109375" style="3" customWidth="1"/>
    <col min="8" max="8" width="15.140625" style="3" customWidth="1"/>
    <col min="9" max="10" width="12.7109375" style="3" customWidth="1"/>
    <col min="11" max="11" width="11.42578125" style="3"/>
    <col min="12" max="16384" width="11.42578125" style="2"/>
  </cols>
  <sheetData>
    <row r="1" spans="1:11" ht="19.5" customHeight="1" x14ac:dyDescent="0.2">
      <c r="A1" s="140" t="s">
        <v>0</v>
      </c>
      <c r="B1" s="140"/>
      <c r="C1" s="140"/>
      <c r="D1" s="140"/>
      <c r="E1" s="140"/>
      <c r="F1" s="140"/>
      <c r="G1" s="140"/>
      <c r="H1" s="140"/>
      <c r="I1" s="140"/>
      <c r="J1" s="140"/>
      <c r="K1" s="1"/>
    </row>
    <row r="2" spans="1:11" ht="20.25" customHeight="1" x14ac:dyDescent="0.2">
      <c r="A2" s="141" t="s">
        <v>1</v>
      </c>
      <c r="B2" s="141"/>
      <c r="C2" s="141"/>
      <c r="D2" s="141"/>
      <c r="E2" s="141"/>
      <c r="F2" s="141"/>
      <c r="G2" s="141"/>
      <c r="H2" s="141"/>
      <c r="I2" s="141"/>
      <c r="J2" s="141"/>
      <c r="K2" s="1"/>
    </row>
    <row r="3" spans="1:11" ht="21" customHeight="1" x14ac:dyDescent="0.2">
      <c r="A3" s="53" t="s">
        <v>2</v>
      </c>
      <c r="B3" s="151" t="s">
        <v>3</v>
      </c>
      <c r="C3" s="151"/>
      <c r="D3" s="151"/>
      <c r="E3" s="151"/>
      <c r="F3" s="151"/>
      <c r="G3" s="151"/>
      <c r="H3" s="151"/>
      <c r="I3" s="151"/>
      <c r="J3" s="151"/>
      <c r="K3" s="1"/>
    </row>
    <row r="4" spans="1:11" ht="18" customHeight="1" x14ac:dyDescent="0.2">
      <c r="A4" s="54" t="s">
        <v>4</v>
      </c>
      <c r="B4" s="151" t="s">
        <v>5</v>
      </c>
      <c r="C4" s="151"/>
      <c r="D4" s="151"/>
      <c r="E4" s="151"/>
      <c r="F4" s="151"/>
      <c r="G4" s="151"/>
      <c r="H4" s="151"/>
      <c r="I4" s="151"/>
      <c r="J4" s="151"/>
      <c r="K4" s="1"/>
    </row>
    <row r="5" spans="1:11" ht="19.5" customHeight="1" x14ac:dyDescent="0.2">
      <c r="A5" s="54" t="s">
        <v>6</v>
      </c>
      <c r="B5" s="151" t="s">
        <v>7</v>
      </c>
      <c r="C5" s="151"/>
      <c r="D5" s="151"/>
      <c r="E5" s="151"/>
      <c r="F5" s="151"/>
      <c r="G5" s="151"/>
      <c r="H5" s="151"/>
      <c r="I5" s="151"/>
      <c r="J5" s="151"/>
      <c r="K5" s="1"/>
    </row>
    <row r="6" spans="1:11" ht="54" customHeight="1" x14ac:dyDescent="0.2">
      <c r="A6" s="53" t="s">
        <v>8</v>
      </c>
      <c r="B6" s="152" t="s">
        <v>77</v>
      </c>
      <c r="C6" s="152"/>
      <c r="D6" s="152"/>
      <c r="E6" s="152"/>
      <c r="F6" s="152"/>
      <c r="G6" s="152"/>
      <c r="H6" s="152"/>
      <c r="I6" s="152"/>
      <c r="J6" s="152"/>
    </row>
    <row r="7" spans="1:11" ht="53.25" customHeight="1" x14ac:dyDescent="0.2">
      <c r="A7" s="53" t="s">
        <v>10</v>
      </c>
      <c r="B7" s="152" t="s">
        <v>11</v>
      </c>
      <c r="C7" s="152"/>
      <c r="D7" s="152"/>
      <c r="E7" s="152"/>
      <c r="F7" s="152"/>
      <c r="G7" s="152"/>
      <c r="H7" s="152"/>
      <c r="I7" s="152"/>
      <c r="J7" s="152"/>
    </row>
    <row r="8" spans="1:11" ht="19.5" customHeight="1" x14ac:dyDescent="0.2">
      <c r="A8" s="140" t="s">
        <v>12</v>
      </c>
      <c r="B8" s="140"/>
      <c r="C8" s="140"/>
      <c r="D8" s="140"/>
      <c r="E8" s="140"/>
      <c r="F8" s="140"/>
      <c r="G8" s="140"/>
      <c r="H8" s="140"/>
      <c r="I8" s="140"/>
      <c r="J8" s="140"/>
    </row>
    <row r="9" spans="1:11" ht="20.25" customHeight="1" x14ac:dyDescent="0.2">
      <c r="A9" s="53" t="s">
        <v>13</v>
      </c>
      <c r="B9" s="55">
        <v>1</v>
      </c>
      <c r="C9" s="153" t="str">
        <f>IFERROR(VLOOKUP(B9,'[1]Validacion datos'!A2:B5,2,FALSE),"")</f>
        <v>DESARROLLO INSTITUCIONAL</v>
      </c>
      <c r="D9" s="153"/>
      <c r="E9" s="153"/>
      <c r="F9" s="153"/>
      <c r="G9" s="153"/>
      <c r="H9" s="153"/>
      <c r="I9" s="153"/>
      <c r="J9" s="153"/>
    </row>
    <row r="10" spans="1:11" ht="18" customHeight="1" x14ac:dyDescent="0.2">
      <c r="A10" s="53" t="s">
        <v>14</v>
      </c>
      <c r="B10" s="56">
        <v>1.4</v>
      </c>
      <c r="C10" s="153" t="str">
        <f>IFERROR(VLOOKUP(B10,'[1]Validacion datos'!A8:B26,2,FALSE),"")</f>
        <v>Seguridad y convivencia pacífica</v>
      </c>
      <c r="D10" s="153"/>
      <c r="E10" s="153"/>
      <c r="F10" s="153"/>
      <c r="G10" s="153"/>
      <c r="H10" s="153"/>
      <c r="I10" s="153"/>
      <c r="J10" s="153"/>
    </row>
    <row r="11" spans="1:11" ht="56.25" customHeight="1" x14ac:dyDescent="0.2">
      <c r="A11" s="53" t="s">
        <v>15</v>
      </c>
      <c r="B11" s="57" t="s">
        <v>78</v>
      </c>
      <c r="C11" s="154" t="str">
        <f>IFERROR(VLOOKUP(B11,'[1]Validacion datos'!D8:E64,2,FALSE),"")</f>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
      <c r="D11" s="154"/>
      <c r="E11" s="154"/>
      <c r="F11" s="154"/>
      <c r="G11" s="154"/>
      <c r="H11" s="154"/>
      <c r="I11" s="154"/>
      <c r="J11" s="154"/>
    </row>
    <row r="12" spans="1:11" ht="19.5" customHeight="1" x14ac:dyDescent="0.2">
      <c r="A12" s="140" t="s">
        <v>17</v>
      </c>
      <c r="B12" s="140"/>
      <c r="C12" s="140"/>
      <c r="D12" s="140"/>
      <c r="E12" s="140"/>
      <c r="F12" s="140"/>
      <c r="G12" s="140"/>
      <c r="H12" s="140"/>
      <c r="I12" s="140"/>
      <c r="J12" s="140"/>
    </row>
    <row r="13" spans="1:11" ht="19.5" customHeight="1" x14ac:dyDescent="0.2">
      <c r="A13" s="53" t="s">
        <v>18</v>
      </c>
      <c r="B13" s="152" t="s">
        <v>79</v>
      </c>
      <c r="C13" s="152"/>
      <c r="D13" s="152"/>
      <c r="E13" s="152"/>
      <c r="F13" s="152"/>
      <c r="G13" s="152"/>
      <c r="H13" s="152"/>
      <c r="I13" s="152"/>
      <c r="J13" s="152"/>
    </row>
    <row r="14" spans="1:11" ht="26.25" customHeight="1" x14ac:dyDescent="0.2">
      <c r="A14" s="58" t="s">
        <v>20</v>
      </c>
      <c r="B14" s="152" t="s">
        <v>80</v>
      </c>
      <c r="C14" s="152"/>
      <c r="D14" s="152"/>
      <c r="E14" s="152"/>
      <c r="F14" s="152"/>
      <c r="G14" s="152"/>
      <c r="H14" s="152"/>
      <c r="I14" s="152"/>
      <c r="J14" s="152"/>
    </row>
    <row r="15" spans="1:11" ht="21" customHeight="1" x14ac:dyDescent="0.2">
      <c r="A15" s="58" t="s">
        <v>22</v>
      </c>
      <c r="B15" s="152" t="s">
        <v>81</v>
      </c>
      <c r="C15" s="152"/>
      <c r="D15" s="152"/>
      <c r="E15" s="152"/>
      <c r="F15" s="152"/>
      <c r="G15" s="152"/>
      <c r="H15" s="152"/>
      <c r="I15" s="152"/>
      <c r="J15" s="152"/>
    </row>
    <row r="16" spans="1:11" ht="56.25" customHeight="1" x14ac:dyDescent="0.2">
      <c r="A16" s="58" t="s">
        <v>24</v>
      </c>
      <c r="B16" s="152" t="s">
        <v>82</v>
      </c>
      <c r="C16" s="152"/>
      <c r="D16" s="152"/>
      <c r="E16" s="152"/>
      <c r="F16" s="152"/>
      <c r="G16" s="152"/>
      <c r="H16" s="152"/>
      <c r="I16" s="152"/>
      <c r="J16" s="152"/>
      <c r="K16" s="1"/>
    </row>
    <row r="17" spans="1:11" ht="21" customHeight="1" x14ac:dyDescent="0.2">
      <c r="A17" s="140" t="s">
        <v>26</v>
      </c>
      <c r="B17" s="140"/>
      <c r="C17" s="140"/>
      <c r="D17" s="140"/>
      <c r="E17" s="140"/>
      <c r="F17" s="140"/>
      <c r="G17" s="140"/>
      <c r="H17" s="140"/>
      <c r="I17" s="140"/>
      <c r="J17" s="140"/>
    </row>
    <row r="18" spans="1:11" ht="18.75" customHeight="1" x14ac:dyDescent="0.2">
      <c r="A18" s="141" t="s">
        <v>27</v>
      </c>
      <c r="B18" s="141"/>
      <c r="C18" s="141"/>
      <c r="D18" s="141"/>
      <c r="E18" s="141"/>
      <c r="F18" s="141"/>
      <c r="G18" s="141"/>
      <c r="H18" s="141"/>
      <c r="I18" s="141"/>
      <c r="J18" s="141"/>
      <c r="K18" s="1"/>
    </row>
    <row r="19" spans="1:11" ht="51" customHeight="1" x14ac:dyDescent="0.2">
      <c r="A19" s="100" t="s">
        <v>28</v>
      </c>
      <c r="B19" s="100"/>
      <c r="C19" s="100" t="s">
        <v>29</v>
      </c>
      <c r="D19" s="100"/>
      <c r="E19" s="100"/>
      <c r="F19" s="100" t="s">
        <v>30</v>
      </c>
      <c r="G19" s="100"/>
      <c r="H19" s="100"/>
      <c r="I19" s="100" t="s">
        <v>31</v>
      </c>
      <c r="J19" s="100"/>
    </row>
    <row r="20" spans="1:11" ht="17.25" customHeight="1" x14ac:dyDescent="0.2">
      <c r="A20" s="155">
        <v>82848983</v>
      </c>
      <c r="B20" s="155"/>
      <c r="C20" s="155">
        <v>82848983</v>
      </c>
      <c r="D20" s="155"/>
      <c r="E20" s="155"/>
      <c r="F20" s="155">
        <f>Tabla16[Financiera 
 (F)]</f>
        <v>9445549.5600000005</v>
      </c>
      <c r="G20" s="155"/>
      <c r="H20" s="155"/>
      <c r="I20" s="156">
        <f>+IF(F20&gt;0,F20/C20,0)</f>
        <v>0.11400923967889866</v>
      </c>
      <c r="J20" s="156"/>
    </row>
    <row r="21" spans="1:11" ht="18" customHeight="1" x14ac:dyDescent="0.2">
      <c r="A21" s="141" t="s">
        <v>32</v>
      </c>
      <c r="B21" s="141"/>
      <c r="C21" s="141"/>
      <c r="D21" s="141"/>
      <c r="E21" s="141"/>
      <c r="F21" s="141"/>
      <c r="G21" s="141"/>
      <c r="H21" s="141"/>
      <c r="I21" s="141"/>
      <c r="J21" s="141"/>
      <c r="K21" s="1"/>
    </row>
    <row r="22" spans="1:11" ht="46.5" customHeight="1" x14ac:dyDescent="0.2">
      <c r="A22" s="66"/>
      <c r="B22" s="65"/>
      <c r="C22" s="157" t="s">
        <v>33</v>
      </c>
      <c r="D22" s="158"/>
      <c r="E22" s="157" t="s">
        <v>34</v>
      </c>
      <c r="F22" s="158"/>
      <c r="G22" s="157" t="s">
        <v>35</v>
      </c>
      <c r="H22" s="157"/>
      <c r="I22" s="157" t="s">
        <v>36</v>
      </c>
      <c r="J22" s="158"/>
    </row>
    <row r="23" spans="1:11" ht="38.25" x14ac:dyDescent="0.2">
      <c r="A23" s="46" t="s">
        <v>37</v>
      </c>
      <c r="B23" s="46" t="s">
        <v>38</v>
      </c>
      <c r="C23" s="46" t="s">
        <v>39</v>
      </c>
      <c r="D23" s="46" t="s">
        <v>40</v>
      </c>
      <c r="E23" s="46" t="s">
        <v>41</v>
      </c>
      <c r="F23" s="46" t="s">
        <v>42</v>
      </c>
      <c r="G23" s="46" t="s">
        <v>43</v>
      </c>
      <c r="H23" s="46" t="s">
        <v>44</v>
      </c>
      <c r="I23" s="46" t="s">
        <v>45</v>
      </c>
      <c r="J23" s="46" t="s">
        <v>46</v>
      </c>
    </row>
    <row r="24" spans="1:11" ht="80.25" customHeight="1" x14ac:dyDescent="0.2">
      <c r="A24" s="59" t="s">
        <v>83</v>
      </c>
      <c r="B24" s="59" t="s">
        <v>84</v>
      </c>
      <c r="C24" s="79">
        <v>0.85</v>
      </c>
      <c r="D24" s="60">
        <v>82848983</v>
      </c>
      <c r="E24" s="80">
        <v>0.85</v>
      </c>
      <c r="F24" s="17">
        <v>15616653.279999999</v>
      </c>
      <c r="G24" s="81">
        <v>0.85</v>
      </c>
      <c r="H24" s="60">
        <v>9445549.5600000005</v>
      </c>
      <c r="I24" s="61">
        <f>IF(G24&gt;0,G24/E24,0)</f>
        <v>1</v>
      </c>
      <c r="J24" s="62">
        <f>IF(H24&gt;0,H24/F24,0)</f>
        <v>0.60483827044407568</v>
      </c>
    </row>
    <row r="25" spans="1:11" ht="18.75" customHeight="1" x14ac:dyDescent="0.2">
      <c r="A25" s="140" t="s">
        <v>53</v>
      </c>
      <c r="B25" s="140"/>
      <c r="C25" s="140"/>
      <c r="D25" s="140"/>
      <c r="E25" s="140"/>
      <c r="F25" s="140"/>
      <c r="G25" s="140"/>
      <c r="H25" s="140"/>
      <c r="I25" s="140"/>
      <c r="J25" s="140"/>
    </row>
    <row r="26" spans="1:11" ht="21" customHeight="1" x14ac:dyDescent="0.2">
      <c r="A26" s="141" t="s">
        <v>54</v>
      </c>
      <c r="B26" s="141"/>
      <c r="C26" s="141"/>
      <c r="D26" s="141"/>
      <c r="E26" s="141"/>
      <c r="F26" s="141"/>
      <c r="G26" s="141"/>
      <c r="H26" s="141"/>
      <c r="I26" s="141"/>
      <c r="J26" s="141"/>
      <c r="K26" s="1"/>
    </row>
    <row r="27" spans="1:11" ht="20.25" customHeight="1" x14ac:dyDescent="0.2">
      <c r="A27" s="63" t="s">
        <v>55</v>
      </c>
      <c r="B27" s="143" t="str">
        <f>+A24</f>
        <v>7749- Extranjeros residentes con estatus migratorio regulados a través de las naturalizaciones</v>
      </c>
      <c r="C27" s="143"/>
      <c r="D27" s="143"/>
      <c r="E27" s="143"/>
      <c r="F27" s="143"/>
      <c r="G27" s="143"/>
      <c r="H27" s="143"/>
      <c r="I27" s="143"/>
      <c r="J27" s="143"/>
    </row>
    <row r="28" spans="1:11" ht="42.75" customHeight="1" x14ac:dyDescent="0.2">
      <c r="A28" s="64" t="s">
        <v>56</v>
      </c>
      <c r="B28" s="152" t="s">
        <v>85</v>
      </c>
      <c r="C28" s="152"/>
      <c r="D28" s="152"/>
      <c r="E28" s="152"/>
      <c r="F28" s="152"/>
      <c r="G28" s="152"/>
      <c r="H28" s="152"/>
      <c r="I28" s="152"/>
      <c r="J28" s="152"/>
    </row>
    <row r="29" spans="1:11" ht="86.1" customHeight="1" x14ac:dyDescent="0.2">
      <c r="A29" s="64" t="s">
        <v>58</v>
      </c>
      <c r="B29" s="148" t="s">
        <v>86</v>
      </c>
      <c r="C29" s="149"/>
      <c r="D29" s="149"/>
      <c r="E29" s="149"/>
      <c r="F29" s="149"/>
      <c r="G29" s="149"/>
      <c r="H29" s="149"/>
      <c r="I29" s="149"/>
      <c r="J29" s="150"/>
    </row>
    <row r="30" spans="1:11" ht="93.6" customHeight="1" x14ac:dyDescent="0.2">
      <c r="A30" s="83" t="s">
        <v>59</v>
      </c>
      <c r="B30" s="148" t="s">
        <v>118</v>
      </c>
      <c r="C30" s="149"/>
      <c r="D30" s="149"/>
      <c r="E30" s="149"/>
      <c r="F30" s="149"/>
      <c r="G30" s="149"/>
      <c r="H30" s="149"/>
      <c r="I30" s="149"/>
      <c r="J30" s="150"/>
    </row>
    <row r="31" spans="1:11" ht="21.75" customHeight="1" x14ac:dyDescent="0.2">
      <c r="A31" s="140" t="s">
        <v>68</v>
      </c>
      <c r="B31" s="140"/>
      <c r="C31" s="140"/>
      <c r="D31" s="140"/>
      <c r="E31" s="140"/>
      <c r="F31" s="140"/>
      <c r="G31" s="140"/>
      <c r="H31" s="140"/>
      <c r="I31" s="140"/>
      <c r="J31" s="140"/>
    </row>
    <row r="32" spans="1:11" ht="19.5" customHeight="1" x14ac:dyDescent="0.2">
      <c r="A32" s="141" t="s">
        <v>69</v>
      </c>
      <c r="B32" s="141"/>
      <c r="C32" s="141"/>
      <c r="D32" s="141"/>
      <c r="E32" s="141"/>
      <c r="F32" s="141"/>
      <c r="G32" s="141"/>
      <c r="H32" s="141"/>
      <c r="I32" s="141"/>
      <c r="J32" s="141"/>
      <c r="K32" s="1"/>
    </row>
    <row r="33" spans="1:10" ht="18" customHeight="1" x14ac:dyDescent="0.2">
      <c r="A33" s="159"/>
      <c r="B33" s="159"/>
      <c r="C33" s="159"/>
      <c r="D33" s="159"/>
      <c r="E33" s="159"/>
      <c r="F33" s="159"/>
      <c r="G33" s="159"/>
      <c r="H33" s="159"/>
      <c r="I33" s="159"/>
      <c r="J33" s="159"/>
    </row>
    <row r="34" spans="1:10" x14ac:dyDescent="0.2">
      <c r="A34" s="10"/>
      <c r="B34" s="10"/>
      <c r="C34" s="10"/>
      <c r="D34" s="10"/>
      <c r="E34" s="10"/>
      <c r="F34" s="10"/>
      <c r="G34" s="10"/>
      <c r="H34" s="10"/>
      <c r="I34" s="10"/>
      <c r="J34" s="10"/>
    </row>
    <row r="35" spans="1:10" x14ac:dyDescent="0.2">
      <c r="A35" s="23"/>
      <c r="B35" s="23"/>
      <c r="C35" s="23"/>
      <c r="D35" s="23"/>
      <c r="E35" s="23"/>
      <c r="F35" s="23"/>
      <c r="G35" s="23"/>
      <c r="H35" s="23"/>
      <c r="I35" s="23"/>
    </row>
    <row r="36" spans="1:10" ht="15" thickBot="1" x14ac:dyDescent="0.25">
      <c r="A36" s="21" t="s">
        <v>70</v>
      </c>
      <c r="B36" s="22">
        <f>+A20</f>
        <v>82848983</v>
      </c>
      <c r="C36" s="23"/>
      <c r="D36" s="110"/>
      <c r="E36" s="110"/>
      <c r="F36" s="110"/>
      <c r="G36" s="23"/>
      <c r="H36" s="110"/>
      <c r="I36" s="110"/>
      <c r="J36" s="110"/>
    </row>
    <row r="37" spans="1:10" x14ac:dyDescent="0.2">
      <c r="A37" s="21" t="s">
        <v>71</v>
      </c>
      <c r="B37" s="22">
        <f>+C20</f>
        <v>82848983</v>
      </c>
      <c r="C37" s="23"/>
      <c r="D37" s="111" t="s">
        <v>72</v>
      </c>
      <c r="E37" s="111"/>
      <c r="F37" s="111"/>
      <c r="G37" s="78"/>
      <c r="H37" s="111" t="s">
        <v>73</v>
      </c>
      <c r="I37" s="111"/>
      <c r="J37" s="111"/>
    </row>
    <row r="38" spans="1:10" x14ac:dyDescent="0.2">
      <c r="A38" s="21" t="s">
        <v>74</v>
      </c>
      <c r="B38" s="22">
        <f>+F20</f>
        <v>9445549.5600000005</v>
      </c>
      <c r="C38" s="23"/>
      <c r="D38" s="115" t="s">
        <v>75</v>
      </c>
      <c r="E38" s="115"/>
      <c r="F38" s="115"/>
      <c r="G38" s="78"/>
      <c r="H38" s="115" t="s">
        <v>76</v>
      </c>
      <c r="I38" s="115"/>
      <c r="J38" s="115"/>
    </row>
    <row r="39" spans="1:10" x14ac:dyDescent="0.2">
      <c r="A39" s="23"/>
      <c r="B39" s="23"/>
      <c r="C39" s="23"/>
      <c r="D39" s="23"/>
      <c r="E39" s="23"/>
      <c r="F39" s="23"/>
      <c r="G39" s="23"/>
      <c r="H39" s="23"/>
      <c r="I39" s="23"/>
    </row>
  </sheetData>
  <mergeCells count="46">
    <mergeCell ref="D38:F38"/>
    <mergeCell ref="H36:J36"/>
    <mergeCell ref="H37:J37"/>
    <mergeCell ref="H38:J38"/>
    <mergeCell ref="A26:J26"/>
    <mergeCell ref="B27:J27"/>
    <mergeCell ref="B28:J28"/>
    <mergeCell ref="B29:J29"/>
    <mergeCell ref="B30:J30"/>
    <mergeCell ref="A31:J31"/>
    <mergeCell ref="A32:J32"/>
    <mergeCell ref="A33:J33"/>
    <mergeCell ref="D36:F36"/>
    <mergeCell ref="D37:F37"/>
    <mergeCell ref="A25:J25"/>
    <mergeCell ref="A18:J18"/>
    <mergeCell ref="A19:B19"/>
    <mergeCell ref="C19:E19"/>
    <mergeCell ref="F19:H19"/>
    <mergeCell ref="I19:J19"/>
    <mergeCell ref="A20:B20"/>
    <mergeCell ref="C20:E20"/>
    <mergeCell ref="F20:H20"/>
    <mergeCell ref="I20:J20"/>
    <mergeCell ref="A21:J21"/>
    <mergeCell ref="C22:D22"/>
    <mergeCell ref="E22:F22"/>
    <mergeCell ref="G22:H22"/>
    <mergeCell ref="I22:J22"/>
    <mergeCell ref="A17:J17"/>
    <mergeCell ref="B6:J6"/>
    <mergeCell ref="B7:J7"/>
    <mergeCell ref="A8:J8"/>
    <mergeCell ref="C9:J9"/>
    <mergeCell ref="C10:J10"/>
    <mergeCell ref="C11:J11"/>
    <mergeCell ref="B13:J13"/>
    <mergeCell ref="B14:J14"/>
    <mergeCell ref="B15:J15"/>
    <mergeCell ref="B16:J16"/>
    <mergeCell ref="A12:J12"/>
    <mergeCell ref="B5:J5"/>
    <mergeCell ref="A1:J1"/>
    <mergeCell ref="A2:J2"/>
    <mergeCell ref="B3:J3"/>
    <mergeCell ref="B4:J4"/>
  </mergeCells>
  <dataValidations xWindow="643" yWindow="364" count="16">
    <dataValidation allowBlank="1" sqref="A3" xr:uid="{00000000-0002-0000-0100-000000000000}"/>
    <dataValidation allowBlank="1" showInputMessage="1" prompt="Nombre del capítulo" sqref="B3:J5" xr:uid="{00000000-0002-0000-0100-000001000000}"/>
    <dataValidation allowBlank="1" showInputMessage="1" showErrorMessage="1" prompt="¿A quién va dirigido el programa?, ¿qué característica tiene esta población que requiere ser beneficiada?" sqref="B15:J15" xr:uid="{00000000-0002-0000-0100-000002000000}"/>
    <dataValidation allowBlank="1" showInputMessage="1" showErrorMessage="1" prompt="Nombre del producto" sqref="B27:J27" xr:uid="{00000000-0002-0000-0100-000003000000}"/>
    <dataValidation allowBlank="1" showInputMessage="1" showErrorMessage="1" prompt="¿En qué consiste el producto? su objetivo" sqref="B28:J28" xr:uid="{00000000-0002-0000-0100-000004000000}"/>
    <dataValidation allowBlank="1" showInputMessage="1" showErrorMessage="1" prompt="1. Describir lo plasmado en el presupuesto_x000a_2. Describir lo alcanzado en términos financieros y de producción " sqref="B29:J29" xr:uid="{00000000-0002-0000-0100-000005000000}"/>
    <dataValidation allowBlank="1" showInputMessage="1" showErrorMessage="1" prompt="De existir desvío, explicar razones." sqref="B30:J30" xr:uid="{00000000-0002-0000-0100-000006000000}"/>
    <dataValidation allowBlank="1" showInputMessage="1" showErrorMessage="1" prompt="Oportunidades de mejora identificadas" sqref="A33:J34" xr:uid="{00000000-0002-0000-0100-000007000000}"/>
    <dataValidation allowBlank="1" showInputMessage="1" showErrorMessage="1" prompt="Presupuesto del programa" sqref="A20:C20 F20" xr:uid="{00000000-0002-0000-0100-000008000000}"/>
    <dataValidation allowBlank="1" showInputMessage="1" showErrorMessage="1" prompt="¿En qué consiste el programa?" sqref="B14:J14" xr:uid="{00000000-0002-0000-0100-000009000000}"/>
    <dataValidation allowBlank="1" showInputMessage="1" showErrorMessage="1" prompt="Nombre de cada producto" sqref="A23:A24" xr:uid="{00000000-0002-0000-0100-00000A000000}"/>
    <dataValidation allowBlank="1" showInputMessage="1" showErrorMessage="1" prompt="Nombre del indicador" sqref="B23:B24" xr:uid="{00000000-0002-0000-0100-00000B000000}"/>
    <dataValidation allowBlank="1" showInputMessage="1" showErrorMessage="1" prompt="Meta anual del indicador" sqref="E23:E24 C23:C24" xr:uid="{00000000-0002-0000-0100-00000C000000}"/>
    <dataValidation allowBlank="1" showInputMessage="1" showErrorMessage="1" prompt="Monto presupuestado para el producto" sqref="F23:F24 D23" xr:uid="{00000000-0002-0000-0100-00000D000000}"/>
    <dataValidation allowBlank="1" showInputMessage="1" showErrorMessage="1" prompt="Meta alcanzada en el trimestre" sqref="G23:G24" xr:uid="{00000000-0002-0000-0100-00000E000000}"/>
    <dataValidation allowBlank="1" showInputMessage="1" showErrorMessage="1" prompt="Monto ejecutado en el trimestre" sqref="H23:H24" xr:uid="{00000000-0002-0000-0100-00000F000000}"/>
  </dataValidations>
  <pageMargins left="0.7" right="0.7" top="1.40625" bottom="0.75" header="0.22916666666666666" footer="0.3"/>
  <pageSetup scale="53" fitToHeight="0" orientation="portrait" r:id="rId1"/>
  <headerFooter>
    <oddHeader>&amp;C
&amp;G
&amp;"Poppins,Normal"
&amp;"Poppins,Negrita"&amp;10&amp;K002060INFORME DE EVALUACIÓN TRIMESTRAL DE LAS
METAS FÍSICAS-FINANCIERAS&amp;K01+000
&amp;KFF0000ENERO - MARZO 2026&amp;R&amp;"Verdana,Negrita"&amp;10
&amp;"Poppins,Negrita"INF-PPP-05
Versión: 01</oddHeader>
  </headerFooter>
  <legacyDrawingHF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
    <pageSetUpPr fitToPage="1"/>
  </sheetPr>
  <dimension ref="A1:K57"/>
  <sheetViews>
    <sheetView topLeftCell="A20" zoomScale="85" zoomScaleNormal="85" zoomScaleSheetLayoutView="85" zoomScalePageLayoutView="80" workbookViewId="0">
      <selection activeCell="A8" sqref="A8:J8"/>
    </sheetView>
  </sheetViews>
  <sheetFormatPr baseColWidth="10" defaultColWidth="11.42578125" defaultRowHeight="14.25" x14ac:dyDescent="0.2"/>
  <cols>
    <col min="1" max="1" width="31.85546875" style="3" bestFit="1" customWidth="1"/>
    <col min="2" max="2" width="21.5703125" style="3" bestFit="1" customWidth="1"/>
    <col min="3" max="3" width="12.7109375" style="3" customWidth="1"/>
    <col min="4" max="4" width="18.7109375" style="3" customWidth="1"/>
    <col min="5" max="5" width="12.7109375" style="3" customWidth="1"/>
    <col min="6" max="6" width="17.42578125" style="3" customWidth="1"/>
    <col min="7" max="7" width="12.7109375" style="3" customWidth="1"/>
    <col min="8" max="8" width="16.140625" style="3" customWidth="1"/>
    <col min="9" max="9" width="12.7109375" style="3" customWidth="1"/>
    <col min="10" max="10" width="14.85546875" style="3" customWidth="1"/>
    <col min="11" max="11" width="11.42578125" style="3"/>
    <col min="12" max="16384" width="11.42578125" style="2"/>
  </cols>
  <sheetData>
    <row r="1" spans="1:11" ht="15" x14ac:dyDescent="0.2">
      <c r="A1" s="92" t="s">
        <v>0</v>
      </c>
      <c r="B1" s="92"/>
      <c r="C1" s="92"/>
      <c r="D1" s="92"/>
      <c r="E1" s="92"/>
      <c r="F1" s="92"/>
      <c r="G1" s="92"/>
      <c r="H1" s="92"/>
      <c r="I1" s="92"/>
      <c r="J1" s="92"/>
      <c r="K1" s="1"/>
    </row>
    <row r="2" spans="1:11" ht="15" x14ac:dyDescent="0.2">
      <c r="A2" s="93" t="s">
        <v>1</v>
      </c>
      <c r="B2" s="93"/>
      <c r="C2" s="93"/>
      <c r="D2" s="93"/>
      <c r="E2" s="93"/>
      <c r="F2" s="93"/>
      <c r="G2" s="93"/>
      <c r="H2" s="93"/>
      <c r="I2" s="93"/>
      <c r="J2" s="93"/>
      <c r="K2" s="1"/>
    </row>
    <row r="3" spans="1:11" ht="17.25" customHeight="1" x14ac:dyDescent="0.2">
      <c r="A3" s="24" t="s">
        <v>2</v>
      </c>
      <c r="B3" s="94" t="s">
        <v>3</v>
      </c>
      <c r="C3" s="94"/>
      <c r="D3" s="94"/>
      <c r="E3" s="94"/>
      <c r="F3" s="94"/>
      <c r="G3" s="94"/>
      <c r="H3" s="94"/>
      <c r="I3" s="94"/>
      <c r="J3" s="94"/>
      <c r="K3" s="1"/>
    </row>
    <row r="4" spans="1:11" ht="20.25" customHeight="1" x14ac:dyDescent="0.2">
      <c r="A4" s="25" t="s">
        <v>4</v>
      </c>
      <c r="B4" s="94" t="s">
        <v>5</v>
      </c>
      <c r="C4" s="94"/>
      <c r="D4" s="94"/>
      <c r="E4" s="94"/>
      <c r="F4" s="94"/>
      <c r="G4" s="94"/>
      <c r="H4" s="94"/>
      <c r="I4" s="94"/>
      <c r="J4" s="94"/>
      <c r="K4" s="1"/>
    </row>
    <row r="5" spans="1:11" ht="22.5" customHeight="1" x14ac:dyDescent="0.2">
      <c r="A5" s="25" t="s">
        <v>6</v>
      </c>
      <c r="B5" s="94" t="s">
        <v>7</v>
      </c>
      <c r="C5" s="94"/>
      <c r="D5" s="94"/>
      <c r="E5" s="94"/>
      <c r="F5" s="94"/>
      <c r="G5" s="94"/>
      <c r="H5" s="94"/>
      <c r="I5" s="94"/>
      <c r="J5" s="94"/>
      <c r="K5" s="1"/>
    </row>
    <row r="6" spans="1:11" ht="42" customHeight="1" x14ac:dyDescent="0.2">
      <c r="A6" s="24" t="s">
        <v>8</v>
      </c>
      <c r="B6" s="95" t="s">
        <v>77</v>
      </c>
      <c r="C6" s="95"/>
      <c r="D6" s="95"/>
      <c r="E6" s="95"/>
      <c r="F6" s="95"/>
      <c r="G6" s="95"/>
      <c r="H6" s="95"/>
      <c r="I6" s="95"/>
      <c r="J6" s="95"/>
    </row>
    <row r="7" spans="1:11" ht="53.25" customHeight="1" x14ac:dyDescent="0.2">
      <c r="A7" s="24" t="s">
        <v>10</v>
      </c>
      <c r="B7" s="95" t="s">
        <v>11</v>
      </c>
      <c r="C7" s="95"/>
      <c r="D7" s="95"/>
      <c r="E7" s="95"/>
      <c r="F7" s="95"/>
      <c r="G7" s="95"/>
      <c r="H7" s="95"/>
      <c r="I7" s="95"/>
      <c r="J7" s="95"/>
    </row>
    <row r="8" spans="1:11" ht="15" x14ac:dyDescent="0.2">
      <c r="A8" s="92" t="s">
        <v>12</v>
      </c>
      <c r="B8" s="92"/>
      <c r="C8" s="92"/>
      <c r="D8" s="92"/>
      <c r="E8" s="92"/>
      <c r="F8" s="92"/>
      <c r="G8" s="92"/>
      <c r="H8" s="92"/>
      <c r="I8" s="92"/>
      <c r="J8" s="92"/>
    </row>
    <row r="9" spans="1:11" ht="20.25" customHeight="1" x14ac:dyDescent="0.2">
      <c r="A9" s="24" t="s">
        <v>13</v>
      </c>
      <c r="B9" s="26">
        <v>1</v>
      </c>
      <c r="C9" s="96" t="str">
        <f>IFERROR(VLOOKUP(B9,'[1]Validacion datos'!A2:B5,2,FALSE),"")</f>
        <v>DESARROLLO INSTITUCIONAL</v>
      </c>
      <c r="D9" s="96"/>
      <c r="E9" s="96"/>
      <c r="F9" s="96"/>
      <c r="G9" s="96"/>
      <c r="H9" s="96"/>
      <c r="I9" s="96"/>
      <c r="J9" s="96"/>
    </row>
    <row r="10" spans="1:11" ht="16.5" customHeight="1" x14ac:dyDescent="0.2">
      <c r="A10" s="24" t="s">
        <v>14</v>
      </c>
      <c r="B10" s="27">
        <v>1.2</v>
      </c>
      <c r="C10" s="96" t="str">
        <f>IFERROR(VLOOKUP(B10,'[1]Validacion datos'!A8:B26,2,FALSE),"")</f>
        <v>Imperio de la ley y seguridad ciudadana</v>
      </c>
      <c r="D10" s="96"/>
      <c r="E10" s="96"/>
      <c r="F10" s="96"/>
      <c r="G10" s="96"/>
      <c r="H10" s="96"/>
      <c r="I10" s="96"/>
      <c r="J10" s="96"/>
    </row>
    <row r="11" spans="1:11" ht="48" customHeight="1" x14ac:dyDescent="0.2">
      <c r="A11" s="24" t="s">
        <v>15</v>
      </c>
      <c r="B11" s="28" t="s">
        <v>16</v>
      </c>
      <c r="C11" s="91" t="str">
        <f>IFERROR(VLOOKUP(B11,'[1]Validacion datos'!D8:E64,2,FALSE),"")</f>
        <v>Construir un clima de seguridad ciudadana basado en el combate a las múltiples causas que originan la delincuencia, la violencia en la convivencia social y el crimen organizado, mediante la articulación eficiente de las políticas de prevención, persecución y sanción</v>
      </c>
      <c r="D11" s="91"/>
      <c r="E11" s="91"/>
      <c r="F11" s="91"/>
      <c r="G11" s="91"/>
      <c r="H11" s="91"/>
      <c r="I11" s="91"/>
      <c r="J11" s="91"/>
    </row>
    <row r="12" spans="1:11" ht="15" x14ac:dyDescent="0.2">
      <c r="A12" s="92" t="s">
        <v>17</v>
      </c>
      <c r="B12" s="92"/>
      <c r="C12" s="92"/>
      <c r="D12" s="92"/>
      <c r="E12" s="92"/>
      <c r="F12" s="92"/>
      <c r="G12" s="92"/>
      <c r="H12" s="92"/>
      <c r="I12" s="92"/>
      <c r="J12" s="92"/>
    </row>
    <row r="13" spans="1:11" ht="24" customHeight="1" x14ac:dyDescent="0.2">
      <c r="A13" s="24" t="s">
        <v>18</v>
      </c>
      <c r="B13" s="95" t="s">
        <v>87</v>
      </c>
      <c r="C13" s="95"/>
      <c r="D13" s="95"/>
      <c r="E13" s="95"/>
      <c r="F13" s="95"/>
      <c r="G13" s="95"/>
      <c r="H13" s="95"/>
      <c r="I13" s="95"/>
      <c r="J13" s="95"/>
    </row>
    <row r="14" spans="1:11" ht="48.75" customHeight="1" x14ac:dyDescent="0.2">
      <c r="A14" s="29" t="s">
        <v>20</v>
      </c>
      <c r="B14" s="95" t="s">
        <v>88</v>
      </c>
      <c r="C14" s="95"/>
      <c r="D14" s="95"/>
      <c r="E14" s="95"/>
      <c r="F14" s="95"/>
      <c r="G14" s="95"/>
      <c r="H14" s="95"/>
      <c r="I14" s="95"/>
      <c r="J14" s="95"/>
    </row>
    <row r="15" spans="1:11" ht="28.5" customHeight="1" x14ac:dyDescent="0.2">
      <c r="A15" s="29" t="s">
        <v>22</v>
      </c>
      <c r="B15" s="95" t="s">
        <v>89</v>
      </c>
      <c r="C15" s="95"/>
      <c r="D15" s="95"/>
      <c r="E15" s="95"/>
      <c r="F15" s="95"/>
      <c r="G15" s="95"/>
      <c r="H15" s="95"/>
      <c r="I15" s="95"/>
      <c r="J15" s="95"/>
    </row>
    <row r="16" spans="1:11" ht="28.5" customHeight="1" x14ac:dyDescent="0.2">
      <c r="A16" s="29" t="s">
        <v>24</v>
      </c>
      <c r="B16" s="101" t="s">
        <v>128</v>
      </c>
      <c r="C16" s="101"/>
      <c r="D16" s="101"/>
      <c r="E16" s="101"/>
      <c r="F16" s="101"/>
      <c r="G16" s="101"/>
      <c r="H16" s="101"/>
      <c r="I16" s="101"/>
      <c r="J16" s="101"/>
      <c r="K16" s="1"/>
    </row>
    <row r="17" spans="1:11" ht="21.75" customHeight="1" x14ac:dyDescent="0.2">
      <c r="A17" s="92" t="s">
        <v>26</v>
      </c>
      <c r="B17" s="92"/>
      <c r="C17" s="92"/>
      <c r="D17" s="92"/>
      <c r="E17" s="92"/>
      <c r="F17" s="92"/>
      <c r="G17" s="92"/>
      <c r="H17" s="92"/>
      <c r="I17" s="92"/>
      <c r="J17" s="92"/>
    </row>
    <row r="18" spans="1:11" ht="18" customHeight="1" x14ac:dyDescent="0.2">
      <c r="A18" s="99" t="s">
        <v>27</v>
      </c>
      <c r="B18" s="99"/>
      <c r="C18" s="99"/>
      <c r="D18" s="99"/>
      <c r="E18" s="99"/>
      <c r="F18" s="99"/>
      <c r="G18" s="99"/>
      <c r="H18" s="99"/>
      <c r="I18" s="99"/>
      <c r="J18" s="99"/>
      <c r="K18" s="1"/>
    </row>
    <row r="19" spans="1:11" ht="46.5" customHeight="1" x14ac:dyDescent="0.2">
      <c r="A19" s="100" t="s">
        <v>28</v>
      </c>
      <c r="B19" s="100"/>
      <c r="C19" s="100" t="s">
        <v>29</v>
      </c>
      <c r="D19" s="100"/>
      <c r="E19" s="100"/>
      <c r="F19" s="100" t="s">
        <v>30</v>
      </c>
      <c r="G19" s="100"/>
      <c r="H19" s="100"/>
      <c r="I19" s="100" t="s">
        <v>31</v>
      </c>
      <c r="J19" s="100"/>
    </row>
    <row r="20" spans="1:11" ht="21.75" customHeight="1" x14ac:dyDescent="0.2">
      <c r="A20" s="97">
        <v>1158000000</v>
      </c>
      <c r="B20" s="97"/>
      <c r="C20" s="97">
        <v>1158000000</v>
      </c>
      <c r="D20" s="97"/>
      <c r="E20" s="97"/>
      <c r="F20" s="97">
        <v>197955633.19999999</v>
      </c>
      <c r="G20" s="97"/>
      <c r="H20" s="97"/>
      <c r="I20" s="98">
        <f>+IF(F20&gt;0,F20/C20,0)</f>
        <v>0.17094614265975819</v>
      </c>
      <c r="J20" s="98"/>
    </row>
    <row r="21" spans="1:11" ht="18" customHeight="1" x14ac:dyDescent="0.2">
      <c r="A21" s="93" t="s">
        <v>32</v>
      </c>
      <c r="B21" s="93"/>
      <c r="C21" s="93"/>
      <c r="D21" s="93"/>
      <c r="E21" s="93"/>
      <c r="F21" s="93"/>
      <c r="G21" s="93"/>
      <c r="H21" s="93"/>
      <c r="I21" s="93"/>
      <c r="J21" s="93"/>
      <c r="K21" s="1"/>
    </row>
    <row r="22" spans="1:11" ht="32.25" customHeight="1" x14ac:dyDescent="0.2">
      <c r="A22" s="41"/>
      <c r="B22" s="41"/>
      <c r="C22" s="103" t="s">
        <v>33</v>
      </c>
      <c r="D22" s="104"/>
      <c r="E22" s="103" t="s">
        <v>34</v>
      </c>
      <c r="F22" s="104"/>
      <c r="G22" s="103" t="s">
        <v>35</v>
      </c>
      <c r="H22" s="103"/>
      <c r="I22" s="103" t="s">
        <v>36</v>
      </c>
      <c r="J22" s="104"/>
    </row>
    <row r="23" spans="1:11" ht="38.25" x14ac:dyDescent="0.2">
      <c r="A23" s="46" t="s">
        <v>37</v>
      </c>
      <c r="B23" s="46" t="s">
        <v>38</v>
      </c>
      <c r="C23" s="46" t="s">
        <v>39</v>
      </c>
      <c r="D23" s="46" t="s">
        <v>40</v>
      </c>
      <c r="E23" s="46" t="s">
        <v>41</v>
      </c>
      <c r="F23" s="46" t="s">
        <v>42</v>
      </c>
      <c r="G23" s="46" t="s">
        <v>43</v>
      </c>
      <c r="H23" s="46" t="s">
        <v>44</v>
      </c>
      <c r="I23" s="46" t="s">
        <v>45</v>
      </c>
      <c r="J23" s="46" t="s">
        <v>46</v>
      </c>
    </row>
    <row r="24" spans="1:11" ht="54" customHeight="1" x14ac:dyDescent="0.2">
      <c r="A24" s="42" t="s">
        <v>90</v>
      </c>
      <c r="B24" s="42" t="s">
        <v>48</v>
      </c>
      <c r="C24" s="43" t="s">
        <v>48</v>
      </c>
      <c r="D24" s="47" t="s">
        <v>126</v>
      </c>
      <c r="E24" s="51" t="s">
        <v>48</v>
      </c>
      <c r="F24" s="51" t="s">
        <v>48</v>
      </c>
      <c r="G24" s="49" t="s">
        <v>48</v>
      </c>
      <c r="H24" s="32">
        <v>86761024.709999993</v>
      </c>
      <c r="I24" s="44" t="s">
        <v>48</v>
      </c>
      <c r="J24" s="45" t="e">
        <f>IF(H24&gt;0,H24/F24,0)</f>
        <v>#VALUE!</v>
      </c>
    </row>
    <row r="25" spans="1:11" ht="97.5" customHeight="1" x14ac:dyDescent="0.2">
      <c r="A25" s="30" t="s">
        <v>91</v>
      </c>
      <c r="B25" s="30" t="s">
        <v>92</v>
      </c>
      <c r="C25" s="31">
        <v>10000</v>
      </c>
      <c r="D25" s="48">
        <v>215550756.99999997</v>
      </c>
      <c r="E25" s="52">
        <v>2000</v>
      </c>
      <c r="F25" s="51">
        <v>39617335.469999999</v>
      </c>
      <c r="G25" s="50">
        <v>2002</v>
      </c>
      <c r="H25" s="32">
        <v>38908498.409999996</v>
      </c>
      <c r="I25" s="33">
        <f>IF(G25&gt;0,G25/E25,0)</f>
        <v>1.0009999999999999</v>
      </c>
      <c r="J25" s="34">
        <f>IF(H25&gt;0,H25/F25,0)</f>
        <v>0.98210790676377602</v>
      </c>
    </row>
    <row r="26" spans="1:11" ht="76.5" customHeight="1" x14ac:dyDescent="0.2">
      <c r="A26" s="30" t="s">
        <v>93</v>
      </c>
      <c r="B26" s="30" t="s">
        <v>94</v>
      </c>
      <c r="C26" s="31">
        <v>3</v>
      </c>
      <c r="D26" s="48">
        <v>68099434</v>
      </c>
      <c r="E26" s="52">
        <v>0</v>
      </c>
      <c r="F26" s="51">
        <v>8570260.4499999993</v>
      </c>
      <c r="G26" s="50">
        <v>0</v>
      </c>
      <c r="H26" s="32">
        <v>10654256.970000001</v>
      </c>
      <c r="I26" s="33">
        <f>IF(G26&gt;0,G26/E26,0)</f>
        <v>0</v>
      </c>
      <c r="J26" s="34">
        <f>IF(H26&gt;0,H26/F26,0)</f>
        <v>1.2431660662074746</v>
      </c>
    </row>
    <row r="27" spans="1:11" ht="82.5" customHeight="1" x14ac:dyDescent="0.2">
      <c r="A27" s="30" t="s">
        <v>95</v>
      </c>
      <c r="B27" s="30" t="s">
        <v>96</v>
      </c>
      <c r="C27" s="82">
        <v>0.85</v>
      </c>
      <c r="D27" s="48">
        <v>164078975</v>
      </c>
      <c r="E27" s="85">
        <v>0.85</v>
      </c>
      <c r="F27" s="51">
        <v>30053405.370000001</v>
      </c>
      <c r="G27" s="87">
        <v>0.78820000000000001</v>
      </c>
      <c r="H27" s="32">
        <v>17626131.27</v>
      </c>
      <c r="I27" s="33">
        <f>IF(G27&gt;0,G27/E27,0)</f>
        <v>0.92729411764705882</v>
      </c>
      <c r="J27" s="34">
        <f>IF(H27&gt;0,H27/F27,0)</f>
        <v>0.58649364532895187</v>
      </c>
    </row>
    <row r="28" spans="1:11" ht="91.5" customHeight="1" x14ac:dyDescent="0.2">
      <c r="A28" s="30" t="s">
        <v>97</v>
      </c>
      <c r="B28" s="30" t="s">
        <v>98</v>
      </c>
      <c r="C28" s="35">
        <v>120</v>
      </c>
      <c r="D28" s="48">
        <v>218895349.99999994</v>
      </c>
      <c r="E28" s="52">
        <v>20</v>
      </c>
      <c r="F28" s="51">
        <v>34421900.330000006</v>
      </c>
      <c r="G28" s="50">
        <v>20</v>
      </c>
      <c r="H28" s="32">
        <v>35940987.140000001</v>
      </c>
      <c r="I28" s="33">
        <f>IF(G28&gt;0,G28/E28,0)</f>
        <v>1</v>
      </c>
      <c r="J28" s="34">
        <f>IF(H28&gt;0,H28/F28,0)</f>
        <v>1.0441314045836119</v>
      </c>
    </row>
    <row r="29" spans="1:11" ht="33" customHeight="1" x14ac:dyDescent="0.2">
      <c r="A29" s="92" t="s">
        <v>53</v>
      </c>
      <c r="B29" s="92"/>
      <c r="C29" s="92"/>
      <c r="D29" s="92"/>
      <c r="E29" s="105"/>
      <c r="F29" s="105"/>
      <c r="G29" s="92"/>
      <c r="H29" s="92"/>
      <c r="I29" s="92"/>
      <c r="J29" s="92"/>
    </row>
    <row r="30" spans="1:11" ht="23.25" customHeight="1" x14ac:dyDescent="0.2">
      <c r="A30" s="93" t="s">
        <v>54</v>
      </c>
      <c r="B30" s="93"/>
      <c r="C30" s="93"/>
      <c r="D30" s="93"/>
      <c r="E30" s="93"/>
      <c r="F30" s="93"/>
      <c r="G30" s="93"/>
      <c r="H30" s="93"/>
      <c r="I30" s="93"/>
      <c r="J30" s="93"/>
      <c r="K30" s="1"/>
    </row>
    <row r="31" spans="1:11" ht="25.5" customHeight="1" x14ac:dyDescent="0.2">
      <c r="A31" s="36" t="s">
        <v>55</v>
      </c>
      <c r="B31" s="102" t="str">
        <f>+A24</f>
        <v>7420-Acciones comunes P50</v>
      </c>
      <c r="C31" s="102"/>
      <c r="D31" s="102"/>
      <c r="E31" s="102"/>
      <c r="F31" s="102"/>
      <c r="G31" s="102"/>
      <c r="H31" s="102"/>
      <c r="I31" s="102"/>
      <c r="J31" s="102"/>
    </row>
    <row r="32" spans="1:11" ht="24.6" customHeight="1" x14ac:dyDescent="0.2">
      <c r="A32" s="37" t="s">
        <v>56</v>
      </c>
      <c r="B32" s="95" t="s">
        <v>48</v>
      </c>
      <c r="C32" s="95"/>
      <c r="D32" s="95"/>
      <c r="E32" s="95"/>
      <c r="F32" s="95"/>
      <c r="G32" s="95"/>
      <c r="H32" s="95"/>
      <c r="I32" s="95"/>
      <c r="J32" s="95"/>
    </row>
    <row r="33" spans="1:10" ht="15" customHeight="1" x14ac:dyDescent="0.2">
      <c r="A33" s="37" t="s">
        <v>58</v>
      </c>
      <c r="B33" s="95" t="s">
        <v>48</v>
      </c>
      <c r="C33" s="95"/>
      <c r="D33" s="95"/>
      <c r="E33" s="95"/>
      <c r="F33" s="95"/>
      <c r="G33" s="95"/>
      <c r="H33" s="95"/>
      <c r="I33" s="95"/>
      <c r="J33" s="95"/>
    </row>
    <row r="34" spans="1:10" ht="26.45" customHeight="1" x14ac:dyDescent="0.2">
      <c r="A34" s="37" t="s">
        <v>59</v>
      </c>
      <c r="B34" s="106" t="s">
        <v>48</v>
      </c>
      <c r="C34" s="106"/>
      <c r="D34" s="106"/>
      <c r="E34" s="106"/>
      <c r="F34" s="106"/>
      <c r="G34" s="106"/>
      <c r="H34" s="106"/>
      <c r="I34" s="106"/>
      <c r="J34" s="106"/>
    </row>
    <row r="35" spans="1:10" ht="24.75" customHeight="1" x14ac:dyDescent="0.2">
      <c r="A35" s="36" t="s">
        <v>55</v>
      </c>
      <c r="B35" s="102" t="str">
        <f>+A25</f>
        <v>6867- Negocios de expendio bebidas alcohólicas inspeccionados para el cumplimiento de las leyes normativas vigentes.</v>
      </c>
      <c r="C35" s="102"/>
      <c r="D35" s="102"/>
      <c r="E35" s="102"/>
      <c r="F35" s="102"/>
      <c r="G35" s="102"/>
      <c r="H35" s="102"/>
      <c r="I35" s="102"/>
      <c r="J35" s="102"/>
    </row>
    <row r="36" spans="1:10" ht="53.25" customHeight="1" x14ac:dyDescent="0.2">
      <c r="A36" s="37" t="s">
        <v>56</v>
      </c>
      <c r="B36" s="107" t="s">
        <v>99</v>
      </c>
      <c r="C36" s="107"/>
      <c r="D36" s="107"/>
      <c r="E36" s="107"/>
      <c r="F36" s="107"/>
      <c r="G36" s="107"/>
      <c r="H36" s="107"/>
      <c r="I36" s="107"/>
      <c r="J36" s="107"/>
    </row>
    <row r="37" spans="1:10" ht="96.75" customHeight="1" x14ac:dyDescent="0.2">
      <c r="A37" s="37" t="s">
        <v>58</v>
      </c>
      <c r="B37" s="108" t="s">
        <v>119</v>
      </c>
      <c r="C37" s="108"/>
      <c r="D37" s="108"/>
      <c r="E37" s="108"/>
      <c r="F37" s="108"/>
      <c r="G37" s="108"/>
      <c r="H37" s="108"/>
      <c r="I37" s="108"/>
      <c r="J37" s="108"/>
    </row>
    <row r="38" spans="1:10" ht="62.1" customHeight="1" x14ac:dyDescent="0.2">
      <c r="A38" s="37" t="s">
        <v>59</v>
      </c>
      <c r="B38" s="109" t="s">
        <v>120</v>
      </c>
      <c r="C38" s="109"/>
      <c r="D38" s="109"/>
      <c r="E38" s="109"/>
      <c r="F38" s="109"/>
      <c r="G38" s="109"/>
      <c r="H38" s="109"/>
      <c r="I38" s="109"/>
      <c r="J38" s="109"/>
    </row>
    <row r="39" spans="1:10" ht="23.25" customHeight="1" x14ac:dyDescent="0.2">
      <c r="A39" s="36" t="s">
        <v>55</v>
      </c>
      <c r="B39" s="102" t="str">
        <f>+A26</f>
        <v>7935-Campañas de entrega e incautación de armas de fuego ilegales.</v>
      </c>
      <c r="C39" s="102"/>
      <c r="D39" s="102"/>
      <c r="E39" s="102"/>
      <c r="F39" s="102"/>
      <c r="G39" s="102"/>
      <c r="H39" s="102"/>
      <c r="I39" s="102"/>
      <c r="J39" s="102"/>
    </row>
    <row r="40" spans="1:10" ht="59.25" customHeight="1" x14ac:dyDescent="0.2">
      <c r="A40" s="37" t="s">
        <v>56</v>
      </c>
      <c r="B40" s="106" t="s">
        <v>100</v>
      </c>
      <c r="C40" s="106"/>
      <c r="D40" s="106"/>
      <c r="E40" s="106"/>
      <c r="F40" s="106"/>
      <c r="G40" s="106"/>
      <c r="H40" s="106"/>
      <c r="I40" s="106"/>
      <c r="J40" s="106"/>
    </row>
    <row r="41" spans="1:10" ht="99" customHeight="1" x14ac:dyDescent="0.2">
      <c r="A41" s="37" t="s">
        <v>58</v>
      </c>
      <c r="B41" s="108" t="s">
        <v>121</v>
      </c>
      <c r="C41" s="108"/>
      <c r="D41" s="108"/>
      <c r="E41" s="108"/>
      <c r="F41" s="108"/>
      <c r="G41" s="108"/>
      <c r="H41" s="108"/>
      <c r="I41" s="108"/>
      <c r="J41" s="108"/>
    </row>
    <row r="42" spans="1:10" ht="116.25" customHeight="1" x14ac:dyDescent="0.2">
      <c r="A42" s="37" t="s">
        <v>59</v>
      </c>
      <c r="B42" s="108" t="s">
        <v>125</v>
      </c>
      <c r="C42" s="108"/>
      <c r="D42" s="108"/>
      <c r="E42" s="108"/>
      <c r="F42" s="108"/>
      <c r="G42" s="108"/>
      <c r="H42" s="108"/>
      <c r="I42" s="108"/>
      <c r="J42" s="108"/>
    </row>
    <row r="43" spans="1:10" ht="22.5" customHeight="1" x14ac:dyDescent="0.2">
      <c r="A43" s="36" t="s">
        <v>55</v>
      </c>
      <c r="B43" s="102" t="str">
        <f>+A27</f>
        <v>7895-Municipios con Mesas Locales de Seguridad, Ciudadanía y Género fortalecidas y en funcionamiento.</v>
      </c>
      <c r="C43" s="102"/>
      <c r="D43" s="102"/>
      <c r="E43" s="102"/>
      <c r="F43" s="102"/>
      <c r="G43" s="102"/>
      <c r="H43" s="102"/>
      <c r="I43" s="102"/>
      <c r="J43" s="102"/>
    </row>
    <row r="44" spans="1:10" ht="46.5" customHeight="1" x14ac:dyDescent="0.2">
      <c r="A44" s="37" t="s">
        <v>56</v>
      </c>
      <c r="B44" s="106" t="s">
        <v>101</v>
      </c>
      <c r="C44" s="106"/>
      <c r="D44" s="106"/>
      <c r="E44" s="106"/>
      <c r="F44" s="106"/>
      <c r="G44" s="106"/>
      <c r="H44" s="106"/>
      <c r="I44" s="106"/>
      <c r="J44" s="106"/>
    </row>
    <row r="45" spans="1:10" ht="90.75" customHeight="1" x14ac:dyDescent="0.2">
      <c r="A45" s="37" t="s">
        <v>58</v>
      </c>
      <c r="B45" s="108" t="s">
        <v>123</v>
      </c>
      <c r="C45" s="108"/>
      <c r="D45" s="108"/>
      <c r="E45" s="108"/>
      <c r="F45" s="108"/>
      <c r="G45" s="108"/>
      <c r="H45" s="108"/>
      <c r="I45" s="108"/>
      <c r="J45" s="108"/>
    </row>
    <row r="46" spans="1:10" ht="141.75" customHeight="1" x14ac:dyDescent="0.2">
      <c r="A46" s="37" t="s">
        <v>59</v>
      </c>
      <c r="B46" s="108" t="s">
        <v>127</v>
      </c>
      <c r="C46" s="108"/>
      <c r="D46" s="108"/>
      <c r="E46" s="108"/>
      <c r="F46" s="108"/>
      <c r="G46" s="108"/>
      <c r="H46" s="108"/>
      <c r="I46" s="108"/>
      <c r="J46" s="108"/>
    </row>
    <row r="47" spans="1:10" ht="21.75" customHeight="1" x14ac:dyDescent="0.2">
      <c r="A47" s="36" t="s">
        <v>55</v>
      </c>
      <c r="B47" s="102" t="str">
        <f>+A28</f>
        <v>7447- Ciudadanos expuestos a violencia, crímenes y delitos que participan en las actividades de prevención.</v>
      </c>
      <c r="C47" s="102"/>
      <c r="D47" s="102"/>
      <c r="E47" s="102"/>
      <c r="F47" s="102"/>
      <c r="G47" s="102"/>
      <c r="H47" s="102"/>
      <c r="I47" s="102"/>
      <c r="J47" s="102"/>
    </row>
    <row r="48" spans="1:10" ht="36" customHeight="1" x14ac:dyDescent="0.2">
      <c r="A48" s="37" t="s">
        <v>56</v>
      </c>
      <c r="B48" s="95" t="s">
        <v>102</v>
      </c>
      <c r="C48" s="95"/>
      <c r="D48" s="95"/>
      <c r="E48" s="95"/>
      <c r="F48" s="95"/>
      <c r="G48" s="95"/>
      <c r="H48" s="95"/>
      <c r="I48" s="95"/>
      <c r="J48" s="95"/>
    </row>
    <row r="49" spans="1:11" ht="118.5" customHeight="1" x14ac:dyDescent="0.2">
      <c r="A49" s="37" t="s">
        <v>58</v>
      </c>
      <c r="B49" s="108" t="s">
        <v>122</v>
      </c>
      <c r="C49" s="113"/>
      <c r="D49" s="113"/>
      <c r="E49" s="113"/>
      <c r="F49" s="113"/>
      <c r="G49" s="113"/>
      <c r="H49" s="113"/>
      <c r="I49" s="113"/>
      <c r="J49" s="113"/>
    </row>
    <row r="50" spans="1:11" ht="93" customHeight="1" x14ac:dyDescent="0.2">
      <c r="A50" s="37" t="s">
        <v>59</v>
      </c>
      <c r="B50" s="108" t="s">
        <v>124</v>
      </c>
      <c r="C50" s="113"/>
      <c r="D50" s="113"/>
      <c r="E50" s="113"/>
      <c r="F50" s="113"/>
      <c r="G50" s="113"/>
      <c r="H50" s="113"/>
      <c r="I50" s="113"/>
      <c r="J50" s="113"/>
    </row>
    <row r="51" spans="1:11" ht="15" x14ac:dyDescent="0.2">
      <c r="A51" s="92" t="s">
        <v>68</v>
      </c>
      <c r="B51" s="92"/>
      <c r="C51" s="92"/>
      <c r="D51" s="92"/>
      <c r="E51" s="92"/>
      <c r="F51" s="92"/>
      <c r="G51" s="92"/>
      <c r="H51" s="92"/>
      <c r="I51" s="92"/>
      <c r="J51" s="92"/>
    </row>
    <row r="52" spans="1:11" ht="21.75" customHeight="1" x14ac:dyDescent="0.2">
      <c r="A52" s="93" t="s">
        <v>69</v>
      </c>
      <c r="B52" s="93"/>
      <c r="C52" s="93"/>
      <c r="D52" s="93"/>
      <c r="E52" s="93"/>
      <c r="F52" s="93"/>
      <c r="G52" s="93"/>
      <c r="H52" s="93"/>
      <c r="I52" s="93"/>
      <c r="J52" s="93"/>
      <c r="K52" s="1"/>
    </row>
    <row r="53" spans="1:11" ht="13.5" customHeight="1" x14ac:dyDescent="0.2">
      <c r="A53" s="114"/>
      <c r="B53" s="114"/>
      <c r="C53" s="114"/>
      <c r="D53" s="114"/>
      <c r="E53" s="114"/>
      <c r="F53" s="114"/>
      <c r="G53" s="114"/>
      <c r="H53" s="114"/>
      <c r="I53" s="114"/>
      <c r="J53" s="114"/>
    </row>
    <row r="54" spans="1:11" x14ac:dyDescent="0.2">
      <c r="A54" s="10"/>
      <c r="B54" s="10"/>
      <c r="C54" s="10"/>
      <c r="D54" s="10"/>
      <c r="E54" s="10"/>
      <c r="F54" s="10"/>
      <c r="G54" s="10"/>
      <c r="H54" s="10"/>
      <c r="I54" s="10"/>
      <c r="J54" s="10"/>
    </row>
    <row r="55" spans="1:11" ht="15" thickBot="1" x14ac:dyDescent="0.25">
      <c r="A55" s="21" t="s">
        <v>70</v>
      </c>
      <c r="B55" s="22">
        <f>+A20</f>
        <v>1158000000</v>
      </c>
      <c r="C55" s="23"/>
      <c r="D55" s="110"/>
      <c r="E55" s="110"/>
      <c r="F55" s="110"/>
      <c r="H55" s="110"/>
      <c r="I55" s="110"/>
      <c r="J55" s="110"/>
    </row>
    <row r="56" spans="1:11" x14ac:dyDescent="0.2">
      <c r="A56" s="21" t="s">
        <v>71</v>
      </c>
      <c r="B56" s="22">
        <f>+C20</f>
        <v>1158000000</v>
      </c>
      <c r="C56" s="23"/>
      <c r="D56" s="111" t="s">
        <v>72</v>
      </c>
      <c r="E56" s="111"/>
      <c r="F56" s="111"/>
      <c r="H56" s="111" t="s">
        <v>73</v>
      </c>
      <c r="I56" s="111"/>
      <c r="J56" s="111"/>
    </row>
    <row r="57" spans="1:11" x14ac:dyDescent="0.2">
      <c r="A57" s="21" t="s">
        <v>74</v>
      </c>
      <c r="B57" s="22">
        <f>+F20</f>
        <v>197955633.19999999</v>
      </c>
      <c r="C57" s="23"/>
      <c r="D57" s="115" t="s">
        <v>75</v>
      </c>
      <c r="E57" s="115"/>
      <c r="F57" s="115"/>
      <c r="H57" s="112" t="s">
        <v>76</v>
      </c>
      <c r="I57" s="112"/>
      <c r="J57" s="112"/>
    </row>
  </sheetData>
  <mergeCells count="62">
    <mergeCell ref="D55:F55"/>
    <mergeCell ref="H55:J55"/>
    <mergeCell ref="H56:J56"/>
    <mergeCell ref="H57:J57"/>
    <mergeCell ref="B48:J48"/>
    <mergeCell ref="B49:J49"/>
    <mergeCell ref="B50:J50"/>
    <mergeCell ref="A51:J51"/>
    <mergeCell ref="A52:J52"/>
    <mergeCell ref="A53:J53"/>
    <mergeCell ref="D56:F56"/>
    <mergeCell ref="D57:F57"/>
    <mergeCell ref="B47:J47"/>
    <mergeCell ref="B36:J36"/>
    <mergeCell ref="B37:J37"/>
    <mergeCell ref="B38:J38"/>
    <mergeCell ref="B39:J39"/>
    <mergeCell ref="B40:J40"/>
    <mergeCell ref="B41:J41"/>
    <mergeCell ref="B42:J42"/>
    <mergeCell ref="B43:J43"/>
    <mergeCell ref="B44:J44"/>
    <mergeCell ref="B45:J45"/>
    <mergeCell ref="B46:J46"/>
    <mergeCell ref="B35:J35"/>
    <mergeCell ref="A21:J21"/>
    <mergeCell ref="C22:D22"/>
    <mergeCell ref="E22:F22"/>
    <mergeCell ref="G22:H22"/>
    <mergeCell ref="I22:J22"/>
    <mergeCell ref="A29:J29"/>
    <mergeCell ref="A30:J30"/>
    <mergeCell ref="B31:J31"/>
    <mergeCell ref="B32:J32"/>
    <mergeCell ref="B33:J33"/>
    <mergeCell ref="B34:J34"/>
    <mergeCell ref="A20:B20"/>
    <mergeCell ref="C20:E20"/>
    <mergeCell ref="F20:H20"/>
    <mergeCell ref="I20:J20"/>
    <mergeCell ref="A12:J12"/>
    <mergeCell ref="A17:J17"/>
    <mergeCell ref="A18:J18"/>
    <mergeCell ref="A19:B19"/>
    <mergeCell ref="C19:E19"/>
    <mergeCell ref="F19:H19"/>
    <mergeCell ref="I19:J19"/>
    <mergeCell ref="B13:J13"/>
    <mergeCell ref="B14:J14"/>
    <mergeCell ref="B15:J15"/>
    <mergeCell ref="B16:J16"/>
    <mergeCell ref="C11:J11"/>
    <mergeCell ref="A1:J1"/>
    <mergeCell ref="A2:J2"/>
    <mergeCell ref="B3:J3"/>
    <mergeCell ref="B4:J4"/>
    <mergeCell ref="B5:J5"/>
    <mergeCell ref="B6:J6"/>
    <mergeCell ref="B7:J7"/>
    <mergeCell ref="A8:J8"/>
    <mergeCell ref="C9:J9"/>
    <mergeCell ref="C10:J10"/>
  </mergeCells>
  <dataValidations xWindow="743" yWindow="423" count="16">
    <dataValidation allowBlank="1" sqref="A3" xr:uid="{00000000-0002-0000-0200-000000000000}"/>
    <dataValidation allowBlank="1" showInputMessage="1" prompt="Nombre del capítulo" sqref="B3:J5" xr:uid="{00000000-0002-0000-0200-000001000000}"/>
    <dataValidation allowBlank="1" showInputMessage="1" showErrorMessage="1" prompt="¿A quién va dirigido el programa?, ¿qué característica tiene esta población que requiere ser beneficiada?" sqref="B15:J15" xr:uid="{00000000-0002-0000-0200-000002000000}"/>
    <dataValidation allowBlank="1" showInputMessage="1" showErrorMessage="1" prompt="Nombre del producto" sqref="B31:J31 B35:J35 B39:J39 B43:J43 B47:J47" xr:uid="{00000000-0002-0000-0200-000003000000}"/>
    <dataValidation allowBlank="1" showInputMessage="1" showErrorMessage="1" prompt="¿En qué consiste el producto? su objetivo" sqref="B32:J32 B36:J36 B40:J40 B44:J44 B48:J48" xr:uid="{00000000-0002-0000-0200-000004000000}"/>
    <dataValidation allowBlank="1" showInputMessage="1" showErrorMessage="1" prompt="1. Describir lo plasmado en el presupuesto_x000a_2. Describir lo alcanzado en términos financieros y de producción " sqref="B33:J33 B37:J37 B49:J49 B45:J45 B41:J41" xr:uid="{00000000-0002-0000-0200-000005000000}"/>
    <dataValidation allowBlank="1" showInputMessage="1" showErrorMessage="1" prompt="De existir desvío, explicar razones." sqref="B34:J34 B38:J38 B42:J42 B46:J46 B50:J50" xr:uid="{00000000-0002-0000-0200-000006000000}"/>
    <dataValidation allowBlank="1" showInputMessage="1" showErrorMessage="1" prompt="Oportunidades de mejora identificadas" sqref="A53:J54" xr:uid="{00000000-0002-0000-0200-000007000000}"/>
    <dataValidation allowBlank="1" showInputMessage="1" showErrorMessage="1" prompt="Presupuesto del programa" sqref="A20:C20 F20" xr:uid="{00000000-0002-0000-0200-000008000000}"/>
    <dataValidation allowBlank="1" showInputMessage="1" showErrorMessage="1" prompt="¿En qué consiste el programa?" sqref="B14:J14" xr:uid="{00000000-0002-0000-0200-000009000000}"/>
    <dataValidation allowBlank="1" showInputMessage="1" showErrorMessage="1" prompt="Nombre de cada producto" sqref="A23:A28" xr:uid="{00000000-0002-0000-0200-00000A000000}"/>
    <dataValidation allowBlank="1" showInputMessage="1" showErrorMessage="1" prompt="Nombre del indicador" sqref="B23:B28" xr:uid="{00000000-0002-0000-0200-00000B000000}"/>
    <dataValidation allowBlank="1" showInputMessage="1" showErrorMessage="1" prompt="Meta anual del indicador" sqref="F24 C23:C28 E23:E28" xr:uid="{00000000-0002-0000-0200-00000C000000}"/>
    <dataValidation allowBlank="1" showInputMessage="1" showErrorMessage="1" prompt="Monto presupuestado para el producto" sqref="D25:D28 D23 F23 F25:F28" xr:uid="{00000000-0002-0000-0200-00000D000000}"/>
    <dataValidation allowBlank="1" showInputMessage="1" showErrorMessage="1" prompt="Meta alcanzada en el trimestre" sqref="G23:G28" xr:uid="{00000000-0002-0000-0200-00000E000000}"/>
    <dataValidation allowBlank="1" showInputMessage="1" showErrorMessage="1" prompt="Monto ejecutado en el trimestre" sqref="H23:H28" xr:uid="{00000000-0002-0000-0200-00000F000000}"/>
  </dataValidations>
  <pageMargins left="0.7" right="0.7" top="1.3912500000000001" bottom="0.75" header="0.34229166666666666" footer="0.3"/>
  <pageSetup scale="52" fitToHeight="0" orientation="portrait" r:id="rId1"/>
  <headerFooter>
    <oddHeader>&amp;C&amp;G
&amp;"Poppins,Negrita"&amp;10&amp;K002060INFORME DE EVALUACIÓN TRIMESTRAL DE LAS
METAS FÍSICAS-FINANCIERAS&amp;K01+000
&amp;KFF0000ENERO - MARZO 2026&amp;R&amp;"Verdana,Negrita"&amp;10
&amp;"Poppins,Negrita"
INF-PPP-05
Versión: 01</oddHeader>
  </headerFooter>
  <legacyDrawingHF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Programa 11</vt:lpstr>
      <vt:lpstr>Programa 12</vt:lpstr>
      <vt:lpstr>Programa 50</vt:lpstr>
      <vt:lpstr>'Programa 11'!Área_de_impresión</vt:lpstr>
      <vt:lpstr>'Programa 12'!Área_de_impresión</vt:lpstr>
      <vt:lpstr>'Programa 50'!Área_de_impresión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Nicole Espaillat A.</dc:creator>
  <cp:keywords/>
  <dc:description/>
  <cp:lastModifiedBy>Maria Del Carmen Ramirez Boyer</cp:lastModifiedBy>
  <cp:revision/>
  <cp:lastPrinted>2026-04-16T15:07:27Z</cp:lastPrinted>
  <dcterms:created xsi:type="dcterms:W3CDTF">2021-03-22T15:50:10Z</dcterms:created>
  <dcterms:modified xsi:type="dcterms:W3CDTF">2026-04-16T15:08:37Z</dcterms:modified>
  <cp:category/>
  <cp:contentStatus/>
</cp:coreProperties>
</file>