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66925"/>
  <mc:AlternateContent xmlns:mc="http://schemas.openxmlformats.org/markup-compatibility/2006">
    <mc:Choice Requires="x15">
      <x15ac:absPath xmlns:x15ac="http://schemas.microsoft.com/office/spreadsheetml/2010/11/ac" url="https://mipgob-my.sharepoint.com/personal/galmonte_mip_gob_do/Documents/Carpeta General Planificación/Informes Generales/2026/Informes OAI- 2026/T-2/"/>
    </mc:Choice>
  </mc:AlternateContent>
  <xr:revisionPtr revIDLastSave="319" documentId="13_ncr:1_{71C27326-F68D-4DCD-A364-207E1F9361D7}" xr6:coauthVersionLast="47" xr6:coauthVersionMax="47" xr10:uidLastSave="{CA733EE5-0C2B-4F84-8A91-BC7470CFD923}"/>
  <bookViews>
    <workbookView xWindow="-110" yWindow="-110" windowWidth="19420" windowHeight="11500" xr2:uid="{00000000-000D-0000-FFFF-FFFF00000000}"/>
  </bookViews>
  <sheets>
    <sheet name="Programa 11" sheetId="1" r:id="rId1"/>
    <sheet name="Programa 12" sheetId="5" r:id="rId2"/>
    <sheet name="Programa 50" sheetId="7" r:id="rId3"/>
  </sheets>
  <externalReferences>
    <externalReference r:id="rId4"/>
  </externalReferences>
  <definedNames>
    <definedName name="_xlnm.Print_Area" localSheetId="0">'Programa 11'!$A$1:$J$60</definedName>
    <definedName name="_xlnm.Print_Area" localSheetId="1">'Programa 12'!$A$1:$J$39</definedName>
    <definedName name="_xlnm.Print_Area" localSheetId="2">'Programa 50'!$A$1:$J$60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9" i="7" l="1"/>
  <c r="F20" i="7"/>
  <c r="F20" i="1"/>
  <c r="C11" i="7" l="1"/>
  <c r="I20" i="1"/>
  <c r="J24" i="5"/>
  <c r="J25" i="1"/>
  <c r="J24" i="1"/>
  <c r="B59" i="1"/>
  <c r="B58" i="1"/>
  <c r="B57" i="1"/>
  <c r="B36" i="1"/>
  <c r="F20" i="5" l="1"/>
  <c r="J24" i="7" l="1"/>
  <c r="B47" i="7" l="1"/>
  <c r="B57" i="7"/>
  <c r="B39" i="7"/>
  <c r="I20" i="7"/>
  <c r="B43" i="7" l="1"/>
  <c r="B35" i="7"/>
  <c r="B31" i="7"/>
  <c r="J28" i="7"/>
  <c r="I28" i="7"/>
  <c r="J27" i="7"/>
  <c r="I27" i="7"/>
  <c r="J26" i="7"/>
  <c r="I26" i="7"/>
  <c r="J25" i="7"/>
  <c r="I25" i="7"/>
  <c r="C10" i="7"/>
  <c r="C9" i="7"/>
  <c r="B37" i="5"/>
  <c r="B36" i="5"/>
  <c r="B38" i="5"/>
  <c r="B27" i="5"/>
  <c r="I24" i="5"/>
  <c r="C11" i="5"/>
  <c r="C10" i="5"/>
  <c r="C9" i="5"/>
  <c r="B48" i="1"/>
  <c r="B44" i="1"/>
  <c r="B40" i="1"/>
  <c r="B32" i="1"/>
  <c r="J26" i="1"/>
  <c r="J27" i="1"/>
  <c r="J28" i="1"/>
  <c r="J29" i="1"/>
  <c r="I26" i="1"/>
  <c r="I27" i="1"/>
  <c r="I28" i="1"/>
  <c r="I29" i="1"/>
  <c r="I25" i="1"/>
  <c r="I20" i="5" l="1"/>
  <c r="C11" i="1"/>
  <c r="C10" i="1"/>
  <c r="C9" i="1"/>
  <c r="B58" i="7" l="1"/>
</calcChain>
</file>

<file path=xl/sharedStrings.xml><?xml version="1.0" encoding="utf-8"?>
<sst xmlns="http://schemas.openxmlformats.org/spreadsheetml/2006/main" count="284" uniqueCount="126">
  <si>
    <t>I -Información Institucional</t>
  </si>
  <si>
    <t>I.I - Completar los datos requeridos sobre la institución</t>
  </si>
  <si>
    <t>Capítulo</t>
  </si>
  <si>
    <t>0202-MINISTERIO DE  INTERIOR Y POLICÍA</t>
  </si>
  <si>
    <t>Subcapítulo</t>
  </si>
  <si>
    <t>01-MINISTERIO DE INTERIOR Y POLICÍA</t>
  </si>
  <si>
    <t>Unidad Ejecutora</t>
  </si>
  <si>
    <t>0001-MINISTERIO DE INTERIOR Y POLICÍA</t>
  </si>
  <si>
    <t>Misión</t>
  </si>
  <si>
    <t>Visión</t>
  </si>
  <si>
    <t>II. Contribución a la Estrategia Nacional de Desarrollo</t>
  </si>
  <si>
    <t>Eje estratégico:</t>
  </si>
  <si>
    <t>Objetivo general:</t>
  </si>
  <si>
    <t>Objetivo(s) específico(s):</t>
  </si>
  <si>
    <t>1.2.2</t>
  </si>
  <si>
    <t>III. Información del Programa</t>
  </si>
  <si>
    <t>Nombre:</t>
  </si>
  <si>
    <t>11 - Asistencia y prevención para seguridad ciudadana</t>
  </si>
  <si>
    <t>Descripción:</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</si>
  <si>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</si>
  <si>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r>
      <t>Beneficiarios:</t>
    </r>
    <r>
      <rPr>
        <sz val="10"/>
        <color rgb="FF000000"/>
        <rFont val="Verdana"/>
        <family val="2"/>
      </rPr>
      <t xml:space="preserve"> </t>
    </r>
  </si>
  <si>
    <t xml:space="preserve">La población dominicana y extranjera, familias, jóvenes en sectores y comunidades vulnerables, ciudadanos, empresas y  compañías de seguridad, armerías, polígonos, talleres de armas y compañías de productos pirotécnicos y químicos.   </t>
  </si>
  <si>
    <t>Resultado Asociado:</t>
  </si>
  <si>
    <t>Reducir la percepción de inseguridad de los ciudadanos en los municipios, a través de las políticas de prevención de violencias, crímenes y delitos implementadas, de un 37% en el 2027 a un 20% durante el periodo 2025-2028.</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</si>
  <si>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</si>
  <si>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</si>
  <si>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</si>
  <si>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</si>
  <si>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</si>
  <si>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</si>
  <si>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</si>
  <si>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</si>
  <si>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</si>
  <si>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</si>
  <si>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</si>
  <si>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</si>
  <si>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</si>
  <si>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</si>
  <si>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</si>
  <si>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</si>
  <si>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</si>
  <si>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</si>
  <si>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</si>
  <si>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</si>
  <si>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</si>
  <si>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r>
      <rPr>
        <b/>
        <sz val="10"/>
        <rFont val="Verdana"/>
        <family val="2"/>
      </rPr>
      <t>7827-</t>
    </r>
    <r>
      <rPr>
        <sz val="10"/>
        <rFont val="Verdana"/>
        <family val="2"/>
      </rPr>
      <t xml:space="preserve"> Acciones que no generan producción P11 (Comunidad Segura).</t>
    </r>
  </si>
  <si>
    <t>N/A</t>
  </si>
  <si>
    <r>
      <rPr>
        <b/>
        <sz val="10"/>
        <rFont val="Verdana"/>
        <family val="2"/>
      </rPr>
      <t>6105-</t>
    </r>
    <r>
      <rPr>
        <sz val="10"/>
        <rFont val="Verdana"/>
        <family val="2"/>
      </rPr>
      <t xml:space="preserve"> Negocios que comercializan armas de fuego controlados y regulados en sus operaciones.</t>
    </r>
  </si>
  <si>
    <t>Cantidad de negocios que comercializan armas de fuego controlados y regulados.</t>
  </si>
  <si>
    <r>
      <rPr>
        <b/>
        <sz val="10"/>
        <rFont val="Verdana"/>
        <family val="2"/>
      </rPr>
      <t>6864-</t>
    </r>
    <r>
      <rPr>
        <sz val="10"/>
        <rFont val="Verdana"/>
        <family val="2"/>
      </rPr>
      <t xml:space="preserve"> Personas físicas y jurídicas con derecho de tenencia y porte de armas de fuego reguladas.</t>
    </r>
  </si>
  <si>
    <t xml:space="preserve">Cantidad de armas de fuego reguladas. </t>
  </si>
  <si>
    <r>
      <rPr>
        <b/>
        <sz val="10"/>
        <color rgb="FF000000"/>
        <rFont val="Verdana"/>
        <family val="2"/>
      </rPr>
      <t>8043-</t>
    </r>
    <r>
      <rPr>
        <sz val="10"/>
        <color rgb="FF000000"/>
        <rFont val="Verdana"/>
        <family val="2"/>
      </rPr>
      <t xml:space="preserve"> Empresas de manipulación de productos pirotécnicos reguladas.</t>
    </r>
  </si>
  <si>
    <t xml:space="preserve">Cantidad de empresas que manipulan productos pirotécnicos reguladas. </t>
  </si>
  <si>
    <r>
      <rPr>
        <b/>
        <sz val="10"/>
        <rFont val="Verdana"/>
        <family val="2"/>
      </rPr>
      <t xml:space="preserve">7896- </t>
    </r>
    <r>
      <rPr>
        <sz val="10"/>
        <rFont val="Verdana"/>
        <family val="2"/>
      </rPr>
      <t>Población recibe campañas de educación en principios y valores para la convivencia y cultura de paz.</t>
    </r>
  </si>
  <si>
    <t>Cantidad de campañas de realizadas.</t>
  </si>
  <si>
    <r>
      <rPr>
        <b/>
        <sz val="10"/>
        <color rgb="FF000000"/>
        <rFont val="Verdana"/>
        <family val="2"/>
      </rPr>
      <t>7746-</t>
    </r>
    <r>
      <rPr>
        <sz val="10"/>
        <color rgb="FF000000"/>
        <rFont val="Verdana"/>
        <family val="2"/>
      </rPr>
      <t xml:space="preserve"> Ciudadanos y extranjeros beneficiados a través de acciones y políticas integral de seguridad ciudadana.</t>
    </r>
  </si>
  <si>
    <t xml:space="preserve">Porcentaje de acciones de Seguridad ciudadana implementadas. </t>
  </si>
  <si>
    <t>V. Análisis de los Logros y Desviaciones</t>
  </si>
  <si>
    <t>V.I - Información de Logros y Desviaciones por Producto</t>
  </si>
  <si>
    <t xml:space="preserve">Producto: </t>
  </si>
  <si>
    <t xml:space="preserve">Descripción del producto: </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</si>
  <si>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</si>
  <si>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Logros alcanzados:</t>
  </si>
  <si>
    <t>Durante el período evaluado, el producto alcanzó una ejecución física del 84%, al lograrse la regulación y control de 21 establecimientos dedicados a la comercialización de armas de fuego, frente a una meta programada de 25 establecimientos.
La diferencia observada respecto a la meta prevista responde a que parte de las inspecciones programadas para este período fueron realizadas de manera anticipada durante el primer trimestre. Esto fue posible gracias a una mejor planificación operativa, que permitió optimizar las rutas de inspección y consolidar varias visitas en una misma jornada de trabajo, incrementando la eficiencia en el uso de los recursos disponibles.</t>
  </si>
  <si>
    <t>Causas y justificación del desvío:</t>
  </si>
  <si>
    <t>La desviación del 16% en la meta física se explica principalmente porque algunas inspecciones previstas para este período fueron ejecutadas de manera anticipada durante el primer trimestre, como resultado de la optimización de las rutas de inspección y la consolidación de visitas en una misma jornada operativa. Esta estrategia permitió un uso más eficiente de los recursos disponibles, reduciendo desplazamientos y costos asociados a las labores de supervisión y control de los establecimientos.
En cuanto a la ejecución financiera, se registró un monto ejecutado de RD$8,113,927.13, equivalente al 78.84% de la asignación presupuestaria vigente de RD$10,291,128.84. La desviación de 21.16% guarda relación directa con la ejecución anticipada de parte de las inspecciones programadas para el período.
Los recursos ejecutados fueron destinados fundamentalmente al pago de remuneraciones del personal adscrito a la unidad ejecutora, combustible, mantenimiento de vehículos y demás gastos operativos requeridos para el desarrollo de las actividades de supervisión y control. Manteniendo una vinculación entre los recursos utilizados y los resultados alcanzados.</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</si>
  <si>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</si>
  <si>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t>Durante el trimestre evaluado, se alcanzó un nivel de ejecución del 148% respecto a la meta programada, logrando la regularización de 13,674 armas de fuego. Este resultado fue posible gracias al operativo especial de licenciamiento realizado los días 21 y 22 de mayo en Mao, provincia Valverde, así como a las mejoras implementadas en el marco de la iniciativa Burocracia Cero y al fortalecimiento de la Ventanilla Única de Servicios.</t>
  </si>
  <si>
    <t xml:space="preserve">La sobre ejecución del 48 % registrada en la meta física estuvo impulsada principalmente por el operativo especial de licenciamiento realizado los días 21 y 22 de mayo en Mao, provincia Valverde, así como por las mejoras implementadas a través de la iniciativa Burocracia Cero y el fortalecimiento de la Ventanilla Única de Servicios.
Estas medidas permitieron agilizar los procesos y acercar los servicios a la ciudadanía, facilitando la regularización y actualización de la situación legal de los usuarios en materia de tenencia y porte de armas de fuego. Asimismo, contribuyeron a mantener más actualizada y confiable la base de datos nacional de licencias de armas.
De igual manera, los avances alcanzados fortalecieron las labores de control, monitoreo y supervisión, favoreciendo una gestión más eficiente y transparente, en cumplimiento de las disposiciones establecidas en la Ley núm. 631-16 sobre Armas, Municiones y Materiales Relacionados. Estos resultados reflejan el impacto positivo de las acciones implementadas para mejorar el acceso a los servicios y promover el cumplimiento de la normativa vigente.
En el ámbito financiero, se registró una ejecución del 91.93%, equivalente a RD$42,209,744.38 de los RD$ 45,916,673.25, destinados principalmente al pago de la carga fija del personal adscrito a la unidad ejecutora. La desviación del 8.07% se debe a que algunos procesos de compras y contrataciones no alcanzaron la fase de devengado durante el trimestre evaluado. Entre estos se encuentran la adquisición de materiales y la contratación de la licencia del sistema, conforme a las evidencias documentales anexas.
</t>
  </si>
  <si>
    <t>Controlar y regular la producción, almacenamiento, comercialización, transportación y manipulación de materiales pirotécnicos y químicos en el país. Otorgar los permisos correspondientes a las empresas de productos pirotécnicos y químicos.</t>
  </si>
  <si>
    <t>La meta de este producto se encuentra programada para ser medida al cierre del ejercicio fiscal, a fin de disponer de un resultado más representativo y consolidado. No obstante, durante el trimestre evaluado se llevaron a cabo acciones relevantes vinculadas a la ejecución del producto, entre las cuales se destacan el control y regulación de 11 empresas, el otorgamiento de 95 permisos para la realización de exhibiciones pirotécnicas y la emisión de 7 permisos para la importación de fuegos artificiales, así como la aprobación de 2 certificaciones de registro para empresas pirotécnicas.
Asimismo, como parte de las acciones de seguridad y mitigación de riesgos, se ejecutó la incineración de 78 toneladas de fuegos artificiales, contribuyendo a la reducción de amenazas potenciales para la seguridad ciudadana.</t>
  </si>
  <si>
    <t>El producto no tiene meta física programada para este trimestre.
En relación con la meta financiera, se registró una ejecución de RD$17,085,800.47, equivalente al 67.95% del monto programado de RD$25,144,234.94. Los recursos ejecutados corresponden principalmente al pago de los gastos fijos y viáticos del personal adscrito a la unidad ejecutora. La desviación del 32.05% se explica por la tardanza en la culminación de algunos procesos a nivel financiero, los cuales no alcanzaron la etapa de devengado durante el trimestre, conforme a la evidencia adjunta.</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</si>
  <si>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</si>
  <si>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En el segundo trimestre se logró el 100 % de la meta física programada mediante la ejecución de una campaña de educación en principios y valores para la convivencia y la cultura de paz. Esta iniciativa se desarrolló a través de 133 acciones realizadas en 15 sectores, municipios y localidades priorizadas del país, que incluyeron talleres formativos, actividades educativas, jornadas de seguimiento, acciones comunitarias de promoción de la cultura de paz y procesos de mediación de conflictos.
Como resultado, 1,386 personas fueron impactadas de manera directa, fortaleciendo sus conocimientos y herramientas para la prevención de conflictos, el diálogo y la resolución pacífica de diferencias. Estas acciones contribuyen al fortalecimiento de las capacidades comunitarias y a la construcción de entornos más seguros, inclusivos y orientados a una convivencia ciudadana basada en el respeto y la cultura de paz.</t>
  </si>
  <si>
    <t>El producto no presenta desvío en su meta física.
En cuanto a la ejecución financiera, se alcanzó un nivel de cumplimiento del 66.12 %, equivalente a un monto ejecutado de RD$39,716,991.90, frente a los RD$60,071,951.10 programados para el período. La desviación del 33.88 % se atribuye principalmente a que los recursos ejecutados estuvieron destinados al pago de nómina y otros gastos fijos. Asimismo, incidió en este resultado que algunos procesos programados no alcanzaron la etapa de devengado durante el trimestre, según la evidencia adjunta.</t>
  </si>
  <si>
    <t>Impulsar acciones mediante una Estrategia Integral de Seguridad Ciudadana en favor de la reducción de actos violentos y delictivos, construyendo una gestión articulada e integrada para alcanzar la corresponsabilidad multisectorial.</t>
  </si>
  <si>
    <t>Durante el período evaluado, el producto no presenta programación física, debido a que la meta está prevista para su medición al cierre del cuarto trimestre, conforme a la planificación anual. No obstante, durante el segundo trimestre se ejecutaron 93 actividades de coordinación, seguimiento y articulación interinstitucional, entre las que destacan las vinculadas al programa Escuela Abierta y Activa (EAA), las reuniones de seguimiento al Proyecto de Alto Impacto en Barrios Priorizados, la participación en espacios de gestión de riesgos junto a la Comisión Nacional de Emergencias (CNE), el Centro de Operaciones de Emergencias (COE), las mesas de trabajo sobre inteligencia artificial y seguridad, así como las actividades de cooperación internacional desarrolladas en el marco del Sistema de la Integración Centroamericana (SICA), la Organización Internacional de Policía Criminal (INTERPOL), la Comunidad de Policías de América (AMERIPOL) y el Programa de Asistencia contra el Crimen Transnacional Organizado (EL PACCTO 2.0). Estas acciones fortalecieron la gestión y articulación de las iniciativas de seguridad impulsadas por la institución impactando a más de 8,250 beneficiarios.</t>
  </si>
  <si>
    <t xml:space="preserve">El producto no tiene meta física programada para este periodo.
En lo referente a la ejecución financiera, se registró un monto ejecutado de RD$6,856,590.90, equivalente al 79.24% de los RD$8,653,650.69 programados. Los recursos fueron destinados principalmente al pago de remuneraciones del personal adscrito a la unidad ejecutora, así como a viáticos, transporte, gastos operativos y actividades de coordinación vinculadas a programas de seguridad ciudadana, gestión de riesgos y cooperación regional e internacional. La desviación de 20.77% responde a procesos de compras, no completados durante el trimestre, de acuerdo con la evidencia adjunta.
</t>
  </si>
  <si>
    <r>
      <t xml:space="preserve">VI. </t>
    </r>
    <r>
      <rPr>
        <b/>
        <sz val="11"/>
        <color theme="0"/>
        <rFont val="Verdana"/>
        <family val="2"/>
      </rPr>
      <t>Oportunidades de Mejora</t>
    </r>
  </si>
  <si>
    <t xml:space="preserve">VI. I - De acuerdo a los eventos presentados durante la ejecución del producto, ¿qué aspecto puede mejorarse? </t>
  </si>
  <si>
    <t xml:space="preserve">Presupuesto aprobado:  </t>
  </si>
  <si>
    <t xml:space="preserve">Presupuesto modificado: </t>
  </si>
  <si>
    <t>Gina Almonte</t>
  </si>
  <si>
    <t>Judelka Paykert</t>
  </si>
  <si>
    <t>Total devengado:</t>
  </si>
  <si>
    <t>Enc. Formulación, Monitoreo y Evaluación PPP</t>
  </si>
  <si>
    <t>Directora de Planificación y Desarrollo</t>
  </si>
  <si>
    <t>01-MINISTERIO DE INTERIOR Y POLICIA</t>
  </si>
  <si>
    <t>0001-MINISTERIO DE INTERIOR Y POLICIA</t>
  </si>
  <si>
    <t>1.4.2</t>
  </si>
  <si>
    <t>12 - Servicios de control y regulación migratoria</t>
  </si>
  <si>
    <t>Controlar el flujo migratorio desarrollando políticas de entrada y estadía en el país.</t>
  </si>
  <si>
    <t>Población extranjera en República Dominicana.</t>
  </si>
  <si>
    <t>Aumentado el control migratorio a nivel nacional para combatir la migración irregular, a través de la presencia de equipos de interdicción migratoria con las capacidades, medios y logística requerida de un 30% en 2024 a un 80% en 2028.</t>
  </si>
  <si>
    <r>
      <rPr>
        <b/>
        <sz val="10"/>
        <rFont val="Verdana"/>
        <family val="2"/>
      </rPr>
      <t>7749-</t>
    </r>
    <r>
      <rPr>
        <sz val="10"/>
        <rFont val="Verdana"/>
        <family val="2"/>
      </rPr>
      <t xml:space="preserve"> Extranjeros residentes con estatus migratorio regulados a través de las naturalizaciones</t>
    </r>
  </si>
  <si>
    <t>Porcentaje de extranjeros residentes naturalizados en el territorio nacional</t>
  </si>
  <si>
    <t>Regulación de la población extranjera en el territorio Nacional a través del otorgamiento de naturalizaciones, acorde a la Ley No. 1683/16 de abril de 1948 sobre naturalizaciones y Ley General de Migración No. 285-04.</t>
  </si>
  <si>
    <t>Durante el trimestre evaluado, el producto registró una ejecución física de 90%, equivalente a un cumplimiento de 105.89% de la meta programada (85%). Este resultado se alcanzó mediante la recepción de 167 solicitudes y el cierre de 151 expedientes para fines de naturalización. 
De manera complementaria, durante el mismo período se recibieron y tramitaron solicitudes adicionales correspondientes a 108 certificados de nacionalidad, 63 certificados de no nacionalidad, 7 certificados de estatus migratorio y 3 acta de nacimiento certificada, lo cual evidencia la continuidad en la prestación de los servicios brindados por la unidad ejecutora.</t>
  </si>
  <si>
    <t>La sobre ejecución del 5% de la meta física, obedece a la agilización de los procesos de revisión y tramitación de expedientes, lo que permitió incrementar la cantidad de casos completados durante el período e incorporarlos oportunamente en la jornada de entrega de certificados de naturalización.
En el componente financiero, se registró una ejecución de RD$ 10,572,875.3, equivalente al 41.83% del monto programado para el período RD$ 25,277,813.66. Estos recursos fueron destinados principalmente al pago de la nómina y viáticos del personal de la unidad ejecutora, indispensables para la operatividad del producto, así como a la realización del evento de entrega de las certificaciones de naturalización.
La desviación del 41.83% obedece principalmente a retrasos en los procesos de compras, los cuales no pudieron completarse dentro del trimestre evaluado, conforme a la evidencia adjunta.</t>
  </si>
  <si>
    <t>50 - Reducción de Crímenes y Delitos que afectan a la Seguridad Ciudadana</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</si>
  <si>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</si>
  <si>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</si>
  <si>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Alcanzar una tasa de homicidios por cada 100,000 habitantes de 7.3 en el 2028.</t>
  </si>
  <si>
    <r>
      <rPr>
        <b/>
        <sz val="10"/>
        <rFont val="Verdana"/>
        <family val="2"/>
      </rPr>
      <t>7420-</t>
    </r>
    <r>
      <rPr>
        <sz val="10"/>
        <rFont val="Verdana"/>
        <family val="2"/>
      </rPr>
      <t>Acciones comunes P50</t>
    </r>
  </si>
  <si>
    <r>
      <rPr>
        <b/>
        <sz val="10"/>
        <rFont val="Verdana"/>
        <family val="2"/>
      </rPr>
      <t>6867-</t>
    </r>
    <r>
      <rPr>
        <sz val="10"/>
        <rFont val="Verdana"/>
        <family val="2"/>
      </rPr>
      <t xml:space="preserve"> Negocios de expendio bebidas alcohólicas inspeccionados para el cumplimiento de las leyes normativas vigentes.</t>
    </r>
  </si>
  <si>
    <t>Negocios inspeccionados</t>
  </si>
  <si>
    <r>
      <rPr>
        <b/>
        <sz val="10"/>
        <rFont val="Verdana"/>
        <family val="2"/>
      </rPr>
      <t>7935-</t>
    </r>
    <r>
      <rPr>
        <sz val="10"/>
        <rFont val="Verdana"/>
        <family val="2"/>
      </rPr>
      <t>Campañas de entrega e incautación de armas de fuego ilegales.</t>
    </r>
  </si>
  <si>
    <t xml:space="preserve">Cantidad de campañas realizadas </t>
  </si>
  <si>
    <r>
      <rPr>
        <b/>
        <sz val="10"/>
        <rFont val="Verdana"/>
        <family val="2"/>
      </rPr>
      <t>7895-</t>
    </r>
    <r>
      <rPr>
        <sz val="10"/>
        <rFont val="Verdana"/>
        <family val="2"/>
      </rPr>
      <t>Municipios con Mesas Locales de Seguridad, Ciudadanía y Género fortalecidas y en funcionamiento.</t>
    </r>
  </si>
  <si>
    <t>Porcentaje de problemáticas sociales canalizadas</t>
  </si>
  <si>
    <r>
      <rPr>
        <b/>
        <sz val="10"/>
        <rFont val="Verdana"/>
        <family val="2"/>
      </rPr>
      <t xml:space="preserve">7447- </t>
    </r>
    <r>
      <rPr>
        <sz val="10"/>
        <rFont val="Verdana"/>
        <family val="2"/>
      </rPr>
      <t>Ciudadanos expuestos a violencia, crímenes y delitos que participan en las actividades de prevención.</t>
    </r>
  </si>
  <si>
    <t xml:space="preserve">Barrios intervenidos </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</si>
  <si>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</si>
  <si>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Para este segundo trimestre, la meta programada fue ejecutada en un 100.20%, logrando inspeccionar 2,505 negocios de expendio de bebidas alcohólicas a nivel nacional. Asimismo, fueron supervisados 65,002 establecimientos, de los cuales 1,169 fueron notificados por incumplimiento y 366 resultaron clausurados, en el marco de 13 operativos realizados. Como resultado de estas acciones, se identificó la necesidad de impartir 41 charlas dirigidas a administradores y/o propietarios de negocios que incurrieron en violaciones a las leyes vigentes, logrando concientizar a 730 ciudadanos. Adicionalmente fueron otorgaros 183 permisos de extensión de horario y tramitadas 194 denuncias relacionadas al expendio de bebidas alcohólicas.</t>
  </si>
  <si>
    <t xml:space="preserve">Este producto, no presenta desvíos significativos en su ejecución física.
En cuanto a la ejecución financiera, se alcanzó un 75.63%, utilizados principalmente en el pago de la nómina del personal y viáticos el monto de RD$ 49,871,383.8 de los RD$ 65,937,141.59. El desvío del 24.37% corresponde a los procesos relacionados a la adquisición de vehículos los cuales no llegaron a la etapa de devengado, según evidencia adjunta. </t>
  </si>
  <si>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</si>
  <si>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Durante el segundo trimestre de 2026, la Oficina Técnica de Ejecución de Desarme (OTEDE) alcanzó el 100 % de la meta programada mediante la ejecución de la campaña y los encuentros comunitarios de sensibilización sobre el uso responsable de las armas de fuego y los riesgos asociados al porte de armas ilegales e irregulares.
Como parte de esta iniciativa, se realizaron visitas de sensibilización, reuniones con líderes y centros comunitarios, jornadas informativas, encuentros y charlas en diferentes localidades del país. Estas acciones permitieron impactar de manera directa a 298 personas, fortaleciendo sus conocimientos sobre la importancia de la tenencia responsable de armas y promoviendo la cultura de la prevención, la seguridad ciudadana y la convivencia pacífica.
Los esfuerzos de concienciación también generaron resultados concretos, reflejados en la entrega voluntaria de siete (7) armas de fuego, entre ellas una escopeta, tres pistolas y tres revólveres. Este resultado evidencia la confianza de la ciudadanía en los mecanismos institucionales orientados a la reducción de riesgos y al fortalecimiento de la seguridad comunitaria.
Adicionalmente, se llevaron a cabo jornadas de sensibilización en las provincias de San Cristóbal y Santo Domingo Norte, ampliando el alcance de las intervenciones y fortaleciendo la participación de las comunidades en las acciones de prevención.</t>
  </si>
  <si>
    <t>El producto no presenta desvío en su ejecución física.
En cuanto a la meta financiera, se registró una ejecución de RD$8,308,589.99, equivalente al 21.40% de los RD$38,833,449.85 programados para el trimestre. Los recursos ejecutados fueron destinados principalmente al pago de la nómina del personal y a servicios de publicidad vinculados a las actividades del producto. La desviación financiera de 78.60% obedece a procesos de compras que no alcanzaron la fase de devengado durante el período reportado, conforme a la documentación soporte anexa.</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</si>
  <si>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</si>
  <si>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 xml:space="preserve">El producto alcanzó una ejecución física de 79%, equivalente al 92.94% de cumplimiento de la meta programada (85%) para el período evaluado. Este resultado fue posible gracias al desarrollo de 294 actividades a través de las Mesas Locales de Seguridad, Ciudadanía y Género, así como la realización de 6 conferencias y 241 reuniones, en el marco del fortalecimiento y consolidación de estos espacios de participación y articulación comunitaria en diversas demarcaciones del país.
Como resultado de estas acciones, se identificaron 1,434 problemáticas sociales en los territorios intervenidos, de las cuales 1,140 fueron gestionadas y resueltas satisfactoriamente durante el trimestre. Estos avances reflejan el esfuerzo conjunto entre las instituciones y las comunidades para identificar de manera más efectiva las necesidades de la población y canalizar respuestas oportunas a los desafíos sociales detectados.
Asimismo, los resultados alcanzados evidencian el fortalecimiento de los mecanismos de participación ciudadana y coordinación territorial, contribuyendo a una mayor capacidad de respuesta ante las problemáticas que afectan a las comunidades y promoviendo soluciones orientadas a mejorar la seguridad, la convivencia y el bienestar de la población.
</t>
  </si>
  <si>
    <t>El desvío de 7.06% en la ejecución física, se asocia al incremento en la identificación de problemáticas sociales en los territorios intervenidos, producto del fortalecimiento de los espacios de articulación territorial y de una mayor participación comunitaria en los procesos de levantamiento y canalización de necesidades. Como consecuencia, una parte de las problemáticas identificadas permanecía en proceso de gestión al cierre del trimestre, incidiendo en el nivel de ejecución alcanzado.
En lo referente a la meta financiera, se registró una ejecución del 36.62%, equivalente a RD$ 23,817,817.32, frente a los RD$ 65,055,026.69 programados. Los recursos ejecutados fueron destinados principalmente al pago de la carga fija de la unidad ejecutora, incluyendo la nómina del personal.
La desviación financiera de 63.38% se explica por el nivel de ejecución física alcanzado durante el período y por retrasos en los procesos de compras vinculados a la adquisición de materiales y equipos, cuyos expedientes no alcanzaron la etapa de devengado dentro del trimestre evaluado. En consecuencia, dichas erogaciones quedaron programadas para períodos posteriores, conforme a la documentación de soporte adjunta.</t>
  </si>
  <si>
    <t>Reducir la violencia, crímenes y delito a la población vulnerable en los sectores intervenidos mediante las actividades de prevención focalizadas.</t>
  </si>
  <si>
    <t>Durante el segundo trimestre se alcanzó una ejecución física del 100%, al intervenirse los 40 barrios priorizados a nivel nacional, cumpliendo plenamente la meta establecida para el período. A través de 155 actividades realizadas en nueve demarcaciones del país, se benefició a 8,323 ciudadanos residentes en comunidades vulnerables.
Asimismo, los Centros de Prevención ubicados en Santo Domingo Este, San Francisco de Macorís y Boca Chica desarrollaron 156 actividades, impactando a 4,602 personas mediante programas y servicios orientados al fortalecimiento de capacidades personales, familiares y comunitarias.
Como parte de estas acciones, los participantes recibieron orientación psicológica, asistencia legal, mediación de conflictos y capacitaciones técnicas para fomentar la empleabilidad, la convivencia pacífica y el fortalecimiento del tejido social. Estas intervenciones contribuyen a mejorar las oportunidades de desarrollo de las comunidades y a prevenir situaciones de violencia en los territorios priorizados.</t>
  </si>
  <si>
    <t>La meta física programada fue ejecutada al 100%, por lo que el producto no presenta desvíos.
En el ámbito financiero, se registró una ejecución de RD$43,692,524.64, equivalente al 60.02% del monto programado de RD$72,802,250.14. La desviación de 39.98% obedece principalmente al cumplimiento de compromisos asociados a la carga fija del producto, así como a procesos de compras y contrataciones que no alcanzaron la etapa de devengado durante el período evaluado, conforme a las evidencias anexas.</t>
  </si>
  <si>
    <t>Garantizar la seguridad de la población y la convivencia pacífica en la República Dominicana, a través de la rectoría del Sistema Nacional Integral de Seguridad Ciudadana.</t>
  </si>
  <si>
    <t>Ser reconocida por su efectividad en el ejercicio de la Rectoría del Sistema Nacional Integral de Seguridad Ciudadana, funcionalmente integrada, con una gestión innovadora y eficiente.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</si>
</sst>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43" formatCode="_(* #,##0.00_);_(* \(#,##0.00\);_(* &quot;-&quot;??_);_(@_)"/>
    <numFmt numFmtId="164" formatCode="[$-10409]#,##0;\-#,##0"/>
    <numFmt numFmtId="165" formatCode="[$-10409]#,##0.00;\-#,##0.00"/>
    <numFmt numFmtId="166" formatCode="[$-10409]0.00%"/>
  </numFmts>
  <fonts count="22" x14ac:knownFonts="1">
    <font>
      <sz val="11"/>
      <color theme="1"/>
      <name val="Calibri"/>
      <family val="2"/>
      <scheme val="minor"/>
    </font>
    <font>
      <sz val="11"/>
      <color theme="1"/>
      <name val="Calibri"/>
      <family val="2"/>
      <scheme val="minor"/>
    </font>
    <font>
      <sz val="8"/>
      <name val="Calibri"/>
      <family val="2"/>
      <scheme val="minor"/>
    </font>
    <font>
      <sz val="11"/>
      <color theme="1"/>
      <name val="Verdana"/>
      <family val="2"/>
    </font>
    <font>
      <b/>
      <sz val="12"/>
      <color theme="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0"/>
      <color rgb="FF000000"/>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
      <i/>
      <sz val="10"/>
      <color rgb="FFFF0000"/>
      <name val="Verdana"/>
      <family val="2"/>
    </font>
    <font>
      <i/>
      <sz val="10"/>
      <name val="Verdana"/>
      <family val="2"/>
    </font>
    <font>
      <b/>
      <sz val="9"/>
      <name val="Verdana"/>
      <family val="2"/>
    </font>
    <font>
      <sz val="12"/>
      <color rgb="FF1673BA"/>
      <name val="Arial"/>
      <family val="2"/>
    </font>
    <font>
      <sz val="10"/>
      <color rgb="FF000000"/>
      <name val="Verdana"/>
      <family val="2"/>
    </font>
    <font>
      <i/>
      <sz val="10"/>
      <color theme="1"/>
      <name val="Aptos"/>
      <family val="2"/>
    </font>
  </fonts>
  <fills count="1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0"/>
        <bgColor rgb="FFF5F5F5"/>
      </patternFill>
    </fill>
  </fills>
  <borders count="69">
    <border>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indexed="64"/>
      </top>
      <bottom style="thin">
        <color indexed="64"/>
      </bottom>
      <diagonal/>
    </border>
    <border>
      <left/>
      <right style="thin">
        <color theme="0" tint="-0.34998626667073579"/>
      </right>
      <top style="thin">
        <color theme="0" tint="-0.34998626667073579"/>
      </top>
      <bottom/>
      <diagonal/>
    </border>
    <border>
      <left style="thin">
        <color theme="0" tint="-0.14999847407452621"/>
      </left>
      <right style="thin">
        <color theme="0" tint="-0.14999847407452621"/>
      </right>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4.9989318521683403E-2"/>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style="thin">
        <color theme="0" tint="-4.9989318521683403E-2"/>
      </left>
      <right style="thin">
        <color theme="0" tint="-0.249977111117893"/>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34998626667073579"/>
      </left>
      <right/>
      <top style="thin">
        <color theme="0" tint="-0.499984740745262"/>
      </top>
      <bottom style="thin">
        <color theme="0" tint="-0.34998626667073579"/>
      </bottom>
      <diagonal/>
    </border>
    <border>
      <left/>
      <right/>
      <top style="thin">
        <color theme="0" tint="-0.499984740745262"/>
      </top>
      <bottom style="thin">
        <color theme="0" tint="-0.34998626667073579"/>
      </bottom>
      <diagonal/>
    </border>
    <border>
      <left/>
      <right style="thin">
        <color theme="0" tint="-0.34998626667073579"/>
      </right>
      <top style="thin">
        <color theme="0" tint="-0.499984740745262"/>
      </top>
      <bottom style="thin">
        <color theme="0" tint="-0.34998626667073579"/>
      </bottom>
      <diagonal/>
    </border>
    <border>
      <left style="thin">
        <color theme="0" tint="-4.9989318521683403E-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4.9989318521683403E-2"/>
      </right>
      <top style="thin">
        <color theme="0" tint="-0.499984740745262"/>
      </top>
      <bottom style="thin">
        <color theme="0" tint="-0.499984740745262"/>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0.499984740745262"/>
      </left>
      <right style="thin">
        <color theme="0" tint="-0.499984740745262"/>
      </right>
      <top style="thin">
        <color theme="0" tint="-0.499984740745262"/>
      </top>
      <bottom/>
      <diagonal/>
    </border>
    <border>
      <left style="thin">
        <color theme="0" tint="-4.9989318521683403E-2"/>
      </left>
      <right style="thin">
        <color theme="0" tint="-0.14999847407452621"/>
      </right>
      <top/>
      <bottom style="thin">
        <color theme="2" tint="-9.9978637043366805E-2"/>
      </bottom>
      <diagonal/>
    </border>
    <border>
      <left style="thin">
        <color theme="0" tint="-0.14999847407452621"/>
      </left>
      <right style="thin">
        <color theme="0" tint="-0.14999847407452621"/>
      </right>
      <top/>
      <bottom style="thin">
        <color theme="2" tint="-9.9978637043366805E-2"/>
      </bottom>
      <diagonal/>
    </border>
    <border>
      <left style="thin">
        <color theme="0" tint="-0.14999847407452621"/>
      </left>
      <right style="thin">
        <color theme="0" tint="-4.9989318521683403E-2"/>
      </right>
      <top/>
      <bottom style="thin">
        <color theme="2" tint="-9.9978637043366805E-2"/>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indexed="64"/>
      </left>
      <right style="thin">
        <color theme="0" tint="-4.9989318521683403E-2"/>
      </right>
      <top style="thin">
        <color indexed="64"/>
      </top>
      <bottom style="thin">
        <color indexed="64"/>
      </bottom>
      <diagonal/>
    </border>
    <border>
      <left/>
      <right style="thin">
        <color theme="0" tint="-4.9989318521683403E-2"/>
      </right>
      <top style="thin">
        <color indexed="64"/>
      </top>
      <bottom style="thin">
        <color indexed="64"/>
      </bottom>
      <diagonal/>
    </border>
    <border>
      <left style="thin">
        <color theme="0" tint="-4.9989318521683403E-2"/>
      </left>
      <right style="thin">
        <color theme="0" tint="-0.34998626667073579"/>
      </right>
      <top/>
      <bottom style="thin">
        <color theme="0" tint="-0.34998626667073579"/>
      </bottom>
      <diagonal/>
    </border>
    <border>
      <left/>
      <right style="thin">
        <color theme="0" tint="-4.9989318521683403E-2"/>
      </right>
      <top style="thin">
        <color theme="0" tint="-0.499984740745262"/>
      </top>
      <bottom style="thin">
        <color theme="0" tint="-0.34998626667073579"/>
      </bottom>
      <diagonal/>
    </border>
    <border>
      <left style="thin">
        <color theme="0" tint="-0.34998626667073579"/>
      </left>
      <right style="thin">
        <color theme="0" tint="-4.9989318521683403E-2"/>
      </right>
      <top style="thin">
        <color theme="0" tint="-0.34998626667073579"/>
      </top>
      <bottom style="thin">
        <color theme="0" tint="-0.34998626667073579"/>
      </bottom>
      <diagonal/>
    </border>
    <border>
      <left style="thin">
        <color theme="0" tint="-0.34998626667073579"/>
      </left>
      <right style="thin">
        <color theme="0" tint="-4.9989318521683403E-2"/>
      </right>
      <top/>
      <bottom style="thin">
        <color theme="0" tint="-0.34998626667073579"/>
      </bottom>
      <diagonal/>
    </border>
    <border>
      <left style="thin">
        <color theme="0" tint="-4.9989318521683403E-2"/>
      </left>
      <right style="thin">
        <color theme="0" tint="-0.34998626667073579"/>
      </right>
      <top style="thin">
        <color theme="0" tint="-0.34998626667073579"/>
      </top>
      <bottom style="thin">
        <color theme="0" tint="-0.34998626667073579"/>
      </bottom>
      <diagonal/>
    </border>
    <border>
      <left style="thin">
        <color theme="0" tint="-4.9989318521683403E-2"/>
      </left>
      <right style="thin">
        <color theme="0" tint="-0.34998626667073579"/>
      </right>
      <top style="thin">
        <color theme="0" tint="-0.34998626667073579"/>
      </top>
      <bottom style="thin">
        <color theme="0" tint="-4.9989318521683403E-2"/>
      </bottom>
      <diagonal/>
    </border>
    <border>
      <left style="thin">
        <color theme="0" tint="-0.34998626667073579"/>
      </left>
      <right style="thin">
        <color theme="0" tint="-0.249977111117893"/>
      </right>
      <top style="thin">
        <color theme="0" tint="-0.34998626667073579"/>
      </top>
      <bottom style="thin">
        <color theme="0" tint="-4.9989318521683403E-2"/>
      </bottom>
      <diagonal/>
    </border>
    <border>
      <left style="thin">
        <color theme="0" tint="-0.34998626667073579"/>
      </left>
      <right style="thin">
        <color theme="0" tint="-0.34998626667073579"/>
      </right>
      <top style="thin">
        <color theme="0" tint="-0.34998626667073579"/>
      </top>
      <bottom style="thin">
        <color theme="0" tint="-4.9989318521683403E-2"/>
      </bottom>
      <diagonal/>
    </border>
    <border>
      <left/>
      <right style="thin">
        <color theme="0" tint="-0.34998626667073579"/>
      </right>
      <top style="thin">
        <color theme="0" tint="-0.34998626667073579"/>
      </top>
      <bottom style="thin">
        <color theme="0" tint="-4.9989318521683403E-2"/>
      </bottom>
      <diagonal/>
    </border>
    <border>
      <left style="thin">
        <color theme="0" tint="-0.34998626667073579"/>
      </left>
      <right style="thin">
        <color theme="0" tint="-4.9989318521683403E-2"/>
      </right>
      <top style="thin">
        <color theme="0" tint="-0.34998626667073579"/>
      </top>
      <bottom style="thin">
        <color theme="0" tint="-4.9989318521683403E-2"/>
      </bottom>
      <diagonal/>
    </border>
    <border>
      <left style="thin">
        <color theme="0" tint="-4.9989318521683403E-2"/>
      </left>
      <right style="thin">
        <color theme="0" tint="-0.499984740745262"/>
      </right>
      <top style="thin">
        <color theme="0" tint="-4.9989318521683403E-2"/>
      </top>
      <bottom style="thin">
        <color theme="0" tint="-0.499984740745262"/>
      </bottom>
      <diagonal/>
    </border>
    <border>
      <left style="thin">
        <color theme="0" tint="-0.499984740745262"/>
      </left>
      <right style="thin">
        <color theme="0" tint="-0.499984740745262"/>
      </right>
      <top style="thin">
        <color theme="0" tint="-4.9989318521683403E-2"/>
      </top>
      <bottom style="thin">
        <color theme="0" tint="-0.499984740745262"/>
      </bottom>
      <diagonal/>
    </border>
    <border>
      <left style="thin">
        <color theme="0" tint="-0.499984740745262"/>
      </left>
      <right style="thin">
        <color theme="0" tint="-4.9989318521683403E-2"/>
      </right>
      <top style="thin">
        <color theme="0" tint="-4.9989318521683403E-2"/>
      </top>
      <bottom style="thin">
        <color theme="0" tint="-0.499984740745262"/>
      </bottom>
      <diagonal/>
    </border>
    <border>
      <left/>
      <right style="thin">
        <color theme="0" tint="-4.9989318521683403E-2"/>
      </right>
      <top style="thin">
        <color theme="0" tint="-0.499984740745262"/>
      </top>
      <bottom style="thin">
        <color theme="0" tint="-0.499984740745262"/>
      </bottom>
      <diagonal/>
    </border>
    <border>
      <left style="thin">
        <color theme="0" tint="-4.9989318521683403E-2"/>
      </left>
      <right style="thin">
        <color theme="0" tint="-0.499984740745262"/>
      </right>
      <top style="thin">
        <color theme="0" tint="-0.499984740745262"/>
      </top>
      <bottom style="thin">
        <color theme="0" tint="-4.9989318521683403E-2"/>
      </bottom>
      <diagonal/>
    </border>
    <border>
      <left style="thin">
        <color theme="0" tint="-0.499984740745262"/>
      </left>
      <right style="thin">
        <color theme="0" tint="-0.499984740745262"/>
      </right>
      <top style="thin">
        <color theme="0" tint="-0.499984740745262"/>
      </top>
      <bottom style="thin">
        <color theme="0" tint="-4.9989318521683403E-2"/>
      </bottom>
      <diagonal/>
    </border>
    <border>
      <left style="thin">
        <color theme="0" tint="-0.499984740745262"/>
      </left>
      <right style="thin">
        <color theme="0" tint="-4.9989318521683403E-2"/>
      </right>
      <top style="thin">
        <color theme="0" tint="-0.499984740745262"/>
      </top>
      <bottom style="thin">
        <color theme="0" tint="-4.9989318521683403E-2"/>
      </bottom>
      <diagonal/>
    </border>
    <border>
      <left style="thin">
        <color theme="0" tint="-4.9989318521683403E-2"/>
      </left>
      <right style="thin">
        <color theme="0" tint="-0.499984740745262"/>
      </right>
      <top style="thin">
        <color theme="0" tint="-0.499984740745262"/>
      </top>
      <bottom/>
      <diagonal/>
    </border>
    <border>
      <left style="thin">
        <color theme="0" tint="-0.499984740745262"/>
      </left>
      <right style="thin">
        <color theme="0" tint="-4.9989318521683403E-2"/>
      </right>
      <top style="thin">
        <color theme="0" tint="-0.499984740745262"/>
      </top>
      <bottom/>
      <diagonal/>
    </border>
    <border>
      <left/>
      <right style="medium">
        <color theme="1" tint="0.499984740745262"/>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4.9989318521683403E-2"/>
      </right>
      <top/>
      <bottom style="thin">
        <color theme="0" tint="-0.499984740745262"/>
      </bottom>
      <diagonal/>
    </border>
    <border>
      <left style="thin">
        <color theme="0" tint="-4.9989318521683403E-2"/>
      </left>
      <right style="thin">
        <color theme="0" tint="-0.499984740745262"/>
      </right>
      <top/>
      <bottom style="thin">
        <color theme="0"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499984740745262"/>
      </right>
      <top style="thin">
        <color theme="2" tint="-9.9978637043366805E-2"/>
      </top>
      <bottom/>
      <diagonal/>
    </border>
    <border>
      <left style="thin">
        <color theme="0" tint="-0.499984740745262"/>
      </left>
      <right style="thin">
        <color theme="0" tint="-0.499984740745262"/>
      </right>
      <top style="thin">
        <color theme="2" tint="-9.9978637043366805E-2"/>
      </top>
      <bottom/>
      <diagonal/>
    </border>
    <border>
      <left style="thin">
        <color theme="0" tint="-0.499984740745262"/>
      </left>
      <right style="thin">
        <color theme="2" tint="-9.9978637043366805E-2"/>
      </right>
      <top style="thin">
        <color theme="2" tint="-9.9978637043366805E-2"/>
      </top>
      <bottom/>
      <diagonal/>
    </border>
    <border>
      <left style="thin">
        <color theme="2" tint="-9.9978637043366805E-2"/>
      </left>
      <right style="thin">
        <color theme="0" tint="-0.499984740745262"/>
      </right>
      <top style="thin">
        <color theme="0" tint="-4.9989318521683403E-2"/>
      </top>
      <bottom style="thin">
        <color theme="2" tint="-9.9978637043366805E-2"/>
      </bottom>
      <diagonal/>
    </border>
    <border>
      <left style="thin">
        <color theme="0" tint="-0.499984740745262"/>
      </left>
      <right style="thin">
        <color theme="0" tint="-0.499984740745262"/>
      </right>
      <top style="thin">
        <color theme="0" tint="-4.9989318521683403E-2"/>
      </top>
      <bottom style="thin">
        <color theme="2" tint="-9.9978637043366805E-2"/>
      </bottom>
      <diagonal/>
    </border>
    <border>
      <left style="thin">
        <color theme="0" tint="-0.499984740745262"/>
      </left>
      <right style="thin">
        <color theme="2" tint="-9.9978637043366805E-2"/>
      </right>
      <top style="thin">
        <color theme="0" tint="-4.9989318521683403E-2"/>
      </top>
      <bottom style="thin">
        <color theme="2" tint="-9.9978637043366805E-2"/>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84">
    <xf numFmtId="0" fontId="0" fillId="0" borderId="0" xfId="0"/>
    <xf numFmtId="0" fontId="3" fillId="0" borderId="0" xfId="0" applyFont="1" applyProtection="1">
      <protection locked="0"/>
    </xf>
    <xf numFmtId="0" fontId="3" fillId="0" borderId="0" xfId="0" applyFont="1"/>
    <xf numFmtId="0" fontId="7" fillId="0" borderId="0" xfId="0" applyFont="1" applyProtection="1">
      <protection locked="0"/>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pplyProtection="1">
      <alignment horizontal="center" vertical="center" wrapText="1"/>
      <protection locked="0"/>
    </xf>
    <xf numFmtId="0" fontId="9" fillId="5" borderId="7" xfId="0" applyFont="1" applyFill="1" applyBorder="1" applyAlignment="1">
      <alignment horizontal="center" vertical="center" wrapText="1" readingOrder="1"/>
    </xf>
    <xf numFmtId="0" fontId="6" fillId="0" borderId="0" xfId="0" applyFont="1" applyAlignment="1" applyProtection="1">
      <alignment horizontal="left" vertical="center" wrapText="1"/>
      <protection locked="0"/>
    </xf>
    <xf numFmtId="165" fontId="13" fillId="0" borderId="6" xfId="0" applyNumberFormat="1" applyFont="1" applyBorder="1" applyAlignment="1" applyProtection="1">
      <alignment horizontal="center" vertical="center" wrapText="1" readingOrder="1"/>
      <protection locked="0"/>
    </xf>
    <xf numFmtId="165" fontId="13" fillId="5" borderId="6" xfId="0" applyNumberFormat="1" applyFont="1" applyFill="1" applyBorder="1" applyAlignment="1" applyProtection="1">
      <alignment horizontal="center" vertical="center" wrapText="1" readingOrder="1"/>
      <protection locked="0"/>
    </xf>
    <xf numFmtId="164" fontId="13" fillId="0" borderId="6" xfId="0" applyNumberFormat="1" applyFont="1" applyBorder="1" applyAlignment="1" applyProtection="1">
      <alignment horizontal="center" vertical="center" wrapText="1"/>
      <protection locked="0"/>
    </xf>
    <xf numFmtId="10" fontId="13" fillId="4" borderId="6" xfId="1" applyNumberFormat="1" applyFont="1" applyFill="1" applyBorder="1" applyAlignment="1" applyProtection="1">
      <alignment horizontal="center" vertical="center" wrapText="1" readingOrder="1"/>
      <protection locked="0"/>
    </xf>
    <xf numFmtId="0" fontId="11" fillId="0" borderId="4" xfId="0" applyFont="1" applyBorder="1" applyAlignment="1">
      <alignment vertical="top"/>
    </xf>
    <xf numFmtId="4" fontId="8" fillId="0" borderId="4" xfId="0" applyNumberFormat="1" applyFont="1" applyBorder="1" applyAlignment="1">
      <alignment vertical="top" wrapText="1"/>
    </xf>
    <xf numFmtId="0" fontId="13" fillId="0" borderId="0" xfId="0" applyFont="1" applyProtection="1">
      <protection locked="0"/>
    </xf>
    <xf numFmtId="165" fontId="13" fillId="5" borderId="5" xfId="0" applyNumberFormat="1" applyFont="1" applyFill="1" applyBorder="1" applyAlignment="1" applyProtection="1">
      <alignment horizontal="center" vertical="center" wrapText="1" readingOrder="1"/>
      <protection locked="0"/>
    </xf>
    <xf numFmtId="164" fontId="13" fillId="0" borderId="12" xfId="0" applyNumberFormat="1" applyFont="1" applyBorder="1" applyAlignment="1" applyProtection="1">
      <alignment horizontal="center" vertical="center" wrapText="1" readingOrder="1"/>
      <protection locked="0"/>
    </xf>
    <xf numFmtId="9" fontId="13" fillId="0" borderId="13" xfId="0" applyNumberFormat="1" applyFont="1" applyBorder="1" applyAlignment="1" applyProtection="1">
      <alignment horizontal="center" vertical="center" wrapText="1" readingOrder="1"/>
      <protection locked="0"/>
    </xf>
    <xf numFmtId="0" fontId="13" fillId="0" borderId="14" xfId="0" applyFont="1" applyBorder="1" applyAlignment="1" applyProtection="1">
      <alignment horizontal="left" vertical="center" wrapText="1"/>
      <protection locked="0"/>
    </xf>
    <xf numFmtId="164" fontId="13" fillId="0" borderId="16" xfId="0" applyNumberFormat="1" applyFont="1" applyBorder="1" applyAlignment="1" applyProtection="1">
      <alignment horizontal="center" vertical="center" wrapText="1" readingOrder="1"/>
      <protection locked="0"/>
    </xf>
    <xf numFmtId="0" fontId="9" fillId="5" borderId="15" xfId="0" applyFont="1" applyFill="1" applyBorder="1" applyAlignment="1">
      <alignment horizontal="center" vertical="center" wrapText="1" readingOrder="1"/>
    </xf>
    <xf numFmtId="164" fontId="13" fillId="5" borderId="9" xfId="0" applyNumberFormat="1" applyFont="1" applyFill="1" applyBorder="1" applyAlignment="1" applyProtection="1">
      <alignment horizontal="center" vertical="center" wrapText="1" readingOrder="1"/>
      <protection locked="0"/>
    </xf>
    <xf numFmtId="164" fontId="13" fillId="0" borderId="17" xfId="0" applyNumberFormat="1" applyFont="1" applyBorder="1" applyAlignment="1" applyProtection="1">
      <alignment horizontal="center" vertical="center" wrapText="1"/>
      <protection locked="0"/>
    </xf>
    <xf numFmtId="164" fontId="13" fillId="5" borderId="5" xfId="0" applyNumberFormat="1" applyFont="1" applyFill="1" applyBorder="1" applyAlignment="1" applyProtection="1">
      <alignment horizontal="center" vertical="center" wrapText="1" readingOrder="1"/>
      <protection locked="0"/>
    </xf>
    <xf numFmtId="0" fontId="14" fillId="0" borderId="0" xfId="0" applyFont="1" applyProtection="1">
      <protection locked="0"/>
    </xf>
    <xf numFmtId="0" fontId="19" fillId="0" borderId="0" xfId="0" applyFont="1"/>
    <xf numFmtId="4" fontId="8" fillId="0" borderId="4" xfId="0" applyNumberFormat="1" applyFont="1" applyBorder="1" applyAlignment="1">
      <alignment horizontal="right" vertical="top" wrapText="1"/>
    </xf>
    <xf numFmtId="165" fontId="13" fillId="8" borderId="6" xfId="0" applyNumberFormat="1" applyFont="1" applyFill="1" applyBorder="1" applyAlignment="1" applyProtection="1">
      <alignment horizontal="center" vertical="center" wrapText="1" readingOrder="1"/>
      <protection locked="0"/>
    </xf>
    <xf numFmtId="164" fontId="13" fillId="5" borderId="6" xfId="0" applyNumberFormat="1" applyFont="1" applyFill="1" applyBorder="1" applyAlignment="1" applyProtection="1">
      <alignment horizontal="center" vertical="center" wrapText="1" readingOrder="1"/>
      <protection locked="0"/>
    </xf>
    <xf numFmtId="9" fontId="13" fillId="4" borderId="6" xfId="1" applyFont="1" applyFill="1" applyBorder="1" applyAlignment="1" applyProtection="1">
      <alignment horizontal="center" vertical="center" wrapText="1" readingOrder="1"/>
      <protection locked="0"/>
    </xf>
    <xf numFmtId="0" fontId="6" fillId="0" borderId="25"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27" xfId="0" applyFont="1" applyBorder="1" applyAlignment="1" applyProtection="1">
      <alignment horizontal="left" vertical="center" wrapText="1"/>
      <protection locked="0"/>
    </xf>
    <xf numFmtId="0" fontId="6" fillId="0" borderId="28" xfId="0" applyFont="1" applyBorder="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9" fillId="0" borderId="25" xfId="0" applyFont="1" applyBorder="1" applyAlignment="1">
      <alignment vertical="center"/>
    </xf>
    <xf numFmtId="0" fontId="11" fillId="0" borderId="25" xfId="0" applyFont="1" applyBorder="1"/>
    <xf numFmtId="0" fontId="9" fillId="0" borderId="25" xfId="0" applyFont="1" applyBorder="1" applyAlignment="1">
      <alignment vertical="center" wrapText="1"/>
    </xf>
    <xf numFmtId="0" fontId="8" fillId="0" borderId="25" xfId="0" applyFont="1" applyBorder="1"/>
    <xf numFmtId="0" fontId="8" fillId="0" borderId="0" xfId="0" applyFont="1"/>
    <xf numFmtId="0" fontId="9" fillId="5" borderId="39" xfId="0" applyFont="1" applyFill="1" applyBorder="1" applyAlignment="1">
      <alignment horizontal="center" vertical="center" wrapText="1" readingOrder="1"/>
    </xf>
    <xf numFmtId="0" fontId="9" fillId="5" borderId="42" xfId="0" applyFont="1" applyFill="1" applyBorder="1" applyAlignment="1">
      <alignment horizontal="center" vertical="center" wrapText="1" readingOrder="1"/>
    </xf>
    <xf numFmtId="0" fontId="13" fillId="0" borderId="43" xfId="0" applyFont="1" applyBorder="1" applyAlignment="1" applyProtection="1">
      <alignment vertical="center" wrapText="1"/>
      <protection locked="0"/>
    </xf>
    <xf numFmtId="166" fontId="13" fillId="4" borderId="41" xfId="0" applyNumberFormat="1" applyFont="1" applyFill="1" applyBorder="1" applyAlignment="1" applyProtection="1">
      <alignment horizontal="center" vertical="center" wrapText="1" readingOrder="1"/>
      <protection locked="0"/>
    </xf>
    <xf numFmtId="0" fontId="12" fillId="0" borderId="44" xfId="0" applyFont="1" applyBorder="1" applyAlignment="1" applyProtection="1">
      <alignment vertical="center" wrapText="1"/>
      <protection locked="0"/>
    </xf>
    <xf numFmtId="0" fontId="13" fillId="0" borderId="45" xfId="0" applyFont="1" applyBorder="1" applyAlignment="1" applyProtection="1">
      <alignment horizontal="left" vertical="center" wrapText="1"/>
      <protection locked="0"/>
    </xf>
    <xf numFmtId="165" fontId="13" fillId="0" borderId="46" xfId="0" applyNumberFormat="1" applyFont="1" applyBorder="1" applyAlignment="1" applyProtection="1">
      <alignment horizontal="center" vertical="center" wrapText="1" readingOrder="1"/>
      <protection locked="0"/>
    </xf>
    <xf numFmtId="9" fontId="13" fillId="3" borderId="47" xfId="1" applyFont="1" applyFill="1" applyBorder="1" applyAlignment="1" applyProtection="1">
      <alignment horizontal="center" vertical="center" wrapText="1" readingOrder="1"/>
      <protection locked="0"/>
    </xf>
    <xf numFmtId="165" fontId="13" fillId="5" borderId="46" xfId="0" applyNumberFormat="1" applyFont="1" applyFill="1" applyBorder="1" applyAlignment="1" applyProtection="1">
      <alignment horizontal="center" vertical="center" wrapText="1" readingOrder="1"/>
      <protection locked="0"/>
    </xf>
    <xf numFmtId="9" fontId="13" fillId="8" borderId="46" xfId="0" applyNumberFormat="1" applyFont="1" applyFill="1" applyBorder="1" applyAlignment="1" applyProtection="1">
      <alignment horizontal="center" vertical="center" wrapText="1"/>
      <protection locked="0"/>
    </xf>
    <xf numFmtId="10" fontId="13" fillId="4" borderId="46" xfId="1" applyNumberFormat="1" applyFont="1" applyFill="1" applyBorder="1" applyAlignment="1" applyProtection="1">
      <alignment horizontal="center" vertical="center" wrapText="1" readingOrder="1"/>
      <protection locked="0"/>
    </xf>
    <xf numFmtId="166" fontId="13" fillId="4" borderId="48" xfId="0" applyNumberFormat="1" applyFont="1" applyFill="1" applyBorder="1" applyAlignment="1" applyProtection="1">
      <alignment horizontal="center" vertical="center" wrapText="1" readingOrder="1"/>
      <protection locked="0"/>
    </xf>
    <xf numFmtId="0" fontId="9" fillId="6" borderId="23" xfId="0" applyFont="1" applyFill="1" applyBorder="1" applyAlignment="1" applyProtection="1">
      <alignment vertical="center" wrapText="1"/>
      <protection locked="0"/>
    </xf>
    <xf numFmtId="0" fontId="9" fillId="0" borderId="23" xfId="0" applyFont="1" applyBorder="1" applyAlignment="1" applyProtection="1">
      <alignment vertical="center" wrapText="1"/>
      <protection locked="0"/>
    </xf>
    <xf numFmtId="0" fontId="9" fillId="0" borderId="56" xfId="0" applyFont="1" applyBorder="1" applyAlignment="1" applyProtection="1">
      <alignment vertical="center" wrapText="1"/>
      <protection locked="0"/>
    </xf>
    <xf numFmtId="0" fontId="20" fillId="0" borderId="43" xfId="0" applyFont="1" applyBorder="1" applyAlignment="1" applyProtection="1">
      <alignment vertical="center" wrapText="1"/>
      <protection locked="0"/>
    </xf>
    <xf numFmtId="0" fontId="9" fillId="6" borderId="61" xfId="0" applyFont="1" applyFill="1" applyBorder="1" applyAlignment="1" applyProtection="1">
      <alignment vertical="center" wrapText="1"/>
      <protection locked="0"/>
    </xf>
    <xf numFmtId="0" fontId="9" fillId="0" borderId="63" xfId="0" applyFont="1" applyBorder="1" applyAlignment="1" applyProtection="1">
      <alignment vertical="center" wrapText="1"/>
      <protection locked="0"/>
    </xf>
    <xf numFmtId="0" fontId="9" fillId="0" borderId="66" xfId="0" applyFont="1" applyBorder="1" applyAlignment="1" applyProtection="1">
      <alignment vertical="center" wrapText="1"/>
      <protection locked="0"/>
    </xf>
    <xf numFmtId="0" fontId="9" fillId="0" borderId="62" xfId="0" applyFont="1" applyBorder="1" applyAlignment="1">
      <alignment vertical="center"/>
    </xf>
    <xf numFmtId="0" fontId="11" fillId="0" borderId="62" xfId="0" applyFont="1" applyBorder="1"/>
    <xf numFmtId="0" fontId="9" fillId="0" borderId="62" xfId="0" applyFont="1" applyBorder="1" applyAlignment="1" applyProtection="1">
      <alignment vertical="center" wrapText="1"/>
      <protection locked="0"/>
    </xf>
    <xf numFmtId="0" fontId="9" fillId="6" borderId="62" xfId="0" applyFont="1" applyFill="1" applyBorder="1" applyAlignment="1" applyProtection="1">
      <alignment vertical="center" wrapText="1"/>
      <protection locked="0"/>
    </xf>
    <xf numFmtId="0" fontId="8" fillId="0" borderId="62" xfId="0" applyFont="1" applyBorder="1" applyAlignment="1">
      <alignment horizontal="center" vertical="center" wrapText="1"/>
    </xf>
    <xf numFmtId="0" fontId="8" fillId="0" borderId="62" xfId="0" applyFont="1" applyBorder="1" applyAlignment="1">
      <alignment horizontal="center" vertical="center"/>
    </xf>
    <xf numFmtId="0" fontId="8" fillId="0" borderId="62" xfId="0" applyFont="1" applyBorder="1" applyAlignment="1" applyProtection="1">
      <alignment horizontal="center" vertical="center" wrapText="1"/>
      <protection locked="0"/>
    </xf>
    <xf numFmtId="0" fontId="9" fillId="0" borderId="62" xfId="0" applyFont="1" applyBorder="1" applyAlignment="1">
      <alignment vertical="center" wrapText="1"/>
    </xf>
    <xf numFmtId="0" fontId="9" fillId="9" borderId="62" xfId="0" applyFont="1" applyFill="1" applyBorder="1" applyAlignment="1">
      <alignment vertical="center" wrapText="1" readingOrder="1"/>
    </xf>
    <xf numFmtId="0" fontId="13" fillId="8" borderId="62" xfId="0" applyFont="1" applyFill="1" applyBorder="1" applyAlignment="1">
      <alignment vertical="top" wrapText="1"/>
    </xf>
    <xf numFmtId="0" fontId="9" fillId="5" borderId="62" xfId="0" applyFont="1" applyFill="1" applyBorder="1" applyAlignment="1">
      <alignment horizontal="center" vertical="center" wrapText="1" readingOrder="1"/>
    </xf>
    <xf numFmtId="0" fontId="13" fillId="0" borderId="62" xfId="0" applyFont="1" applyBorder="1" applyAlignment="1" applyProtection="1">
      <alignment vertical="center" wrapText="1"/>
      <protection locked="0"/>
    </xf>
    <xf numFmtId="9" fontId="13" fillId="0" borderId="62" xfId="1" applyFont="1" applyBorder="1" applyAlignment="1" applyProtection="1">
      <alignment horizontal="center" vertical="center" wrapText="1" readingOrder="1"/>
      <protection locked="0"/>
    </xf>
    <xf numFmtId="165" fontId="13" fillId="0" borderId="62" xfId="0" applyNumberFormat="1" applyFont="1" applyBorder="1" applyAlignment="1" applyProtection="1">
      <alignment horizontal="center" vertical="center" wrapText="1" readingOrder="1"/>
      <protection locked="0"/>
    </xf>
    <xf numFmtId="9" fontId="13" fillId="5" borderId="62" xfId="1" applyFont="1" applyFill="1" applyBorder="1" applyAlignment="1" applyProtection="1">
      <alignment horizontal="center" vertical="center" wrapText="1" readingOrder="1"/>
      <protection locked="0"/>
    </xf>
    <xf numFmtId="165" fontId="13" fillId="5" borderId="62" xfId="0" applyNumberFormat="1" applyFont="1" applyFill="1" applyBorder="1" applyAlignment="1" applyProtection="1">
      <alignment horizontal="center" vertical="center" wrapText="1" readingOrder="1"/>
      <protection locked="0"/>
    </xf>
    <xf numFmtId="9" fontId="13" fillId="0" borderId="62" xfId="1" applyFont="1" applyBorder="1" applyAlignment="1" applyProtection="1">
      <alignment horizontal="center" vertical="center" wrapText="1"/>
      <protection locked="0"/>
    </xf>
    <xf numFmtId="165" fontId="13" fillId="9" borderId="62" xfId="0" applyNumberFormat="1" applyFont="1" applyFill="1" applyBorder="1" applyAlignment="1" applyProtection="1">
      <alignment horizontal="center" vertical="center" wrapText="1" readingOrder="1"/>
      <protection locked="0"/>
    </xf>
    <xf numFmtId="10" fontId="13" fillId="4" borderId="62" xfId="1" applyNumberFormat="1" applyFont="1" applyFill="1" applyBorder="1" applyAlignment="1" applyProtection="1">
      <alignment horizontal="center" vertical="center" wrapText="1" readingOrder="1"/>
      <protection locked="0"/>
    </xf>
    <xf numFmtId="166" fontId="13" fillId="4" borderId="62" xfId="0" applyNumberFormat="1" applyFont="1" applyFill="1" applyBorder="1" applyAlignment="1" applyProtection="1">
      <alignment horizontal="center" vertical="center" wrapText="1" readingOrder="1"/>
      <protection locked="0"/>
    </xf>
    <xf numFmtId="0" fontId="9" fillId="6" borderId="30" xfId="0" applyFont="1" applyFill="1" applyBorder="1" applyAlignment="1" applyProtection="1">
      <alignment vertical="center" wrapText="1"/>
      <protection locked="0"/>
    </xf>
    <xf numFmtId="0" fontId="14" fillId="0" borderId="62" xfId="0" applyFont="1" applyBorder="1" applyAlignment="1" applyProtection="1">
      <alignment vertical="center" wrapText="1"/>
      <protection locked="0"/>
    </xf>
    <xf numFmtId="0" fontId="8" fillId="0" borderId="62" xfId="0" applyFont="1" applyBorder="1"/>
    <xf numFmtId="164" fontId="13" fillId="0" borderId="62" xfId="0" applyNumberFormat="1" applyFont="1" applyBorder="1" applyAlignment="1" applyProtection="1">
      <alignment horizontal="center" vertical="center" wrapText="1" readingOrder="1"/>
      <protection locked="0"/>
    </xf>
    <xf numFmtId="164" fontId="13" fillId="0" borderId="62" xfId="0" applyNumberFormat="1" applyFont="1" applyBorder="1" applyAlignment="1" applyProtection="1">
      <alignment horizontal="center" vertical="center" wrapText="1"/>
      <protection locked="0"/>
    </xf>
    <xf numFmtId="164" fontId="13" fillId="5" borderId="62" xfId="0" applyNumberFormat="1" applyFont="1" applyFill="1" applyBorder="1" applyAlignment="1" applyProtection="1">
      <alignment horizontal="center" vertical="center" wrapText="1" readingOrder="1"/>
      <protection locked="0"/>
    </xf>
    <xf numFmtId="9" fontId="13" fillId="5" borderId="62" xfId="0" applyNumberFormat="1" applyFont="1" applyFill="1" applyBorder="1" applyAlignment="1" applyProtection="1">
      <alignment horizontal="center" vertical="center" wrapText="1" readingOrder="1"/>
      <protection locked="0"/>
    </xf>
    <xf numFmtId="1" fontId="13" fillId="0" borderId="62" xfId="0" applyNumberFormat="1" applyFont="1" applyBorder="1" applyAlignment="1" applyProtection="1">
      <alignment horizontal="center" vertical="center" wrapText="1" readingOrder="1"/>
      <protection locked="0"/>
    </xf>
    <xf numFmtId="0" fontId="13"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4" fillId="0" borderId="0" xfId="0" applyFont="1" applyAlignment="1" applyProtection="1">
      <alignment horizontal="center"/>
      <protection locked="0"/>
    </xf>
    <xf numFmtId="0" fontId="5" fillId="0" borderId="62" xfId="0" applyFont="1" applyBorder="1" applyAlignment="1" applyProtection="1">
      <alignment horizontal="left" vertical="center" wrapText="1"/>
      <protection locked="0"/>
    </xf>
    <xf numFmtId="0" fontId="17" fillId="8" borderId="62" xfId="0" applyFont="1" applyFill="1" applyBorder="1" applyAlignment="1" applyProtection="1">
      <alignment horizontal="justify" vertical="center" wrapText="1"/>
      <protection locked="0"/>
    </xf>
    <xf numFmtId="0" fontId="16" fillId="8" borderId="62" xfId="0" applyFont="1" applyFill="1" applyBorder="1" applyAlignment="1" applyProtection="1">
      <alignment horizontal="justify" vertical="center" wrapText="1"/>
      <protection locked="0"/>
    </xf>
    <xf numFmtId="0" fontId="4" fillId="2" borderId="62" xfId="0" applyFont="1" applyFill="1" applyBorder="1" applyAlignment="1">
      <alignment horizontal="left" vertical="center"/>
    </xf>
    <xf numFmtId="0" fontId="4" fillId="7" borderId="62" xfId="0" applyFont="1" applyFill="1" applyBorder="1" applyAlignment="1">
      <alignment horizontal="left" vertical="center"/>
    </xf>
    <xf numFmtId="0" fontId="6" fillId="0" borderId="31" xfId="0" applyFont="1" applyBorder="1" applyAlignment="1" applyProtection="1">
      <alignment horizontal="left" vertical="center" wrapText="1"/>
      <protection locked="0"/>
    </xf>
    <xf numFmtId="0" fontId="6" fillId="0" borderId="32"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18" fillId="0" borderId="0" xfId="0" applyFont="1" applyAlignment="1" applyProtection="1">
      <alignment horizontal="center"/>
      <protection locked="0"/>
    </xf>
    <xf numFmtId="0" fontId="15" fillId="6" borderId="62" xfId="0" applyFont="1" applyFill="1" applyBorder="1" applyAlignment="1" applyProtection="1">
      <alignment horizontal="left" vertical="center" wrapText="1"/>
      <protection locked="0"/>
    </xf>
    <xf numFmtId="0" fontId="17" fillId="0" borderId="62" xfId="0" applyFont="1" applyBorder="1" applyAlignment="1" applyProtection="1">
      <alignment horizontal="justify" vertical="center" wrapText="1"/>
      <protection locked="0"/>
    </xf>
    <xf numFmtId="0" fontId="5" fillId="8" borderId="62" xfId="0" applyFont="1" applyFill="1" applyBorder="1" applyAlignment="1" applyProtection="1">
      <alignment horizontal="justify" vertical="center" wrapText="1"/>
      <protection locked="0"/>
    </xf>
    <xf numFmtId="0" fontId="5" fillId="0" borderId="62" xfId="0" applyFont="1" applyBorder="1" applyAlignment="1" applyProtection="1">
      <alignment horizontal="justify" vertical="center" wrapText="1"/>
      <protection locked="0"/>
    </xf>
    <xf numFmtId="0" fontId="9" fillId="5" borderId="62" xfId="0" applyFont="1" applyFill="1" applyBorder="1" applyAlignment="1">
      <alignment horizontal="center" vertical="center" wrapText="1" readingOrder="1"/>
    </xf>
    <xf numFmtId="0" fontId="13" fillId="3" borderId="62" xfId="0" applyFont="1" applyFill="1" applyBorder="1" applyAlignment="1">
      <alignment vertical="top" wrapText="1"/>
    </xf>
    <xf numFmtId="44" fontId="13" fillId="0" borderId="62" xfId="2" applyFont="1" applyFill="1" applyBorder="1" applyAlignment="1" applyProtection="1">
      <alignment horizontal="center" vertical="center" wrapText="1" readingOrder="1"/>
      <protection locked="0"/>
    </xf>
    <xf numFmtId="10" fontId="13" fillId="0" borderId="62" xfId="1" applyNumberFormat="1" applyFont="1" applyFill="1" applyBorder="1" applyAlignment="1" applyProtection="1">
      <alignment horizontal="center" vertical="center" wrapText="1" readingOrder="1"/>
    </xf>
    <xf numFmtId="0" fontId="14" fillId="3" borderId="62" xfId="0" applyFont="1" applyFill="1" applyBorder="1" applyAlignment="1">
      <alignment horizontal="center" vertical="center" wrapText="1" readingOrder="1"/>
    </xf>
    <xf numFmtId="0" fontId="5" fillId="8" borderId="62" xfId="0" applyFont="1" applyFill="1" applyBorder="1" applyAlignment="1" applyProtection="1">
      <alignment horizontal="left" vertical="center" wrapText="1"/>
      <protection locked="0"/>
    </xf>
    <xf numFmtId="0" fontId="8" fillId="0" borderId="62" xfId="0" applyFont="1" applyBorder="1" applyAlignment="1">
      <alignment horizontal="left" vertical="center" wrapText="1"/>
    </xf>
    <xf numFmtId="49" fontId="5" fillId="0" borderId="62" xfId="0" quotePrefix="1" applyNumberFormat="1" applyFont="1" applyBorder="1" applyAlignment="1" applyProtection="1">
      <alignment horizontal="left" vertical="center" wrapText="1"/>
      <protection locked="0"/>
    </xf>
    <xf numFmtId="0" fontId="21" fillId="0" borderId="62" xfId="0" applyFont="1" applyBorder="1" applyAlignment="1" applyProtection="1">
      <alignment horizontal="left" vertical="center" wrapText="1"/>
      <protection locked="0"/>
    </xf>
    <xf numFmtId="0" fontId="8" fillId="0" borderId="62" xfId="0" applyFont="1" applyBorder="1" applyAlignment="1">
      <alignment horizontal="center" vertical="center" wrapText="1"/>
    </xf>
    <xf numFmtId="0" fontId="4" fillId="2" borderId="49" xfId="0" applyFont="1" applyFill="1" applyBorder="1" applyAlignment="1">
      <alignment horizontal="left" vertical="center"/>
    </xf>
    <xf numFmtId="0" fontId="4" fillId="2" borderId="50" xfId="0" applyFont="1" applyFill="1" applyBorder="1" applyAlignment="1">
      <alignment horizontal="left" vertical="center"/>
    </xf>
    <xf numFmtId="0" fontId="4" fillId="2" borderId="51" xfId="0" applyFont="1" applyFill="1" applyBorder="1" applyAlignment="1">
      <alignment horizontal="left" vertical="center"/>
    </xf>
    <xf numFmtId="0" fontId="15" fillId="6" borderId="11" xfId="0" applyFont="1" applyFill="1" applyBorder="1" applyAlignment="1" applyProtection="1">
      <alignment horizontal="left" vertical="center" wrapText="1"/>
      <protection locked="0"/>
    </xf>
    <xf numFmtId="0" fontId="15" fillId="6" borderId="24" xfId="0" applyFont="1" applyFill="1" applyBorder="1" applyAlignment="1" applyProtection="1">
      <alignment horizontal="left" vertical="center" wrapText="1"/>
      <protection locked="0"/>
    </xf>
    <xf numFmtId="0" fontId="5" fillId="0" borderId="11" xfId="0" applyFont="1" applyBorder="1" applyAlignment="1" applyProtection="1">
      <alignment horizontal="justify" vertical="center" wrapText="1"/>
      <protection locked="0"/>
    </xf>
    <xf numFmtId="0" fontId="5" fillId="0" borderId="24" xfId="0" applyFont="1" applyBorder="1" applyAlignment="1" applyProtection="1">
      <alignment horizontal="justify" vertical="center" wrapText="1"/>
      <protection locked="0"/>
    </xf>
    <xf numFmtId="0" fontId="17" fillId="8" borderId="11" xfId="0" applyFont="1" applyFill="1" applyBorder="1" applyAlignment="1" applyProtection="1">
      <alignment horizontal="justify" vertical="center" wrapText="1"/>
      <protection locked="0"/>
    </xf>
    <xf numFmtId="0" fontId="17" fillId="8" borderId="24" xfId="0" applyFont="1" applyFill="1" applyBorder="1" applyAlignment="1" applyProtection="1">
      <alignment horizontal="justify" vertical="center" wrapText="1"/>
      <protection locked="0"/>
    </xf>
    <xf numFmtId="0" fontId="4" fillId="7" borderId="23" xfId="0" applyFont="1" applyFill="1" applyBorder="1" applyAlignment="1">
      <alignment horizontal="left" vertical="center"/>
    </xf>
    <xf numFmtId="0" fontId="4" fillId="7" borderId="11" xfId="0" applyFont="1" applyFill="1" applyBorder="1" applyAlignment="1">
      <alignment horizontal="left" vertical="center"/>
    </xf>
    <xf numFmtId="0" fontId="4" fillId="7" borderId="24" xfId="0" applyFont="1" applyFill="1" applyBorder="1" applyAlignment="1">
      <alignment horizontal="left" vertical="center"/>
    </xf>
    <xf numFmtId="0" fontId="17" fillId="8" borderId="18" xfId="0" applyFont="1" applyFill="1" applyBorder="1" applyAlignment="1" applyProtection="1">
      <alignment horizontal="justify" vertical="center" wrapText="1"/>
      <protection locked="0"/>
    </xf>
    <xf numFmtId="0" fontId="17" fillId="8" borderId="19" xfId="0" applyFont="1" applyFill="1" applyBorder="1" applyAlignment="1" applyProtection="1">
      <alignment horizontal="justify" vertical="center" wrapText="1"/>
      <protection locked="0"/>
    </xf>
    <xf numFmtId="0" fontId="17" fillId="8" borderId="52" xfId="0" applyFont="1" applyFill="1" applyBorder="1" applyAlignment="1" applyProtection="1">
      <alignment horizontal="justify" vertical="center" wrapText="1"/>
      <protection locked="0"/>
    </xf>
    <xf numFmtId="0" fontId="4" fillId="2" borderId="23" xfId="0" applyFont="1" applyFill="1" applyBorder="1" applyAlignment="1">
      <alignment horizontal="left" vertical="center"/>
    </xf>
    <xf numFmtId="0" fontId="4" fillId="2" borderId="11" xfId="0" applyFont="1" applyFill="1" applyBorder="1" applyAlignment="1">
      <alignment horizontal="left" vertical="center"/>
    </xf>
    <xf numFmtId="0" fontId="4" fillId="2" borderId="24" xfId="0" applyFont="1" applyFill="1" applyBorder="1" applyAlignment="1">
      <alignment horizontal="left" vertical="center"/>
    </xf>
    <xf numFmtId="0" fontId="4" fillId="7" borderId="53" xfId="0" applyFont="1" applyFill="1" applyBorder="1" applyAlignment="1">
      <alignment horizontal="left" vertical="center"/>
    </xf>
    <xf numFmtId="0" fontId="4" fillId="7" borderId="54" xfId="0" applyFont="1" applyFill="1" applyBorder="1" applyAlignment="1">
      <alignment horizontal="left" vertical="center"/>
    </xf>
    <xf numFmtId="0" fontId="4" fillId="7" borderId="55" xfId="0" applyFont="1" applyFill="1" applyBorder="1" applyAlignment="1">
      <alignment horizontal="left" vertical="center"/>
    </xf>
    <xf numFmtId="0" fontId="6" fillId="0" borderId="10" xfId="0" applyFont="1" applyBorder="1" applyAlignment="1" applyProtection="1">
      <alignment horizontal="left" vertical="center" wrapText="1"/>
      <protection locked="0"/>
    </xf>
    <xf numFmtId="0" fontId="16" fillId="8" borderId="11" xfId="0" applyFont="1" applyFill="1" applyBorder="1" applyAlignment="1" applyProtection="1">
      <alignment horizontal="justify" vertical="center" wrapText="1"/>
      <protection locked="0"/>
    </xf>
    <xf numFmtId="0" fontId="16" fillId="8" borderId="24" xfId="0" applyFont="1" applyFill="1" applyBorder="1" applyAlignment="1" applyProtection="1">
      <alignment horizontal="justify" vertical="center" wrapText="1"/>
      <protection locked="0"/>
    </xf>
    <xf numFmtId="0" fontId="5" fillId="0" borderId="30" xfId="0" applyFont="1" applyBorder="1" applyAlignment="1" applyProtection="1">
      <alignment horizontal="justify" vertical="center" wrapText="1"/>
      <protection locked="0"/>
    </xf>
    <xf numFmtId="0" fontId="5" fillId="0" borderId="57" xfId="0" applyFont="1" applyBorder="1" applyAlignment="1" applyProtection="1">
      <alignment horizontal="justify" vertical="center" wrapText="1"/>
      <protection locked="0"/>
    </xf>
    <xf numFmtId="0" fontId="17" fillId="8" borderId="64" xfId="0" applyFont="1" applyFill="1" applyBorder="1" applyAlignment="1" applyProtection="1">
      <alignment horizontal="justify" vertical="center" wrapText="1"/>
      <protection locked="0"/>
    </xf>
    <xf numFmtId="0" fontId="17" fillId="8" borderId="65" xfId="0" applyFont="1" applyFill="1" applyBorder="1" applyAlignment="1" applyProtection="1">
      <alignment horizontal="justify" vertical="center" wrapText="1"/>
      <protection locked="0"/>
    </xf>
    <xf numFmtId="0" fontId="17" fillId="8" borderId="67" xfId="0" applyFont="1" applyFill="1" applyBorder="1" applyAlignment="1" applyProtection="1">
      <alignment horizontal="justify" vertical="center" wrapText="1"/>
      <protection locked="0"/>
    </xf>
    <xf numFmtId="0" fontId="16" fillId="8" borderId="67" xfId="0" applyFont="1" applyFill="1" applyBorder="1" applyAlignment="1" applyProtection="1">
      <alignment horizontal="justify" vertical="center" wrapText="1"/>
      <protection locked="0"/>
    </xf>
    <xf numFmtId="0" fontId="16" fillId="8" borderId="68" xfId="0" applyFont="1" applyFill="1" applyBorder="1" applyAlignment="1" applyProtection="1">
      <alignment horizontal="justify" vertical="center" wrapText="1"/>
      <protection locked="0"/>
    </xf>
    <xf numFmtId="0" fontId="15" fillId="6" borderId="59" xfId="0" applyFont="1" applyFill="1" applyBorder="1" applyAlignment="1" applyProtection="1">
      <alignment horizontal="left" vertical="center" wrapText="1"/>
      <protection locked="0"/>
    </xf>
    <xf numFmtId="0" fontId="15" fillId="6" borderId="60" xfId="0" applyFont="1" applyFill="1" applyBorder="1" applyAlignment="1" applyProtection="1">
      <alignment horizontal="left" vertical="center" wrapText="1"/>
      <protection locked="0"/>
    </xf>
    <xf numFmtId="0" fontId="4" fillId="2" borderId="25" xfId="0" applyFont="1" applyFill="1" applyBorder="1" applyAlignment="1">
      <alignment horizontal="left" vertical="center"/>
    </xf>
    <xf numFmtId="0" fontId="4" fillId="2" borderId="0" xfId="0" applyFont="1" applyFill="1" applyAlignment="1">
      <alignment horizontal="left" vertical="center"/>
    </xf>
    <xf numFmtId="0" fontId="4" fillId="2" borderId="26" xfId="0" applyFont="1" applyFill="1" applyBorder="1" applyAlignment="1">
      <alignment horizontal="left" vertical="center"/>
    </xf>
    <xf numFmtId="0" fontId="8" fillId="0" borderId="3" xfId="0" applyFont="1" applyBorder="1" applyAlignment="1">
      <alignment horizontal="left" vertical="center" wrapText="1"/>
    </xf>
    <xf numFmtId="0" fontId="8" fillId="0" borderId="8" xfId="0" applyFont="1" applyBorder="1" applyAlignment="1">
      <alignment horizontal="left" vertical="center" wrapText="1"/>
    </xf>
    <xf numFmtId="0" fontId="8" fillId="0" borderId="38" xfId="0" applyFont="1" applyBorder="1" applyAlignment="1">
      <alignment horizontal="left" vertical="center" wrapText="1"/>
    </xf>
    <xf numFmtId="0" fontId="4" fillId="7" borderId="25" xfId="0" applyFont="1" applyFill="1" applyBorder="1" applyAlignment="1">
      <alignment horizontal="left" vertical="center"/>
    </xf>
    <xf numFmtId="0" fontId="4" fillId="7" borderId="0" xfId="0" applyFont="1" applyFill="1" applyAlignment="1">
      <alignment horizontal="left" vertical="center"/>
    </xf>
    <xf numFmtId="0" fontId="4" fillId="7" borderId="26" xfId="0" applyFont="1" applyFill="1" applyBorder="1" applyAlignment="1">
      <alignment horizontal="left" vertical="center"/>
    </xf>
    <xf numFmtId="0" fontId="14" fillId="3" borderId="23" xfId="0" applyFont="1" applyFill="1" applyBorder="1" applyAlignment="1">
      <alignment horizontal="center" vertical="center" wrapText="1" readingOrder="1"/>
    </xf>
    <xf numFmtId="0" fontId="14" fillId="3" borderId="11" xfId="0" applyFont="1" applyFill="1" applyBorder="1" applyAlignment="1">
      <alignment horizontal="center" vertical="center" wrapText="1" readingOrder="1"/>
    </xf>
    <xf numFmtId="0" fontId="14" fillId="3" borderId="24" xfId="0" applyFont="1" applyFill="1" applyBorder="1" applyAlignment="1">
      <alignment horizontal="center" vertical="center" wrapText="1" readingOrder="1"/>
    </xf>
    <xf numFmtId="0" fontId="5" fillId="0" borderId="0" xfId="0" applyFont="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44" fontId="13" fillId="0" borderId="39" xfId="2" applyFont="1" applyFill="1" applyBorder="1" applyAlignment="1" applyProtection="1">
      <alignment horizontal="center" vertical="center" wrapText="1" readingOrder="1"/>
      <protection locked="0"/>
    </xf>
    <xf numFmtId="44" fontId="13" fillId="0" borderId="7" xfId="2" applyFont="1" applyFill="1" applyBorder="1" applyAlignment="1" applyProtection="1">
      <alignment horizontal="center" vertical="center" wrapText="1" readingOrder="1"/>
      <protection locked="0"/>
    </xf>
    <xf numFmtId="10" fontId="13" fillId="0" borderId="20" xfId="1" applyNumberFormat="1" applyFont="1" applyFill="1" applyBorder="1" applyAlignment="1" applyProtection="1">
      <alignment horizontal="center" vertical="center" wrapText="1" readingOrder="1"/>
    </xf>
    <xf numFmtId="10" fontId="13" fillId="0" borderId="40" xfId="1" applyNumberFormat="1" applyFont="1" applyFill="1" applyBorder="1" applyAlignment="1" applyProtection="1">
      <alignment horizontal="center" vertical="center" wrapText="1" readingOrder="1"/>
    </xf>
    <xf numFmtId="0" fontId="9" fillId="5" borderId="6" xfId="0" applyFont="1" applyFill="1" applyBorder="1" applyAlignment="1">
      <alignment horizontal="center" vertical="center" wrapText="1" readingOrder="1"/>
    </xf>
    <xf numFmtId="0" fontId="13" fillId="3" borderId="6" xfId="0" applyFont="1" applyFill="1" applyBorder="1" applyAlignment="1">
      <alignment vertical="top" wrapText="1"/>
    </xf>
    <xf numFmtId="0" fontId="13" fillId="3" borderId="41" xfId="0" applyFont="1" applyFill="1" applyBorder="1" applyAlignment="1">
      <alignment vertical="top" wrapText="1"/>
    </xf>
    <xf numFmtId="43" fontId="8" fillId="0" borderId="20" xfId="2" applyNumberFormat="1" applyFont="1" applyFill="1" applyBorder="1" applyAlignment="1" applyProtection="1">
      <alignment horizontal="center" vertical="center" wrapText="1" readingOrder="1"/>
      <protection locked="0"/>
    </xf>
    <xf numFmtId="43" fontId="8" fillId="0" borderId="21" xfId="2" applyNumberFormat="1" applyFont="1" applyFill="1" applyBorder="1" applyAlignment="1" applyProtection="1">
      <alignment horizontal="center" vertical="center" wrapText="1" readingOrder="1"/>
      <protection locked="0"/>
    </xf>
    <xf numFmtId="43" fontId="8" fillId="0" borderId="22" xfId="2" applyNumberFormat="1" applyFont="1" applyFill="1" applyBorder="1" applyAlignment="1" applyProtection="1">
      <alignment horizontal="center" vertical="center" wrapText="1" readingOrder="1"/>
      <protection locked="0"/>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xf>
    <xf numFmtId="0" fontId="4" fillId="2" borderId="36" xfId="0" applyFont="1" applyFill="1" applyBorder="1" applyAlignment="1">
      <alignment horizontal="left" vertical="center"/>
    </xf>
    <xf numFmtId="49" fontId="5" fillId="0" borderId="4" xfId="0" quotePrefix="1" applyNumberFormat="1" applyFont="1" applyBorder="1" applyAlignment="1" applyProtection="1">
      <alignment horizontal="left" vertical="center" wrapText="1"/>
      <protection locked="0"/>
    </xf>
    <xf numFmtId="49" fontId="5" fillId="0" borderId="37" xfId="0" quotePrefix="1" applyNumberFormat="1"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8" xfId="0" applyFont="1" applyBorder="1" applyAlignment="1" applyProtection="1">
      <alignment horizontal="left" vertical="center" wrapText="1"/>
      <protection locked="0"/>
    </xf>
    <xf numFmtId="0" fontId="21" fillId="0" borderId="58" xfId="0" applyFont="1" applyBorder="1" applyAlignment="1" applyProtection="1">
      <alignment horizontal="left" vertical="center" wrapText="1"/>
      <protection locked="0"/>
    </xf>
    <xf numFmtId="0" fontId="8" fillId="0" borderId="4" xfId="0" applyFont="1" applyBorder="1" applyAlignment="1">
      <alignment horizontal="center" vertical="center" wrapText="1"/>
    </xf>
    <xf numFmtId="0" fontId="8" fillId="0" borderId="37" xfId="0" applyFont="1" applyBorder="1" applyAlignment="1">
      <alignment horizontal="center" vertical="center" wrapText="1"/>
    </xf>
    <xf numFmtId="0" fontId="15" fillId="6" borderId="30" xfId="0" applyFont="1" applyFill="1" applyBorder="1" applyAlignment="1" applyProtection="1">
      <alignment horizontal="left" vertical="center" wrapText="1"/>
      <protection locked="0"/>
    </xf>
    <xf numFmtId="0" fontId="6" fillId="0" borderId="62" xfId="0" applyFont="1" applyBorder="1" applyAlignment="1" applyProtection="1">
      <alignment horizontal="left" vertical="center" wrapText="1"/>
      <protection locked="0"/>
    </xf>
    <xf numFmtId="0" fontId="4" fillId="2" borderId="59" xfId="0" applyFont="1" applyFill="1" applyBorder="1" applyAlignment="1">
      <alignment horizontal="left" vertical="center"/>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2" tint="-9.9978637043366805E-2"/>
        </left>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family val="2"/>
        <scheme val="none"/>
      </font>
      <numFmt numFmtId="165" formatCode="[$-10409]#,##0.00;\-#,##0.00"/>
      <fill>
        <patternFill patternType="solid">
          <fgColor rgb="FFF5F5F5"/>
          <bgColor theme="0"/>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family val="2"/>
        <scheme val="none"/>
      </font>
      <numFmt numFmtId="165" formatCode="[$-10409]#,##0.00;\-#,##0.00"/>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family val="2"/>
        <scheme val="none"/>
      </font>
      <numFmt numFmtId="165" formatCode="[$-10409]#,##0.00;\-#,##0.00"/>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bottom/>
        <vertical style="thin">
          <color theme="2" tint="-9.9978637043366805E-2"/>
        </vertical>
        <horizontal style="thin">
          <color theme="2" tint="-9.9978637043366805E-2"/>
        </horizontal>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4.9989318521683403E-2"/>
        </left>
        <right style="thin">
          <color theme="0" tint="-0.249977111117893"/>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left style="thin">
          <color theme="0" tint="-0.34998626667073579"/>
        </left>
        <right style="thin">
          <color theme="0" tint="-0.249977111117893"/>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Verdana"/>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2" tint="-9.9978637043366805E-2"/>
        </left>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165" formatCode="[$-10409]#,##0.00;\-#,##0.00"/>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left style="thin">
          <color theme="2" tint="-9.9978637043366805E-2"/>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left/>
        <right style="thin">
          <color theme="2" tint="-9.9978637043366805E-2"/>
        </right>
        <top style="thin">
          <color theme="2" tint="-9.9978637043366805E-2"/>
        </top>
        <bottom style="thin">
          <color theme="2" tint="-9.9978637043366805E-2"/>
        </bottom>
        <vertical style="thin">
          <color theme="2" tint="-9.9978637043366805E-2"/>
        </vertical>
        <horizontal style="thin">
          <color theme="2" tint="-9.9978637043366805E-2"/>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bottom style="thin">
          <color theme="0" tint="-0.499984740745262"/>
        </bottom>
      </border>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2" tint="-9.9978637043366805E-2"/>
        </left>
        <right style="thin">
          <color theme="2" tint="-9.9978637043366805E-2"/>
        </right>
        <top/>
        <bottom/>
        <vertical style="thin">
          <color theme="2" tint="-9.9978637043366805E-2"/>
        </vertical>
        <horizontal style="thin">
          <color theme="2" tint="-9.9978637043366805E-2"/>
        </horizontal>
      </border>
      <protection locked="1" hidden="0"/>
    </dxf>
  </dxfs>
  <tableStyles count="2" defaultTableStyle="TableStyleMedium2" defaultPivotStyle="PivotStyleLight16">
    <tableStyle name="Estilo de tabla 1" pivot="0" count="0" xr9:uid="{00000000-0011-0000-FFFF-FFFF00000000}"/>
    <tableStyle name="Invisible" pivot="0" table="0" count="0" xr9:uid="{00000000-0011-0000-FFFF-FFFF0100000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3:J29" totalsRowShown="0" headerRowDxfId="29" dataDxfId="27" headerRowBorderDxfId="28" tableBorderDxfId="26" totalsRowBorderDxfId="25">
  <tableColumns count="10">
    <tableColumn id="1" xr3:uid="{00000000-0010-0000-0000-000001000000}" name="Producto" dataDxfId="24"/>
    <tableColumn id="2" xr3:uid="{00000000-0010-0000-0000-000002000000}" name="Indicador" dataDxfId="23"/>
    <tableColumn id="3" xr3:uid="{00000000-0010-0000-0000-000003000000}" name="Física_x000a_(A)" dataDxfId="22"/>
    <tableColumn id="4" xr3:uid="{00000000-0010-0000-0000-000004000000}" name="Financiera_x000a_(B)" dataDxfId="21"/>
    <tableColumn id="9" xr3:uid="{00000000-0010-0000-0000-000009000000}" name="Física_x000a_(C)" dataDxfId="20"/>
    <tableColumn id="10" xr3:uid="{00000000-0010-0000-0000-00000A000000}" name="Financiera_x000a_(D)" dataDxfId="19"/>
    <tableColumn id="5" xr3:uid="{00000000-0010-0000-0000-000005000000}" name="Física _x000a_(E)" dataDxfId="18"/>
    <tableColumn id="6" xr3:uid="{00000000-0010-0000-0000-000006000000}" name="Financiera _x000a_ (F)" dataDxfId="17"/>
    <tableColumn id="7" xr3:uid="{00000000-0010-0000-0000-000007000000}" name="Física _x000a_(%)_x000a_ G=E/C" dataDxfId="16" dataCellStyle="Porcentaje">
      <calculatedColumnFormula>IF(G24&gt;0,G24/E24,0)</calculatedColumnFormula>
    </tableColumn>
    <tableColumn id="8" xr3:uid="{00000000-0010-0000-0000-000008000000}" name="Financiero _x000a_(%) _x000a_H=F/D" dataDxfId="15">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16" displayName="Tabla16" ref="A23:J24"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dataCellStyle="Porcentaje"/>
    <tableColumn id="4" xr3:uid="{00000000-0010-0000-0100-000004000000}" name="Financiera_x000a_(B)" dataDxfId="6"/>
    <tableColumn id="9" xr3:uid="{00000000-0010-0000-0100-000009000000}" name="Física_x000a_(C)" dataDxfId="5" dataCellStyle="Porcentaje"/>
    <tableColumn id="10" xr3:uid="{00000000-0010-0000-0100-00000A000000}" name="Financiera_x000a_(D)" dataDxfId="4"/>
    <tableColumn id="5" xr3:uid="{00000000-0010-0000-0100-000005000000}" name="Física _x000a_(E)" dataDxfId="3" dataCellStyle="Porcentaje"/>
    <tableColumn id="6" xr3:uid="{00000000-0010-0000-0100-000006000000}" name="Financiera _x000a_ (F)" dataDxfId="2"/>
    <tableColumn id="7" xr3:uid="{00000000-0010-0000-0100-000007000000}" name="Física _x000a_(%)_x000a_ G=E/C" dataDxfId="1" dataCellStyle="Porcentaje">
      <calculatedColumnFormula>IF(G24&gt;0,G24/E24,0)</calculatedColumnFormula>
    </tableColumn>
    <tableColumn id="8" xr3:uid="{00000000-0010-0000-0100-000008000000}" name="Financiero _x000a_(%) _x000a_H=F/D" dataDxfId="0">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a18" displayName="Tabla18" ref="A23:J28" totalsRowShown="0" headerRowDxfId="44" dataDxfId="42" headerRowBorderDxfId="43" tableBorderDxfId="41" totalsRowBorderDxfId="40">
  <tableColumns count="10">
    <tableColumn id="1" xr3:uid="{00000000-0010-0000-0200-000001000000}" name="Producto" dataDxfId="39"/>
    <tableColumn id="2" xr3:uid="{00000000-0010-0000-0200-000002000000}" name="Indicador" dataDxfId="38"/>
    <tableColumn id="3" xr3:uid="{00000000-0010-0000-0200-000003000000}" name="Física_x000a_(A)" dataDxfId="37"/>
    <tableColumn id="4" xr3:uid="{00000000-0010-0000-0200-000004000000}" name="Financiera_x000a_(B)" dataDxfId="36"/>
    <tableColumn id="9" xr3:uid="{00000000-0010-0000-0200-000009000000}" name="Física_x000a_(C)" dataDxfId="35"/>
    <tableColumn id="10" xr3:uid="{00000000-0010-0000-0200-00000A000000}" name="Financiera_x000a_(D)" dataDxfId="34"/>
    <tableColumn id="5" xr3:uid="{00000000-0010-0000-0200-000005000000}" name="Física _x000a_(E)" dataDxfId="33"/>
    <tableColumn id="6" xr3:uid="{00000000-0010-0000-0200-000006000000}" name="Financiera _x000a_ (F)" dataDxfId="32"/>
    <tableColumn id="7" xr3:uid="{00000000-0010-0000-0200-000007000000}" name="Física _x000a_(%)_x000a_ G=E/C" dataDxfId="31" dataCellStyle="Porcentaje">
      <calculatedColumnFormula>IF(G24&gt;0,G24/E24,0)</calculatedColumnFormula>
    </tableColumn>
    <tableColumn id="8" xr3:uid="{00000000-0010-0000-0200-000008000000}" name="Financiero _x000a_(%) _x000a_H=F/D" dataDxfId="3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60"/>
  <sheetViews>
    <sheetView tabSelected="1" zoomScale="80" zoomScaleNormal="80" zoomScaleSheetLayoutView="87" zoomScalePageLayoutView="85" workbookViewId="0">
      <selection activeCell="I20" sqref="I20:J20"/>
    </sheetView>
  </sheetViews>
  <sheetFormatPr baseColWidth="10" defaultColWidth="11.453125" defaultRowHeight="13.5" x14ac:dyDescent="0.25"/>
  <cols>
    <col min="1" max="1" width="33" style="3" customWidth="1"/>
    <col min="2" max="2" width="19.26953125" style="3" bestFit="1" customWidth="1"/>
    <col min="3" max="3" width="12.7265625" style="3" customWidth="1"/>
    <col min="4" max="4" width="18.1796875" style="3" customWidth="1"/>
    <col min="5" max="5" width="12.7265625" style="3" customWidth="1"/>
    <col min="6" max="6" width="18.26953125" style="3" customWidth="1"/>
    <col min="7" max="7" width="12.7265625" style="3" customWidth="1"/>
    <col min="8" max="8" width="16.81640625" style="3" customWidth="1"/>
    <col min="9" max="10" width="12.7265625" style="3" customWidth="1"/>
    <col min="11" max="11" width="11.453125" style="3"/>
    <col min="12" max="12" width="15.7265625" style="2" bestFit="1" customWidth="1"/>
    <col min="13" max="13" width="17.1796875" style="2" bestFit="1" customWidth="1"/>
    <col min="14" max="16384" width="11.453125" style="2"/>
  </cols>
  <sheetData>
    <row r="1" spans="1:11" ht="20.25" customHeight="1" x14ac:dyDescent="0.25">
      <c r="A1" s="171" t="s">
        <v>0</v>
      </c>
      <c r="B1" s="172"/>
      <c r="C1" s="172"/>
      <c r="D1" s="172"/>
      <c r="E1" s="172"/>
      <c r="F1" s="172"/>
      <c r="G1" s="172"/>
      <c r="H1" s="172"/>
      <c r="I1" s="172"/>
      <c r="J1" s="173"/>
      <c r="K1" s="1"/>
    </row>
    <row r="2" spans="1:11" ht="20.25" customHeight="1" x14ac:dyDescent="0.25">
      <c r="A2" s="153" t="s">
        <v>1</v>
      </c>
      <c r="B2" s="154"/>
      <c r="C2" s="154"/>
      <c r="D2" s="154"/>
      <c r="E2" s="154"/>
      <c r="F2" s="154"/>
      <c r="G2" s="154"/>
      <c r="H2" s="154"/>
      <c r="I2" s="154"/>
      <c r="J2" s="155"/>
      <c r="K2" s="1"/>
    </row>
    <row r="3" spans="1:11" ht="19.5" customHeight="1" x14ac:dyDescent="0.25">
      <c r="A3" s="36" t="s">
        <v>2</v>
      </c>
      <c r="B3" s="174" t="s">
        <v>3</v>
      </c>
      <c r="C3" s="174"/>
      <c r="D3" s="174"/>
      <c r="E3" s="174"/>
      <c r="F3" s="174"/>
      <c r="G3" s="174"/>
      <c r="H3" s="174"/>
      <c r="I3" s="174"/>
      <c r="J3" s="175"/>
      <c r="K3" s="1"/>
    </row>
    <row r="4" spans="1:11" ht="18.75" customHeight="1" x14ac:dyDescent="0.3">
      <c r="A4" s="37" t="s">
        <v>4</v>
      </c>
      <c r="B4" s="174" t="s">
        <v>5</v>
      </c>
      <c r="C4" s="174"/>
      <c r="D4" s="174"/>
      <c r="E4" s="174"/>
      <c r="F4" s="174"/>
      <c r="G4" s="174"/>
      <c r="H4" s="174"/>
      <c r="I4" s="174"/>
      <c r="J4" s="175"/>
      <c r="K4" s="1"/>
    </row>
    <row r="5" spans="1:11" ht="18.75" customHeight="1" x14ac:dyDescent="0.3">
      <c r="A5" s="37" t="s">
        <v>6</v>
      </c>
      <c r="B5" s="174" t="s">
        <v>7</v>
      </c>
      <c r="C5" s="174"/>
      <c r="D5" s="174"/>
      <c r="E5" s="174"/>
      <c r="F5" s="174"/>
      <c r="G5" s="174"/>
      <c r="H5" s="174"/>
      <c r="I5" s="174"/>
      <c r="J5" s="175"/>
      <c r="K5" s="1"/>
    </row>
    <row r="6" spans="1:11" ht="51.75" customHeight="1" x14ac:dyDescent="0.25">
      <c r="A6" s="36" t="s">
        <v>8</v>
      </c>
      <c r="B6" s="176" t="s">
        <v>124</v>
      </c>
      <c r="C6" s="177"/>
      <c r="D6" s="177"/>
      <c r="E6" s="177"/>
      <c r="F6" s="177"/>
      <c r="G6" s="177"/>
      <c r="H6" s="177"/>
      <c r="I6" s="177"/>
      <c r="J6" s="178"/>
    </row>
    <row r="7" spans="1:11" ht="57.75" customHeight="1" x14ac:dyDescent="0.25">
      <c r="A7" s="36" t="s">
        <v>9</v>
      </c>
      <c r="B7" s="176" t="s">
        <v>125</v>
      </c>
      <c r="C7" s="177"/>
      <c r="D7" s="177"/>
      <c r="E7" s="177"/>
      <c r="F7" s="177"/>
      <c r="G7" s="177"/>
      <c r="H7" s="177"/>
      <c r="I7" s="177"/>
      <c r="J7" s="178"/>
    </row>
    <row r="8" spans="1:11" ht="19.5" customHeight="1" x14ac:dyDescent="0.25">
      <c r="A8" s="147" t="s">
        <v>10</v>
      </c>
      <c r="B8" s="148"/>
      <c r="C8" s="148"/>
      <c r="D8" s="148"/>
      <c r="E8" s="148"/>
      <c r="F8" s="148"/>
      <c r="G8" s="148"/>
      <c r="H8" s="148"/>
      <c r="I8" s="148"/>
      <c r="J8" s="149"/>
    </row>
    <row r="9" spans="1:11" ht="21" customHeight="1" x14ac:dyDescent="0.25">
      <c r="A9" s="36" t="s">
        <v>11</v>
      </c>
      <c r="B9" s="4">
        <v>1</v>
      </c>
      <c r="C9" s="179" t="str">
        <f>IFERROR(VLOOKUP(B9,'[1]Validacion datos'!A2:B5,2,FALSE),"")</f>
        <v>DESARROLLO INSTITUCIONAL</v>
      </c>
      <c r="D9" s="179"/>
      <c r="E9" s="179"/>
      <c r="F9" s="179"/>
      <c r="G9" s="179"/>
      <c r="H9" s="179"/>
      <c r="I9" s="179"/>
      <c r="J9" s="180"/>
    </row>
    <row r="10" spans="1:11" ht="17.25" customHeight="1" x14ac:dyDescent="0.25">
      <c r="A10" s="36" t="s">
        <v>12</v>
      </c>
      <c r="B10" s="5">
        <v>1.2</v>
      </c>
      <c r="C10" s="179" t="str">
        <f>IFERROR(VLOOKUP(B10,'[1]Validacion datos'!A8:B26,2,FALSE),"")</f>
        <v>Imperio de la ley y seguridad ciudadana</v>
      </c>
      <c r="D10" s="179"/>
      <c r="E10" s="179"/>
      <c r="F10" s="179"/>
      <c r="G10" s="179"/>
      <c r="H10" s="179"/>
      <c r="I10" s="179"/>
      <c r="J10" s="180"/>
    </row>
    <row r="11" spans="1:11" ht="63.75" customHeight="1" x14ac:dyDescent="0.25">
      <c r="A11" s="36" t="s">
        <v>13</v>
      </c>
      <c r="B11" s="6" t="s">
        <v>14</v>
      </c>
      <c r="C11" s="150"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51"/>
      <c r="E11" s="151"/>
      <c r="F11" s="151"/>
      <c r="G11" s="151"/>
      <c r="H11" s="151"/>
      <c r="I11" s="151"/>
      <c r="J11" s="152"/>
    </row>
    <row r="12" spans="1:11" ht="15" x14ac:dyDescent="0.25">
      <c r="A12" s="147" t="s">
        <v>15</v>
      </c>
      <c r="B12" s="148"/>
      <c r="C12" s="148"/>
      <c r="D12" s="148"/>
      <c r="E12" s="148"/>
      <c r="F12" s="148"/>
      <c r="G12" s="148"/>
      <c r="H12" s="148"/>
      <c r="I12" s="148"/>
      <c r="J12" s="149"/>
    </row>
    <row r="13" spans="1:11" ht="21.75" customHeight="1" x14ac:dyDescent="0.25">
      <c r="A13" s="36" t="s">
        <v>16</v>
      </c>
      <c r="B13" s="159" t="s">
        <v>17</v>
      </c>
      <c r="C13" s="159"/>
      <c r="D13" s="159"/>
      <c r="E13" s="159"/>
      <c r="F13" s="159"/>
      <c r="G13" s="159"/>
      <c r="H13" s="159"/>
      <c r="I13" s="159"/>
      <c r="J13" s="160"/>
    </row>
    <row r="14" spans="1:11" ht="128.25" customHeight="1" x14ac:dyDescent="0.25">
      <c r="A14" s="38" t="s">
        <v>18</v>
      </c>
      <c r="B14" s="159" t="s">
        <v>19</v>
      </c>
      <c r="C14" s="159"/>
      <c r="D14" s="159"/>
      <c r="E14" s="159"/>
      <c r="F14" s="159"/>
      <c r="G14" s="159"/>
      <c r="H14" s="159"/>
      <c r="I14" s="159"/>
      <c r="J14" s="160"/>
    </row>
    <row r="15" spans="1:11" ht="44.25" customHeight="1" x14ac:dyDescent="0.25">
      <c r="A15" s="38" t="s">
        <v>20</v>
      </c>
      <c r="B15" s="159" t="s">
        <v>21</v>
      </c>
      <c r="C15" s="159"/>
      <c r="D15" s="159"/>
      <c r="E15" s="159"/>
      <c r="F15" s="159"/>
      <c r="G15" s="159"/>
      <c r="H15" s="159"/>
      <c r="I15" s="159"/>
      <c r="J15" s="160"/>
    </row>
    <row r="16" spans="1:11" ht="43.5" customHeight="1" x14ac:dyDescent="0.25">
      <c r="A16" s="38" t="s">
        <v>22</v>
      </c>
      <c r="B16" s="159" t="s">
        <v>23</v>
      </c>
      <c r="C16" s="159"/>
      <c r="D16" s="159"/>
      <c r="E16" s="159"/>
      <c r="F16" s="159"/>
      <c r="G16" s="159"/>
      <c r="H16" s="159"/>
      <c r="I16" s="159"/>
      <c r="J16" s="160"/>
      <c r="K16" s="1"/>
    </row>
    <row r="17" spans="1:12" ht="20.25" customHeight="1" x14ac:dyDescent="0.25">
      <c r="A17" s="147" t="s">
        <v>24</v>
      </c>
      <c r="B17" s="148"/>
      <c r="C17" s="148"/>
      <c r="D17" s="148"/>
      <c r="E17" s="148"/>
      <c r="F17" s="148"/>
      <c r="G17" s="148"/>
      <c r="H17" s="148"/>
      <c r="I17" s="148"/>
      <c r="J17" s="149"/>
    </row>
    <row r="18" spans="1:12" ht="16.5" customHeight="1" x14ac:dyDescent="0.25">
      <c r="A18" s="153" t="s">
        <v>25</v>
      </c>
      <c r="B18" s="154"/>
      <c r="C18" s="154"/>
      <c r="D18" s="154"/>
      <c r="E18" s="154"/>
      <c r="F18" s="154"/>
      <c r="G18" s="154"/>
      <c r="H18" s="154"/>
      <c r="I18" s="154"/>
      <c r="J18" s="155"/>
      <c r="K18" s="1"/>
    </row>
    <row r="19" spans="1:12" ht="36.75" customHeight="1" x14ac:dyDescent="0.25">
      <c r="A19" s="156" t="s">
        <v>26</v>
      </c>
      <c r="B19" s="157"/>
      <c r="C19" s="157" t="s">
        <v>27</v>
      </c>
      <c r="D19" s="157"/>
      <c r="E19" s="157"/>
      <c r="F19" s="157" t="s">
        <v>28</v>
      </c>
      <c r="G19" s="157"/>
      <c r="H19" s="157"/>
      <c r="I19" s="157" t="s">
        <v>29</v>
      </c>
      <c r="J19" s="158"/>
    </row>
    <row r="20" spans="1:12" ht="28.5" customHeight="1" x14ac:dyDescent="0.25">
      <c r="A20" s="161">
        <v>685995629</v>
      </c>
      <c r="B20" s="162"/>
      <c r="C20" s="168">
        <v>686207295</v>
      </c>
      <c r="D20" s="169"/>
      <c r="E20" s="170"/>
      <c r="F20" s="168">
        <f>SUM(Tabla1[Financiera 
 (F)])</f>
        <v>152324592.84</v>
      </c>
      <c r="G20" s="169"/>
      <c r="H20" s="170"/>
      <c r="I20" s="163">
        <f>+IF(F20&gt;0,F20/C20,0)</f>
        <v>0.22198043353648697</v>
      </c>
      <c r="J20" s="164"/>
    </row>
    <row r="21" spans="1:12" ht="20.25" customHeight="1" x14ac:dyDescent="0.25">
      <c r="A21" s="153" t="s">
        <v>30</v>
      </c>
      <c r="B21" s="154"/>
      <c r="C21" s="154"/>
      <c r="D21" s="154"/>
      <c r="E21" s="154"/>
      <c r="F21" s="154"/>
      <c r="G21" s="154"/>
      <c r="H21" s="154"/>
      <c r="I21" s="154"/>
      <c r="J21" s="155"/>
      <c r="K21" s="1"/>
    </row>
    <row r="22" spans="1:12" ht="50.25" customHeight="1" x14ac:dyDescent="0.3">
      <c r="A22" s="39"/>
      <c r="B22" s="40"/>
      <c r="C22" s="165" t="s">
        <v>31</v>
      </c>
      <c r="D22" s="166"/>
      <c r="E22" s="165" t="s">
        <v>32</v>
      </c>
      <c r="F22" s="166"/>
      <c r="G22" s="165" t="s">
        <v>33</v>
      </c>
      <c r="H22" s="165"/>
      <c r="I22" s="165" t="s">
        <v>34</v>
      </c>
      <c r="J22" s="167"/>
    </row>
    <row r="23" spans="1:12" ht="40.5" x14ac:dyDescent="0.25">
      <c r="A23" s="41" t="s">
        <v>35</v>
      </c>
      <c r="B23" s="7" t="s">
        <v>36</v>
      </c>
      <c r="C23" s="21" t="s">
        <v>37</v>
      </c>
      <c r="D23" s="21" t="s">
        <v>38</v>
      </c>
      <c r="E23" s="7" t="s">
        <v>39</v>
      </c>
      <c r="F23" s="7" t="s">
        <v>40</v>
      </c>
      <c r="G23" s="7" t="s">
        <v>41</v>
      </c>
      <c r="H23" s="7" t="s">
        <v>42</v>
      </c>
      <c r="I23" s="7" t="s">
        <v>43</v>
      </c>
      <c r="J23" s="42" t="s">
        <v>44</v>
      </c>
    </row>
    <row r="24" spans="1:12" ht="40.5" x14ac:dyDescent="0.35">
      <c r="A24" s="43" t="s">
        <v>45</v>
      </c>
      <c r="B24" s="19" t="s">
        <v>46</v>
      </c>
      <c r="C24" s="23" t="s">
        <v>46</v>
      </c>
      <c r="D24" s="9">
        <v>198062155</v>
      </c>
      <c r="E24" s="24" t="s">
        <v>46</v>
      </c>
      <c r="F24" s="29" t="s">
        <v>46</v>
      </c>
      <c r="G24" s="11" t="s">
        <v>46</v>
      </c>
      <c r="H24" s="9">
        <v>38341538.060000002</v>
      </c>
      <c r="I24" s="30">
        <v>0</v>
      </c>
      <c r="J24" s="44" t="e">
        <f>IF(H24&gt;0,H24/F24,0)</f>
        <v>#VALUE!</v>
      </c>
      <c r="L24" s="26"/>
    </row>
    <row r="25" spans="1:12" ht="84.75" customHeight="1" x14ac:dyDescent="0.25">
      <c r="A25" s="43" t="s">
        <v>47</v>
      </c>
      <c r="B25" s="19" t="s">
        <v>48</v>
      </c>
      <c r="C25" s="20">
        <v>85</v>
      </c>
      <c r="D25" s="9">
        <v>31283468</v>
      </c>
      <c r="E25" s="22">
        <v>25</v>
      </c>
      <c r="F25" s="10">
        <v>10291128.84</v>
      </c>
      <c r="G25" s="11">
        <v>21</v>
      </c>
      <c r="H25" s="9">
        <v>8113927.1299999999</v>
      </c>
      <c r="I25" s="12">
        <f>IF(G25&gt;0,G25/E25,0)</f>
        <v>0.84</v>
      </c>
      <c r="J25" s="44">
        <f>IF(H25&gt;0,H25/F25,0)</f>
        <v>0.78843898042189897</v>
      </c>
    </row>
    <row r="26" spans="1:12" ht="57" customHeight="1" x14ac:dyDescent="0.35">
      <c r="A26" s="43" t="s">
        <v>49</v>
      </c>
      <c r="B26" s="19" t="s">
        <v>50</v>
      </c>
      <c r="C26" s="17">
        <v>49979</v>
      </c>
      <c r="D26" s="28">
        <v>152245531</v>
      </c>
      <c r="E26" s="22">
        <v>9245</v>
      </c>
      <c r="F26" s="16">
        <v>45916673.25</v>
      </c>
      <c r="G26" s="11">
        <v>13674</v>
      </c>
      <c r="H26" s="9">
        <v>42209744.380000003</v>
      </c>
      <c r="I26" s="12">
        <f>IF(G26&gt;0,G26/E26,0)</f>
        <v>1.4790697674418605</v>
      </c>
      <c r="J26" s="44">
        <f t="shared" ref="J26:J29" si="0">IF(H26&gt;0,H26/F26,0)</f>
        <v>0.91926834834446558</v>
      </c>
      <c r="L26" s="26"/>
    </row>
    <row r="27" spans="1:12" ht="76.5" customHeight="1" x14ac:dyDescent="0.25">
      <c r="A27" s="56" t="s">
        <v>51</v>
      </c>
      <c r="B27" s="19" t="s">
        <v>52</v>
      </c>
      <c r="C27" s="17">
        <v>19</v>
      </c>
      <c r="D27" s="9">
        <v>82025629</v>
      </c>
      <c r="E27" s="22">
        <v>0</v>
      </c>
      <c r="F27" s="10">
        <v>25144234.940000001</v>
      </c>
      <c r="G27" s="11">
        <v>0</v>
      </c>
      <c r="H27" s="9">
        <v>17085800.469999999</v>
      </c>
      <c r="I27" s="12">
        <f>IF(G27&gt;0,G27/E27,0)</f>
        <v>0</v>
      </c>
      <c r="J27" s="44">
        <f t="shared" si="0"/>
        <v>0.67951164594073743</v>
      </c>
    </row>
    <row r="28" spans="1:12" ht="57.75" customHeight="1" x14ac:dyDescent="0.35">
      <c r="A28" s="43" t="s">
        <v>53</v>
      </c>
      <c r="B28" s="19" t="s">
        <v>54</v>
      </c>
      <c r="C28" s="17">
        <v>2</v>
      </c>
      <c r="D28" s="9">
        <v>193727286</v>
      </c>
      <c r="E28" s="24">
        <v>1</v>
      </c>
      <c r="F28" s="10">
        <v>60071951.100000001</v>
      </c>
      <c r="G28" s="11">
        <v>1</v>
      </c>
      <c r="H28" s="9">
        <v>39716991.899999999</v>
      </c>
      <c r="I28" s="12">
        <f>IF(G28&gt;0,G28/E28,0)</f>
        <v>1</v>
      </c>
      <c r="J28" s="44">
        <f t="shared" si="0"/>
        <v>0.66115701542445815</v>
      </c>
      <c r="L28" s="26"/>
    </row>
    <row r="29" spans="1:12" ht="123" customHeight="1" x14ac:dyDescent="0.35">
      <c r="A29" s="45" t="s">
        <v>55</v>
      </c>
      <c r="B29" s="46" t="s">
        <v>56</v>
      </c>
      <c r="C29" s="18">
        <v>1</v>
      </c>
      <c r="D29" s="47">
        <v>28651560</v>
      </c>
      <c r="E29" s="48">
        <v>0</v>
      </c>
      <c r="F29" s="49">
        <v>8653650.6899999995</v>
      </c>
      <c r="G29" s="50">
        <v>0</v>
      </c>
      <c r="H29" s="47">
        <v>6856590.9000000004</v>
      </c>
      <c r="I29" s="51">
        <f>IF(G29&gt;0,G29/E29,0)</f>
        <v>0</v>
      </c>
      <c r="J29" s="52">
        <f t="shared" si="0"/>
        <v>0.79233506708600465</v>
      </c>
      <c r="L29" s="26"/>
    </row>
    <row r="30" spans="1:12" ht="22.5" customHeight="1" x14ac:dyDescent="0.25">
      <c r="A30" s="114" t="s">
        <v>57</v>
      </c>
      <c r="B30" s="115"/>
      <c r="C30" s="115"/>
      <c r="D30" s="115"/>
      <c r="E30" s="115"/>
      <c r="F30" s="115"/>
      <c r="G30" s="115"/>
      <c r="H30" s="115"/>
      <c r="I30" s="115"/>
      <c r="J30" s="116"/>
    </row>
    <row r="31" spans="1:12" ht="17.25" customHeight="1" x14ac:dyDescent="0.25">
      <c r="A31" s="123" t="s">
        <v>58</v>
      </c>
      <c r="B31" s="124"/>
      <c r="C31" s="124"/>
      <c r="D31" s="124"/>
      <c r="E31" s="124"/>
      <c r="F31" s="124"/>
      <c r="G31" s="124"/>
      <c r="H31" s="124"/>
      <c r="I31" s="124"/>
      <c r="J31" s="125"/>
      <c r="K31" s="1"/>
    </row>
    <row r="32" spans="1:12" ht="22.5" customHeight="1" x14ac:dyDescent="0.25">
      <c r="A32" s="53" t="s">
        <v>59</v>
      </c>
      <c r="B32" s="117" t="str">
        <f>+A25</f>
        <v>6105- Negocios que comercializan armas de fuego controlados y regulados en sus operaciones.</v>
      </c>
      <c r="C32" s="117"/>
      <c r="D32" s="117"/>
      <c r="E32" s="117"/>
      <c r="F32" s="117"/>
      <c r="G32" s="117"/>
      <c r="H32" s="117"/>
      <c r="I32" s="117"/>
      <c r="J32" s="118"/>
    </row>
    <row r="33" spans="1:10" ht="53.25" customHeight="1" x14ac:dyDescent="0.25">
      <c r="A33" s="54" t="s">
        <v>60</v>
      </c>
      <c r="B33" s="119" t="s">
        <v>61</v>
      </c>
      <c r="C33" s="119"/>
      <c r="D33" s="119"/>
      <c r="E33" s="119"/>
      <c r="F33" s="119"/>
      <c r="G33" s="119"/>
      <c r="H33" s="119"/>
      <c r="I33" s="119"/>
      <c r="J33" s="120"/>
    </row>
    <row r="34" spans="1:10" ht="69.75" customHeight="1" x14ac:dyDescent="0.25">
      <c r="A34" s="54" t="s">
        <v>62</v>
      </c>
      <c r="B34" s="126" t="s">
        <v>63</v>
      </c>
      <c r="C34" s="127"/>
      <c r="D34" s="127"/>
      <c r="E34" s="127"/>
      <c r="F34" s="127"/>
      <c r="G34" s="127"/>
      <c r="H34" s="127"/>
      <c r="I34" s="127"/>
      <c r="J34" s="128"/>
    </row>
    <row r="35" spans="1:10" ht="135.75" customHeight="1" x14ac:dyDescent="0.25">
      <c r="A35" s="54" t="s">
        <v>64</v>
      </c>
      <c r="B35" s="126" t="s">
        <v>65</v>
      </c>
      <c r="C35" s="127"/>
      <c r="D35" s="127"/>
      <c r="E35" s="127"/>
      <c r="F35" s="127"/>
      <c r="G35" s="127"/>
      <c r="H35" s="127"/>
      <c r="I35" s="127"/>
      <c r="J35" s="128"/>
    </row>
    <row r="36" spans="1:10" ht="22.5" customHeight="1" x14ac:dyDescent="0.25">
      <c r="A36" s="53" t="s">
        <v>59</v>
      </c>
      <c r="B36" s="117" t="str">
        <f>+A26</f>
        <v>6864- Personas físicas y jurídicas con derecho de tenencia y porte de armas de fuego reguladas.</v>
      </c>
      <c r="C36" s="117"/>
      <c r="D36" s="117"/>
      <c r="E36" s="117"/>
      <c r="F36" s="117"/>
      <c r="G36" s="117"/>
      <c r="H36" s="117"/>
      <c r="I36" s="117"/>
      <c r="J36" s="118"/>
    </row>
    <row r="37" spans="1:10" ht="51" customHeight="1" x14ac:dyDescent="0.25">
      <c r="A37" s="54" t="s">
        <v>60</v>
      </c>
      <c r="B37" s="119" t="s">
        <v>66</v>
      </c>
      <c r="C37" s="119"/>
      <c r="D37" s="119"/>
      <c r="E37" s="119"/>
      <c r="F37" s="119"/>
      <c r="G37" s="119"/>
      <c r="H37" s="119"/>
      <c r="I37" s="119"/>
      <c r="J37" s="120"/>
    </row>
    <row r="38" spans="1:10" ht="60.75" customHeight="1" x14ac:dyDescent="0.25">
      <c r="A38" s="54" t="s">
        <v>62</v>
      </c>
      <c r="B38" s="121" t="s">
        <v>67</v>
      </c>
      <c r="C38" s="136"/>
      <c r="D38" s="136"/>
      <c r="E38" s="136"/>
      <c r="F38" s="136"/>
      <c r="G38" s="136"/>
      <c r="H38" s="136"/>
      <c r="I38" s="136"/>
      <c r="J38" s="137"/>
    </row>
    <row r="39" spans="1:10" ht="214.5" customHeight="1" x14ac:dyDescent="0.25">
      <c r="A39" s="54" t="s">
        <v>64</v>
      </c>
      <c r="B39" s="121" t="s">
        <v>68</v>
      </c>
      <c r="C39" s="121"/>
      <c r="D39" s="121"/>
      <c r="E39" s="121"/>
      <c r="F39" s="121"/>
      <c r="G39" s="121"/>
      <c r="H39" s="121"/>
      <c r="I39" s="121"/>
      <c r="J39" s="122"/>
    </row>
    <row r="40" spans="1:10" ht="19.5" customHeight="1" x14ac:dyDescent="0.25">
      <c r="A40" s="53" t="s">
        <v>59</v>
      </c>
      <c r="B40" s="117" t="str">
        <f>+A27</f>
        <v>8043- Empresas de manipulación de productos pirotécnicos reguladas.</v>
      </c>
      <c r="C40" s="117"/>
      <c r="D40" s="117"/>
      <c r="E40" s="117"/>
      <c r="F40" s="117"/>
      <c r="G40" s="117"/>
      <c r="H40" s="117"/>
      <c r="I40" s="117"/>
      <c r="J40" s="118"/>
    </row>
    <row r="41" spans="1:10" ht="51.75" customHeight="1" x14ac:dyDescent="0.25">
      <c r="A41" s="54" t="s">
        <v>60</v>
      </c>
      <c r="B41" s="119" t="s">
        <v>69</v>
      </c>
      <c r="C41" s="119"/>
      <c r="D41" s="119"/>
      <c r="E41" s="119"/>
      <c r="F41" s="119"/>
      <c r="G41" s="119"/>
      <c r="H41" s="119"/>
      <c r="I41" s="119"/>
      <c r="J41" s="120"/>
    </row>
    <row r="42" spans="1:10" ht="99.75" customHeight="1" x14ac:dyDescent="0.25">
      <c r="A42" s="54" t="s">
        <v>62</v>
      </c>
      <c r="B42" s="121" t="s">
        <v>70</v>
      </c>
      <c r="C42" s="121"/>
      <c r="D42" s="121"/>
      <c r="E42" s="121"/>
      <c r="F42" s="121"/>
      <c r="G42" s="121"/>
      <c r="H42" s="121"/>
      <c r="I42" s="121"/>
      <c r="J42" s="122"/>
    </row>
    <row r="43" spans="1:10" ht="90.75" customHeight="1" x14ac:dyDescent="0.25">
      <c r="A43" s="54" t="s">
        <v>64</v>
      </c>
      <c r="B43" s="121" t="s">
        <v>71</v>
      </c>
      <c r="C43" s="121"/>
      <c r="D43" s="121"/>
      <c r="E43" s="121"/>
      <c r="F43" s="121"/>
      <c r="G43" s="121"/>
      <c r="H43" s="121"/>
      <c r="I43" s="121"/>
      <c r="J43" s="122"/>
    </row>
    <row r="44" spans="1:10" ht="21.75" customHeight="1" x14ac:dyDescent="0.25">
      <c r="A44" s="53" t="s">
        <v>59</v>
      </c>
      <c r="B44" s="117" t="str">
        <f>+A28</f>
        <v>7896- Población recibe campañas de educación en principios y valores para la convivencia y cultura de paz.</v>
      </c>
      <c r="C44" s="117"/>
      <c r="D44" s="117"/>
      <c r="E44" s="117"/>
      <c r="F44" s="117"/>
      <c r="G44" s="117"/>
      <c r="H44" s="117"/>
      <c r="I44" s="117"/>
      <c r="J44" s="118"/>
    </row>
    <row r="45" spans="1:10" ht="57" customHeight="1" x14ac:dyDescent="0.25">
      <c r="A45" s="55" t="s">
        <v>60</v>
      </c>
      <c r="B45" s="138" t="s">
        <v>72</v>
      </c>
      <c r="C45" s="138"/>
      <c r="D45" s="138"/>
      <c r="E45" s="138"/>
      <c r="F45" s="138"/>
      <c r="G45" s="138"/>
      <c r="H45" s="138"/>
      <c r="I45" s="138"/>
      <c r="J45" s="139"/>
    </row>
    <row r="46" spans="1:10" ht="104.25" customHeight="1" x14ac:dyDescent="0.25">
      <c r="A46" s="58" t="s">
        <v>62</v>
      </c>
      <c r="B46" s="140" t="s">
        <v>73</v>
      </c>
      <c r="C46" s="140"/>
      <c r="D46" s="140"/>
      <c r="E46" s="140"/>
      <c r="F46" s="140"/>
      <c r="G46" s="140"/>
      <c r="H46" s="140"/>
      <c r="I46" s="140"/>
      <c r="J46" s="141"/>
    </row>
    <row r="47" spans="1:10" ht="128.25" customHeight="1" x14ac:dyDescent="0.25">
      <c r="A47" s="59" t="s">
        <v>64</v>
      </c>
      <c r="B47" s="142" t="s">
        <v>74</v>
      </c>
      <c r="C47" s="143"/>
      <c r="D47" s="143"/>
      <c r="E47" s="143"/>
      <c r="F47" s="143"/>
      <c r="G47" s="143"/>
      <c r="H47" s="143"/>
      <c r="I47" s="143"/>
      <c r="J47" s="144"/>
    </row>
    <row r="48" spans="1:10" ht="22.5" customHeight="1" x14ac:dyDescent="0.25">
      <c r="A48" s="57" t="s">
        <v>59</v>
      </c>
      <c r="B48" s="145" t="str">
        <f>+A29</f>
        <v>7746- Ciudadanos y extranjeros beneficiados a través de acciones y políticas integral de seguridad ciudadana.</v>
      </c>
      <c r="C48" s="145"/>
      <c r="D48" s="145"/>
      <c r="E48" s="145"/>
      <c r="F48" s="145"/>
      <c r="G48" s="145"/>
      <c r="H48" s="145"/>
      <c r="I48" s="145"/>
      <c r="J48" s="146"/>
    </row>
    <row r="49" spans="1:11" ht="48" customHeight="1" x14ac:dyDescent="0.25">
      <c r="A49" s="54" t="s">
        <v>60</v>
      </c>
      <c r="B49" s="119" t="s">
        <v>75</v>
      </c>
      <c r="C49" s="119"/>
      <c r="D49" s="119"/>
      <c r="E49" s="119"/>
      <c r="F49" s="119"/>
      <c r="G49" s="119"/>
      <c r="H49" s="119"/>
      <c r="I49" s="119"/>
      <c r="J49" s="120"/>
    </row>
    <row r="50" spans="1:11" ht="122.25" customHeight="1" x14ac:dyDescent="0.25">
      <c r="A50" s="54" t="s">
        <v>62</v>
      </c>
      <c r="B50" s="121" t="s">
        <v>76</v>
      </c>
      <c r="C50" s="121"/>
      <c r="D50" s="121"/>
      <c r="E50" s="121"/>
      <c r="F50" s="121"/>
      <c r="G50" s="121"/>
      <c r="H50" s="121"/>
      <c r="I50" s="121"/>
      <c r="J50" s="122"/>
    </row>
    <row r="51" spans="1:11" ht="106.5" customHeight="1" x14ac:dyDescent="0.25">
      <c r="A51" s="54" t="s">
        <v>64</v>
      </c>
      <c r="B51" s="121" t="s">
        <v>77</v>
      </c>
      <c r="C51" s="121"/>
      <c r="D51" s="121"/>
      <c r="E51" s="121"/>
      <c r="F51" s="121"/>
      <c r="G51" s="121"/>
      <c r="H51" s="121"/>
      <c r="I51" s="121"/>
      <c r="J51" s="122"/>
    </row>
    <row r="52" spans="1:11" ht="25.5" customHeight="1" x14ac:dyDescent="0.25">
      <c r="A52" s="129" t="s">
        <v>78</v>
      </c>
      <c r="B52" s="130"/>
      <c r="C52" s="130"/>
      <c r="D52" s="130"/>
      <c r="E52" s="130"/>
      <c r="F52" s="130"/>
      <c r="G52" s="130"/>
      <c r="H52" s="130"/>
      <c r="I52" s="130"/>
      <c r="J52" s="131"/>
    </row>
    <row r="53" spans="1:11" ht="21" customHeight="1" x14ac:dyDescent="0.25">
      <c r="A53" s="132" t="s">
        <v>79</v>
      </c>
      <c r="B53" s="133"/>
      <c r="C53" s="133"/>
      <c r="D53" s="133"/>
      <c r="E53" s="133"/>
      <c r="F53" s="133"/>
      <c r="G53" s="133"/>
      <c r="H53" s="133"/>
      <c r="I53" s="133"/>
      <c r="J53" s="134"/>
      <c r="K53" s="1"/>
    </row>
    <row r="54" spans="1:11" ht="11.25" customHeight="1" x14ac:dyDescent="0.25">
      <c r="A54" s="135"/>
      <c r="B54" s="135"/>
      <c r="C54" s="135"/>
      <c r="D54" s="135"/>
      <c r="E54" s="135"/>
      <c r="F54" s="135"/>
      <c r="G54" s="135"/>
      <c r="H54" s="135"/>
      <c r="I54" s="135"/>
      <c r="J54" s="135"/>
    </row>
    <row r="55" spans="1:11" ht="11.25" customHeight="1" x14ac:dyDescent="0.25">
      <c r="A55" s="8"/>
      <c r="B55" s="8"/>
      <c r="C55" s="8"/>
      <c r="D55" s="8"/>
      <c r="E55" s="8"/>
      <c r="F55" s="8"/>
      <c r="G55" s="8"/>
      <c r="H55" s="8"/>
      <c r="I55" s="8"/>
      <c r="J55" s="8"/>
    </row>
    <row r="56" spans="1:11" ht="12" customHeight="1" x14ac:dyDescent="0.3">
      <c r="A56" s="15"/>
      <c r="B56" s="15"/>
      <c r="C56" s="15"/>
      <c r="D56" s="15"/>
      <c r="E56" s="15"/>
      <c r="F56" s="15"/>
      <c r="G56" s="15"/>
      <c r="H56" s="15"/>
      <c r="I56" s="15"/>
    </row>
    <row r="57" spans="1:11" ht="14.5" thickBot="1" x14ac:dyDescent="0.35">
      <c r="A57" s="13" t="s">
        <v>80</v>
      </c>
      <c r="B57" s="27">
        <f>+A20</f>
        <v>685995629</v>
      </c>
      <c r="C57" s="15"/>
      <c r="D57" s="88"/>
      <c r="E57" s="88"/>
      <c r="F57" s="88"/>
      <c r="G57" s="15"/>
      <c r="H57" s="88"/>
      <c r="I57" s="88"/>
      <c r="J57" s="88"/>
    </row>
    <row r="58" spans="1:11" ht="14" x14ac:dyDescent="0.3">
      <c r="A58" s="13" t="s">
        <v>81</v>
      </c>
      <c r="B58" s="14">
        <f>+C20</f>
        <v>686207295</v>
      </c>
      <c r="C58" s="15"/>
      <c r="D58" s="89" t="s">
        <v>82</v>
      </c>
      <c r="E58" s="89"/>
      <c r="F58" s="89"/>
      <c r="G58" s="25"/>
      <c r="H58" s="89" t="s">
        <v>83</v>
      </c>
      <c r="I58" s="89"/>
      <c r="J58" s="89"/>
    </row>
    <row r="59" spans="1:11" ht="14" x14ac:dyDescent="0.3">
      <c r="A59" s="13" t="s">
        <v>84</v>
      </c>
      <c r="B59" s="14">
        <f>+F20</f>
        <v>152324592.84</v>
      </c>
      <c r="C59" s="15"/>
      <c r="D59" s="90" t="s">
        <v>85</v>
      </c>
      <c r="E59" s="90"/>
      <c r="F59" s="90"/>
      <c r="G59" s="25"/>
      <c r="H59" s="90" t="s">
        <v>86</v>
      </c>
      <c r="I59" s="90"/>
      <c r="J59" s="90"/>
    </row>
    <row r="60" spans="1:11" ht="14" x14ac:dyDescent="0.3">
      <c r="A60" s="15"/>
      <c r="B60" s="15"/>
      <c r="C60" s="15"/>
      <c r="D60" s="15"/>
      <c r="E60" s="15"/>
      <c r="F60" s="15"/>
      <c r="G60" s="15"/>
      <c r="H60" s="15"/>
      <c r="I60" s="15"/>
    </row>
  </sheetData>
  <mergeCells count="62">
    <mergeCell ref="A1:J1"/>
    <mergeCell ref="A2:J2"/>
    <mergeCell ref="B13:J13"/>
    <mergeCell ref="B14:J14"/>
    <mergeCell ref="B15:J15"/>
    <mergeCell ref="B3:J3"/>
    <mergeCell ref="B6:J6"/>
    <mergeCell ref="B7:J7"/>
    <mergeCell ref="A8:J8"/>
    <mergeCell ref="C9:J9"/>
    <mergeCell ref="B4:J4"/>
    <mergeCell ref="B5:J5"/>
    <mergeCell ref="C10:J10"/>
    <mergeCell ref="A20:B20"/>
    <mergeCell ref="I20:J20"/>
    <mergeCell ref="C22:D22"/>
    <mergeCell ref="G22:H22"/>
    <mergeCell ref="I22:J22"/>
    <mergeCell ref="C20:E20"/>
    <mergeCell ref="F20:H20"/>
    <mergeCell ref="E22:F22"/>
    <mergeCell ref="A21:J21"/>
    <mergeCell ref="A17:J17"/>
    <mergeCell ref="C11:J11"/>
    <mergeCell ref="A12:J12"/>
    <mergeCell ref="A18:J18"/>
    <mergeCell ref="A19:B19"/>
    <mergeCell ref="I19:J19"/>
    <mergeCell ref="C19:E19"/>
    <mergeCell ref="F19:H19"/>
    <mergeCell ref="B16:J16"/>
    <mergeCell ref="A52:J52"/>
    <mergeCell ref="A53:J53"/>
    <mergeCell ref="A54:J54"/>
    <mergeCell ref="B36:J36"/>
    <mergeCell ref="B37:J37"/>
    <mergeCell ref="B38:J38"/>
    <mergeCell ref="B39:J39"/>
    <mergeCell ref="B44:J44"/>
    <mergeCell ref="B45:J45"/>
    <mergeCell ref="B51:J51"/>
    <mergeCell ref="B46:J46"/>
    <mergeCell ref="B47:J47"/>
    <mergeCell ref="B48:J48"/>
    <mergeCell ref="B49:J49"/>
    <mergeCell ref="B50:J50"/>
    <mergeCell ref="A30:J30"/>
    <mergeCell ref="B40:J40"/>
    <mergeCell ref="B41:J41"/>
    <mergeCell ref="B42:J42"/>
    <mergeCell ref="B43:J43"/>
    <mergeCell ref="A31:J31"/>
    <mergeCell ref="B32:J32"/>
    <mergeCell ref="B33:J33"/>
    <mergeCell ref="B34:J34"/>
    <mergeCell ref="B35:J35"/>
    <mergeCell ref="H57:J57"/>
    <mergeCell ref="H58:J58"/>
    <mergeCell ref="H59:J59"/>
    <mergeCell ref="D58:F58"/>
    <mergeCell ref="D59:F59"/>
    <mergeCell ref="D57:F57"/>
  </mergeCells>
  <phoneticPr fontId="2" type="noConversion"/>
  <dataValidations xWindow="1157" yWindow="557" count="16">
    <dataValidation allowBlank="1" showInputMessage="1" showErrorMessage="1" prompt="¿En qué consiste el programa?" sqref="B14:J14" xr:uid="{00000000-0002-0000-0000-000000000000}"/>
    <dataValidation allowBlank="1" showInputMessage="1" showErrorMessage="1" prompt="Presupuesto del programa" sqref="A20:C20 F20" xr:uid="{00000000-0002-0000-0000-000001000000}"/>
    <dataValidation allowBlank="1" showInputMessage="1" showErrorMessage="1" prompt="Oportunidades de mejora identificadas" sqref="A54:J55" xr:uid="{00000000-0002-0000-0000-000002000000}"/>
    <dataValidation allowBlank="1" showInputMessage="1" showErrorMessage="1" prompt="De existir desvío, explicar razones." sqref="B35:J35 B39:J39 B43:J43 B47:J47 B51:J51" xr:uid="{00000000-0002-0000-0000-000003000000}"/>
    <dataValidation allowBlank="1" showInputMessage="1" showErrorMessage="1" prompt="1. Describir lo plasmado en el presupuesto_x000a_2. Describir lo alcanzado en términos financieros y de producción " sqref="B34:J34 B38:J38 B42:J42 B46:J46 B50:J50" xr:uid="{00000000-0002-0000-0000-000004000000}"/>
    <dataValidation allowBlank="1" showInputMessage="1" showErrorMessage="1" prompt="¿En qué consiste el producto? su objetivo" sqref="B33:J33 B37:J37 B41:J41 B45:J45 B49:J49" xr:uid="{00000000-0002-0000-0000-000005000000}"/>
    <dataValidation allowBlank="1" showInputMessage="1" showErrorMessage="1" prompt="Nombre del producto" sqref="B32:J32 B36:J36 B40:J40 B44:J44 B48:J48" xr:uid="{00000000-0002-0000-0000-000006000000}"/>
    <dataValidation allowBlank="1" showInputMessage="1" showErrorMessage="1" prompt="¿A quién va dirigido el programa?, ¿qué característica tiene esta población que requiere ser beneficiada?" sqref="B15:J15" xr:uid="{00000000-0002-0000-0000-000007000000}"/>
    <dataValidation allowBlank="1" showInputMessage="1" prompt="Nombre del capítulo" sqref="B3:J5" xr:uid="{00000000-0002-0000-0000-000008000000}"/>
    <dataValidation allowBlank="1" sqref="A3" xr:uid="{00000000-0002-0000-0000-000009000000}"/>
    <dataValidation allowBlank="1" showInputMessage="1" showErrorMessage="1" prompt="Monto ejecutado en el trimestre" sqref="H23:H29" xr:uid="{00000000-0002-0000-0000-00000A000000}"/>
    <dataValidation allowBlank="1" showInputMessage="1" showErrorMessage="1" prompt="Meta alcanzada en el trimestre" sqref="G23:G29" xr:uid="{00000000-0002-0000-0000-00000B000000}"/>
    <dataValidation allowBlank="1" showInputMessage="1" showErrorMessage="1" prompt="Monto presupuestado para el producto" sqref="F23:F29 D23:D24" xr:uid="{00000000-0002-0000-0000-00000C000000}"/>
    <dataValidation allowBlank="1" showInputMessage="1" showErrorMessage="1" prompt="Meta anual del indicador" sqref="E23:E29 C23:C29" xr:uid="{00000000-0002-0000-0000-00000D000000}"/>
    <dataValidation allowBlank="1" showInputMessage="1" showErrorMessage="1" prompt="Nombre del indicador" sqref="B23:B29" xr:uid="{00000000-0002-0000-0000-00000E000000}"/>
    <dataValidation allowBlank="1" showInputMessage="1" showErrorMessage="1" prompt="Nombre de cada producto" sqref="A23:A29" xr:uid="{00000000-0002-0000-0000-00000F000000}"/>
  </dataValidations>
  <pageMargins left="0.72" right="0.59" top="1.1845588235294118" bottom="0.75" header="0.31764705882352939" footer="0.3"/>
  <pageSetup scale="54" fitToHeight="0" orientation="portrait" r:id="rId1"/>
  <headerFooter>
    <oddHeader>&amp;C&amp;G
 &amp;"Poppins,Negrita"&amp;10&amp;K002060INFORME DE EVALUACIÓN TRIMESTRAL DE LAS
METAS FÍSICAS-FINANCIERAS&amp;K01+000
&amp;KFF0000ABRIL - JUNIO 2026&amp;R&amp;"Poppins,Negrita"&amp;10
INF-PPP-05
Versión: 01</oddHeader>
    <oddFooter>&amp;C&amp;9Departamento de Formulación, Monitoreo y Evaluación de Planes, Programas y Proyectos (PPP)&amp;R&amp;P</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9"/>
  <sheetViews>
    <sheetView topLeftCell="A16" zoomScale="85" zoomScaleNormal="85" zoomScaleSheetLayoutView="89" zoomScalePageLayoutView="84" workbookViewId="0">
      <selection activeCell="F20" sqref="F20:H20"/>
    </sheetView>
  </sheetViews>
  <sheetFormatPr baseColWidth="10" defaultColWidth="11.453125" defaultRowHeight="13.5" x14ac:dyDescent="0.25"/>
  <cols>
    <col min="1" max="1" width="33" style="3" customWidth="1"/>
    <col min="2" max="2" width="19.54296875" style="3" customWidth="1"/>
    <col min="3" max="3" width="12.7265625" style="3" customWidth="1"/>
    <col min="4" max="4" width="16.81640625" style="3" customWidth="1"/>
    <col min="5" max="5" width="12.7265625" style="3" customWidth="1"/>
    <col min="6" max="6" width="20.26953125" style="3" customWidth="1"/>
    <col min="7" max="7" width="12.7265625" style="3" customWidth="1"/>
    <col min="8" max="8" width="15.1796875" style="3" customWidth="1"/>
    <col min="9" max="10" width="12.7265625" style="3" customWidth="1"/>
    <col min="11" max="11" width="11.453125" style="3"/>
    <col min="12" max="16384" width="11.453125" style="2"/>
  </cols>
  <sheetData>
    <row r="1" spans="1:11" ht="19.5" customHeight="1" x14ac:dyDescent="0.25">
      <c r="A1" s="94" t="s">
        <v>0</v>
      </c>
      <c r="B1" s="94"/>
      <c r="C1" s="94"/>
      <c r="D1" s="94"/>
      <c r="E1" s="94"/>
      <c r="F1" s="94"/>
      <c r="G1" s="94"/>
      <c r="H1" s="94"/>
      <c r="I1" s="94"/>
      <c r="J1" s="94"/>
      <c r="K1" s="1"/>
    </row>
    <row r="2" spans="1:11" ht="20.25" customHeight="1" x14ac:dyDescent="0.25">
      <c r="A2" s="95" t="s">
        <v>1</v>
      </c>
      <c r="B2" s="95"/>
      <c r="C2" s="95"/>
      <c r="D2" s="95"/>
      <c r="E2" s="95"/>
      <c r="F2" s="95"/>
      <c r="G2" s="95"/>
      <c r="H2" s="95"/>
      <c r="I2" s="95"/>
      <c r="J2" s="95"/>
      <c r="K2" s="1"/>
    </row>
    <row r="3" spans="1:11" ht="21" customHeight="1" x14ac:dyDescent="0.25">
      <c r="A3" s="60" t="s">
        <v>2</v>
      </c>
      <c r="B3" s="111" t="s">
        <v>3</v>
      </c>
      <c r="C3" s="111"/>
      <c r="D3" s="111"/>
      <c r="E3" s="111"/>
      <c r="F3" s="111"/>
      <c r="G3" s="111"/>
      <c r="H3" s="111"/>
      <c r="I3" s="111"/>
      <c r="J3" s="111"/>
      <c r="K3" s="1"/>
    </row>
    <row r="4" spans="1:11" ht="18" customHeight="1" x14ac:dyDescent="0.3">
      <c r="A4" s="61" t="s">
        <v>4</v>
      </c>
      <c r="B4" s="111" t="s">
        <v>87</v>
      </c>
      <c r="C4" s="111"/>
      <c r="D4" s="111"/>
      <c r="E4" s="111"/>
      <c r="F4" s="111"/>
      <c r="G4" s="111"/>
      <c r="H4" s="111"/>
      <c r="I4" s="111"/>
      <c r="J4" s="111"/>
      <c r="K4" s="1"/>
    </row>
    <row r="5" spans="1:11" ht="19.5" customHeight="1" x14ac:dyDescent="0.3">
      <c r="A5" s="61" t="s">
        <v>6</v>
      </c>
      <c r="B5" s="111" t="s">
        <v>88</v>
      </c>
      <c r="C5" s="111"/>
      <c r="D5" s="111"/>
      <c r="E5" s="111"/>
      <c r="F5" s="111"/>
      <c r="G5" s="111"/>
      <c r="H5" s="111"/>
      <c r="I5" s="111"/>
      <c r="J5" s="111"/>
      <c r="K5" s="1"/>
    </row>
    <row r="6" spans="1:11" ht="54" customHeight="1" x14ac:dyDescent="0.25">
      <c r="A6" s="60" t="s">
        <v>8</v>
      </c>
      <c r="B6" s="112" t="s">
        <v>124</v>
      </c>
      <c r="C6" s="112"/>
      <c r="D6" s="112"/>
      <c r="E6" s="112"/>
      <c r="F6" s="112"/>
      <c r="G6" s="112"/>
      <c r="H6" s="112"/>
      <c r="I6" s="112"/>
      <c r="J6" s="112"/>
    </row>
    <row r="7" spans="1:11" ht="53.25" customHeight="1" x14ac:dyDescent="0.25">
      <c r="A7" s="60" t="s">
        <v>9</v>
      </c>
      <c r="B7" s="112" t="s">
        <v>125</v>
      </c>
      <c r="C7" s="112"/>
      <c r="D7" s="112"/>
      <c r="E7" s="112"/>
      <c r="F7" s="112"/>
      <c r="G7" s="112"/>
      <c r="H7" s="112"/>
      <c r="I7" s="112"/>
      <c r="J7" s="112"/>
    </row>
    <row r="8" spans="1:11" ht="19.5" customHeight="1" x14ac:dyDescent="0.25">
      <c r="A8" s="94" t="s">
        <v>10</v>
      </c>
      <c r="B8" s="94"/>
      <c r="C8" s="94"/>
      <c r="D8" s="94"/>
      <c r="E8" s="94"/>
      <c r="F8" s="94"/>
      <c r="G8" s="94"/>
      <c r="H8" s="94"/>
      <c r="I8" s="94"/>
      <c r="J8" s="94"/>
    </row>
    <row r="9" spans="1:11" ht="20.25" customHeight="1" x14ac:dyDescent="0.25">
      <c r="A9" s="60" t="s">
        <v>11</v>
      </c>
      <c r="B9" s="64">
        <v>1</v>
      </c>
      <c r="C9" s="113" t="str">
        <f>IFERROR(VLOOKUP(B9,'[1]Validacion datos'!A2:B5,2,FALSE),"")</f>
        <v>DESARROLLO INSTITUCIONAL</v>
      </c>
      <c r="D9" s="113"/>
      <c r="E9" s="113"/>
      <c r="F9" s="113"/>
      <c r="G9" s="113"/>
      <c r="H9" s="113"/>
      <c r="I9" s="113"/>
      <c r="J9" s="113"/>
    </row>
    <row r="10" spans="1:11" ht="18" customHeight="1" x14ac:dyDescent="0.25">
      <c r="A10" s="60" t="s">
        <v>12</v>
      </c>
      <c r="B10" s="65">
        <v>1.4</v>
      </c>
      <c r="C10" s="113" t="str">
        <f>IFERROR(VLOOKUP(B10,'[1]Validacion datos'!A8:B26,2,FALSE),"")</f>
        <v>Seguridad y convivencia pacífica</v>
      </c>
      <c r="D10" s="113"/>
      <c r="E10" s="113"/>
      <c r="F10" s="113"/>
      <c r="G10" s="113"/>
      <c r="H10" s="113"/>
      <c r="I10" s="113"/>
      <c r="J10" s="113"/>
    </row>
    <row r="11" spans="1:11" ht="56.25" customHeight="1" x14ac:dyDescent="0.25">
      <c r="A11" s="60" t="s">
        <v>13</v>
      </c>
      <c r="B11" s="66" t="s">
        <v>89</v>
      </c>
      <c r="C11" s="110"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10"/>
      <c r="E11" s="110"/>
      <c r="F11" s="110"/>
      <c r="G11" s="110"/>
      <c r="H11" s="110"/>
      <c r="I11" s="110"/>
      <c r="J11" s="110"/>
    </row>
    <row r="12" spans="1:11" ht="19.5" customHeight="1" x14ac:dyDescent="0.25">
      <c r="A12" s="94" t="s">
        <v>15</v>
      </c>
      <c r="B12" s="94"/>
      <c r="C12" s="94"/>
      <c r="D12" s="94"/>
      <c r="E12" s="94"/>
      <c r="F12" s="94"/>
      <c r="G12" s="94"/>
      <c r="H12" s="94"/>
      <c r="I12" s="94"/>
      <c r="J12" s="94"/>
    </row>
    <row r="13" spans="1:11" ht="19.5" customHeight="1" x14ac:dyDescent="0.25">
      <c r="A13" s="60" t="s">
        <v>16</v>
      </c>
      <c r="B13" s="91" t="s">
        <v>90</v>
      </c>
      <c r="C13" s="91"/>
      <c r="D13" s="91"/>
      <c r="E13" s="91"/>
      <c r="F13" s="91"/>
      <c r="G13" s="91"/>
      <c r="H13" s="91"/>
      <c r="I13" s="91"/>
      <c r="J13" s="91"/>
    </row>
    <row r="14" spans="1:11" ht="26.25" customHeight="1" x14ac:dyDescent="0.25">
      <c r="A14" s="67" t="s">
        <v>18</v>
      </c>
      <c r="B14" s="91" t="s">
        <v>91</v>
      </c>
      <c r="C14" s="91"/>
      <c r="D14" s="91"/>
      <c r="E14" s="91"/>
      <c r="F14" s="91"/>
      <c r="G14" s="91"/>
      <c r="H14" s="91"/>
      <c r="I14" s="91"/>
      <c r="J14" s="91"/>
    </row>
    <row r="15" spans="1:11" ht="21" customHeight="1" x14ac:dyDescent="0.25">
      <c r="A15" s="67" t="s">
        <v>20</v>
      </c>
      <c r="B15" s="91" t="s">
        <v>92</v>
      </c>
      <c r="C15" s="91"/>
      <c r="D15" s="91"/>
      <c r="E15" s="91"/>
      <c r="F15" s="91"/>
      <c r="G15" s="91"/>
      <c r="H15" s="91"/>
      <c r="I15" s="91"/>
      <c r="J15" s="91"/>
    </row>
    <row r="16" spans="1:11" ht="56.25" customHeight="1" x14ac:dyDescent="0.25">
      <c r="A16" s="67" t="s">
        <v>22</v>
      </c>
      <c r="B16" s="91" t="s">
        <v>93</v>
      </c>
      <c r="C16" s="91"/>
      <c r="D16" s="91"/>
      <c r="E16" s="91"/>
      <c r="F16" s="91"/>
      <c r="G16" s="91"/>
      <c r="H16" s="91"/>
      <c r="I16" s="91"/>
      <c r="J16" s="91"/>
      <c r="K16" s="1"/>
    </row>
    <row r="17" spans="1:11" ht="21" customHeight="1" x14ac:dyDescent="0.25">
      <c r="A17" s="94" t="s">
        <v>24</v>
      </c>
      <c r="B17" s="94"/>
      <c r="C17" s="94"/>
      <c r="D17" s="94"/>
      <c r="E17" s="94"/>
      <c r="F17" s="94"/>
      <c r="G17" s="94"/>
      <c r="H17" s="94"/>
      <c r="I17" s="94"/>
      <c r="J17" s="94"/>
    </row>
    <row r="18" spans="1:11" ht="18.75" customHeight="1" x14ac:dyDescent="0.25">
      <c r="A18" s="95" t="s">
        <v>25</v>
      </c>
      <c r="B18" s="95"/>
      <c r="C18" s="95"/>
      <c r="D18" s="95"/>
      <c r="E18" s="95"/>
      <c r="F18" s="95"/>
      <c r="G18" s="95"/>
      <c r="H18" s="95"/>
      <c r="I18" s="95"/>
      <c r="J18" s="95"/>
      <c r="K18" s="1"/>
    </row>
    <row r="19" spans="1:11" ht="51" customHeight="1" x14ac:dyDescent="0.25">
      <c r="A19" s="108" t="s">
        <v>26</v>
      </c>
      <c r="B19" s="108"/>
      <c r="C19" s="108" t="s">
        <v>27</v>
      </c>
      <c r="D19" s="108"/>
      <c r="E19" s="108"/>
      <c r="F19" s="108" t="s">
        <v>28</v>
      </c>
      <c r="G19" s="108"/>
      <c r="H19" s="108"/>
      <c r="I19" s="108" t="s">
        <v>29</v>
      </c>
      <c r="J19" s="108"/>
    </row>
    <row r="20" spans="1:11" ht="17.25" customHeight="1" x14ac:dyDescent="0.25">
      <c r="A20" s="106">
        <v>82848983</v>
      </c>
      <c r="B20" s="106"/>
      <c r="C20" s="106">
        <v>82848983</v>
      </c>
      <c r="D20" s="106"/>
      <c r="E20" s="106"/>
      <c r="F20" s="106">
        <f>Tabla16[Financiera 
 (F)]</f>
        <v>10572875.300000001</v>
      </c>
      <c r="G20" s="106"/>
      <c r="H20" s="106"/>
      <c r="I20" s="107">
        <f>+IF(F20&gt;0,F20/C20,0)</f>
        <v>0.12761623519265167</v>
      </c>
      <c r="J20" s="107"/>
    </row>
    <row r="21" spans="1:11" ht="18" customHeight="1" x14ac:dyDescent="0.25">
      <c r="A21" s="95" t="s">
        <v>30</v>
      </c>
      <c r="B21" s="95"/>
      <c r="C21" s="95"/>
      <c r="D21" s="95"/>
      <c r="E21" s="95"/>
      <c r="F21" s="95"/>
      <c r="G21" s="95"/>
      <c r="H21" s="95"/>
      <c r="I21" s="95"/>
      <c r="J21" s="95"/>
      <c r="K21" s="1"/>
    </row>
    <row r="22" spans="1:11" ht="46.5" customHeight="1" x14ac:dyDescent="0.25">
      <c r="A22" s="68"/>
      <c r="B22" s="69"/>
      <c r="C22" s="104" t="s">
        <v>31</v>
      </c>
      <c r="D22" s="105"/>
      <c r="E22" s="104" t="s">
        <v>32</v>
      </c>
      <c r="F22" s="105"/>
      <c r="G22" s="104" t="s">
        <v>33</v>
      </c>
      <c r="H22" s="104"/>
      <c r="I22" s="104" t="s">
        <v>34</v>
      </c>
      <c r="J22" s="105"/>
    </row>
    <row r="23" spans="1:11" ht="40.5" x14ac:dyDescent="0.25">
      <c r="A23" s="70" t="s">
        <v>35</v>
      </c>
      <c r="B23" s="70" t="s">
        <v>36</v>
      </c>
      <c r="C23" s="70" t="s">
        <v>37</v>
      </c>
      <c r="D23" s="70" t="s">
        <v>38</v>
      </c>
      <c r="E23" s="70" t="s">
        <v>39</v>
      </c>
      <c r="F23" s="70" t="s">
        <v>40</v>
      </c>
      <c r="G23" s="70" t="s">
        <v>41</v>
      </c>
      <c r="H23" s="70" t="s">
        <v>42</v>
      </c>
      <c r="I23" s="70" t="s">
        <v>43</v>
      </c>
      <c r="J23" s="70" t="s">
        <v>44</v>
      </c>
    </row>
    <row r="24" spans="1:11" ht="80.25" customHeight="1" x14ac:dyDescent="0.25">
      <c r="A24" s="71" t="s">
        <v>94</v>
      </c>
      <c r="B24" s="71" t="s">
        <v>95</v>
      </c>
      <c r="C24" s="72">
        <v>0.85</v>
      </c>
      <c r="D24" s="73">
        <v>82848983</v>
      </c>
      <c r="E24" s="74">
        <v>0.85</v>
      </c>
      <c r="F24" s="75">
        <v>25277813.66</v>
      </c>
      <c r="G24" s="76">
        <v>0.9</v>
      </c>
      <c r="H24" s="77">
        <v>10572875.300000001</v>
      </c>
      <c r="I24" s="78">
        <f>IF(G24&gt;0,G24/E24,0)</f>
        <v>1.0588235294117647</v>
      </c>
      <c r="J24" s="79">
        <f>IF(H24&gt;0,H24/F24,0)</f>
        <v>0.4182670005488125</v>
      </c>
    </row>
    <row r="25" spans="1:11" ht="18.75" customHeight="1" x14ac:dyDescent="0.25">
      <c r="A25" s="183" t="s">
        <v>57</v>
      </c>
      <c r="B25" s="183"/>
      <c r="C25" s="183"/>
      <c r="D25" s="183"/>
      <c r="E25" s="183"/>
      <c r="F25" s="183"/>
      <c r="G25" s="183"/>
      <c r="H25" s="183"/>
      <c r="I25" s="183"/>
      <c r="J25" s="183"/>
    </row>
    <row r="26" spans="1:11" ht="21" customHeight="1" x14ac:dyDescent="0.25">
      <c r="A26" s="124" t="s">
        <v>58</v>
      </c>
      <c r="B26" s="124"/>
      <c r="C26" s="124"/>
      <c r="D26" s="124"/>
      <c r="E26" s="124"/>
      <c r="F26" s="124"/>
      <c r="G26" s="124"/>
      <c r="H26" s="124"/>
      <c r="I26" s="124"/>
      <c r="J26" s="124"/>
      <c r="K26" s="1"/>
    </row>
    <row r="27" spans="1:11" ht="20.25" customHeight="1" x14ac:dyDescent="0.25">
      <c r="A27" s="80" t="s">
        <v>59</v>
      </c>
      <c r="B27" s="181" t="str">
        <f>+A24</f>
        <v>7749- Extranjeros residentes con estatus migratorio regulados a través de las naturalizaciones</v>
      </c>
      <c r="C27" s="181"/>
      <c r="D27" s="181"/>
      <c r="E27" s="181"/>
      <c r="F27" s="181"/>
      <c r="G27" s="181"/>
      <c r="H27" s="181"/>
      <c r="I27" s="181"/>
      <c r="J27" s="181"/>
    </row>
    <row r="28" spans="1:11" ht="42.75" customHeight="1" x14ac:dyDescent="0.25">
      <c r="A28" s="62" t="s">
        <v>60</v>
      </c>
      <c r="B28" s="91" t="s">
        <v>96</v>
      </c>
      <c r="C28" s="91"/>
      <c r="D28" s="91"/>
      <c r="E28" s="91"/>
      <c r="F28" s="91"/>
      <c r="G28" s="91"/>
      <c r="H28" s="91"/>
      <c r="I28" s="91"/>
      <c r="J28" s="91"/>
    </row>
    <row r="29" spans="1:11" ht="88.5" customHeight="1" x14ac:dyDescent="0.25">
      <c r="A29" s="62" t="s">
        <v>62</v>
      </c>
      <c r="B29" s="92" t="s">
        <v>97</v>
      </c>
      <c r="C29" s="92"/>
      <c r="D29" s="92"/>
      <c r="E29" s="92"/>
      <c r="F29" s="92"/>
      <c r="G29" s="92"/>
      <c r="H29" s="92"/>
      <c r="I29" s="92"/>
      <c r="J29" s="92"/>
    </row>
    <row r="30" spans="1:11" ht="124.5" customHeight="1" x14ac:dyDescent="0.25">
      <c r="A30" s="81" t="s">
        <v>64</v>
      </c>
      <c r="B30" s="92" t="s">
        <v>98</v>
      </c>
      <c r="C30" s="92"/>
      <c r="D30" s="92"/>
      <c r="E30" s="92"/>
      <c r="F30" s="92"/>
      <c r="G30" s="92"/>
      <c r="H30" s="92"/>
      <c r="I30" s="92"/>
      <c r="J30" s="92"/>
    </row>
    <row r="31" spans="1:11" ht="21.75" customHeight="1" x14ac:dyDescent="0.25">
      <c r="A31" s="94" t="s">
        <v>78</v>
      </c>
      <c r="B31" s="94"/>
      <c r="C31" s="94"/>
      <c r="D31" s="94"/>
      <c r="E31" s="94"/>
      <c r="F31" s="94"/>
      <c r="G31" s="94"/>
      <c r="H31" s="94"/>
      <c r="I31" s="94"/>
      <c r="J31" s="94"/>
    </row>
    <row r="32" spans="1:11" ht="19.5" customHeight="1" x14ac:dyDescent="0.25">
      <c r="A32" s="95" t="s">
        <v>79</v>
      </c>
      <c r="B32" s="95"/>
      <c r="C32" s="95"/>
      <c r="D32" s="95"/>
      <c r="E32" s="95"/>
      <c r="F32" s="95"/>
      <c r="G32" s="95"/>
      <c r="H32" s="95"/>
      <c r="I32" s="95"/>
      <c r="J32" s="95"/>
      <c r="K32" s="1"/>
    </row>
    <row r="33" spans="1:10" ht="18" customHeight="1" x14ac:dyDescent="0.25">
      <c r="A33" s="182"/>
      <c r="B33" s="182"/>
      <c r="C33" s="182"/>
      <c r="D33" s="182"/>
      <c r="E33" s="182"/>
      <c r="F33" s="182"/>
      <c r="G33" s="182"/>
      <c r="H33" s="182"/>
      <c r="I33" s="182"/>
      <c r="J33" s="182"/>
    </row>
    <row r="34" spans="1:10" x14ac:dyDescent="0.25">
      <c r="A34" s="8"/>
      <c r="B34" s="8"/>
      <c r="C34" s="8"/>
      <c r="D34" s="8"/>
      <c r="E34" s="8"/>
      <c r="F34" s="8"/>
      <c r="G34" s="8"/>
      <c r="H34" s="8"/>
      <c r="I34" s="8"/>
      <c r="J34" s="8"/>
    </row>
    <row r="35" spans="1:10" ht="14" x14ac:dyDescent="0.3">
      <c r="A35" s="15"/>
      <c r="B35" s="15"/>
      <c r="C35" s="15"/>
      <c r="D35" s="15"/>
      <c r="E35" s="15"/>
      <c r="F35" s="15"/>
      <c r="G35" s="15"/>
      <c r="H35" s="15"/>
      <c r="I35" s="15"/>
    </row>
    <row r="36" spans="1:10" ht="14.5" thickBot="1" x14ac:dyDescent="0.35">
      <c r="A36" s="13" t="s">
        <v>80</v>
      </c>
      <c r="B36" s="14">
        <f>+A20</f>
        <v>82848983</v>
      </c>
      <c r="C36" s="15"/>
      <c r="D36" s="88"/>
      <c r="E36" s="88"/>
      <c r="F36" s="88"/>
      <c r="G36" s="15"/>
      <c r="H36" s="88"/>
      <c r="I36" s="88"/>
      <c r="J36" s="88"/>
    </row>
    <row r="37" spans="1:10" ht="14" x14ac:dyDescent="0.3">
      <c r="A37" s="13" t="s">
        <v>81</v>
      </c>
      <c r="B37" s="14">
        <f>+C20</f>
        <v>82848983</v>
      </c>
      <c r="C37" s="15"/>
      <c r="D37" s="89" t="s">
        <v>82</v>
      </c>
      <c r="E37" s="89"/>
      <c r="F37" s="89"/>
      <c r="G37" s="25"/>
      <c r="H37" s="89" t="s">
        <v>83</v>
      </c>
      <c r="I37" s="89"/>
      <c r="J37" s="89"/>
    </row>
    <row r="38" spans="1:10" ht="14" x14ac:dyDescent="0.3">
      <c r="A38" s="13" t="s">
        <v>84</v>
      </c>
      <c r="B38" s="14">
        <f>+F20</f>
        <v>10572875.300000001</v>
      </c>
      <c r="C38" s="15"/>
      <c r="D38" s="99" t="s">
        <v>85</v>
      </c>
      <c r="E38" s="99"/>
      <c r="F38" s="99"/>
      <c r="G38" s="25"/>
      <c r="H38" s="99" t="s">
        <v>86</v>
      </c>
      <c r="I38" s="99"/>
      <c r="J38" s="99"/>
    </row>
    <row r="39" spans="1:10" ht="14" x14ac:dyDescent="0.3">
      <c r="A39" s="15"/>
      <c r="B39" s="15"/>
      <c r="C39" s="15"/>
      <c r="D39" s="15"/>
      <c r="E39" s="15"/>
      <c r="F39" s="15"/>
      <c r="G39" s="15"/>
      <c r="H39" s="15"/>
      <c r="I39" s="15"/>
    </row>
  </sheetData>
  <mergeCells count="46">
    <mergeCell ref="B5:J5"/>
    <mergeCell ref="A1:J1"/>
    <mergeCell ref="A2:J2"/>
    <mergeCell ref="B3:J3"/>
    <mergeCell ref="B4:J4"/>
    <mergeCell ref="A17:J17"/>
    <mergeCell ref="B6:J6"/>
    <mergeCell ref="B7:J7"/>
    <mergeCell ref="A8:J8"/>
    <mergeCell ref="C9:J9"/>
    <mergeCell ref="C10:J10"/>
    <mergeCell ref="C11:J11"/>
    <mergeCell ref="B13:J13"/>
    <mergeCell ref="B14:J14"/>
    <mergeCell ref="B15:J15"/>
    <mergeCell ref="B16:J16"/>
    <mergeCell ref="A12:J12"/>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D38:F38"/>
    <mergeCell ref="H36:J36"/>
    <mergeCell ref="H37:J37"/>
    <mergeCell ref="H38:J38"/>
    <mergeCell ref="A26:J26"/>
    <mergeCell ref="B27:J27"/>
    <mergeCell ref="B28:J28"/>
    <mergeCell ref="B29:J29"/>
    <mergeCell ref="B30:J30"/>
    <mergeCell ref="A31:J31"/>
    <mergeCell ref="A32:J32"/>
    <mergeCell ref="A33:J33"/>
    <mergeCell ref="D36:F36"/>
    <mergeCell ref="D37:F37"/>
  </mergeCells>
  <dataValidations xWindow="986" yWindow="834" count="16">
    <dataValidation allowBlank="1" sqref="A3" xr:uid="{00000000-0002-0000-0100-000000000000}"/>
    <dataValidation allowBlank="1" showInputMessage="1" prompt="Nombre del capítulo" sqref="B3:J5" xr:uid="{00000000-0002-0000-0100-000001000000}"/>
    <dataValidation allowBlank="1" showInputMessage="1" showErrorMessage="1" prompt="¿A quién va dirigido el programa?, ¿qué característica tiene esta población que requiere ser beneficiada?" sqref="B15:J15" xr:uid="{00000000-0002-0000-0100-000002000000}"/>
    <dataValidation allowBlank="1" showInputMessage="1" showErrorMessage="1" prompt="Nombre del producto" sqref="B27:J27" xr:uid="{00000000-0002-0000-0100-000003000000}"/>
    <dataValidation allowBlank="1" showInputMessage="1" showErrorMessage="1" prompt="¿En qué consiste el producto? su objetivo" sqref="B28:J28" xr:uid="{00000000-0002-0000-0100-000004000000}"/>
    <dataValidation allowBlank="1" showInputMessage="1" showErrorMessage="1" prompt="1. Describir lo plasmado en el presupuesto_x000a_2. Describir lo alcanzado en términos financieros y de producción " sqref="B29:J29" xr:uid="{00000000-0002-0000-0100-000005000000}"/>
    <dataValidation allowBlank="1" showInputMessage="1" showErrorMessage="1" prompt="De existir desvío, explicar razones." sqref="B30:J30" xr:uid="{00000000-0002-0000-0100-000006000000}"/>
    <dataValidation allowBlank="1" showInputMessage="1" showErrorMessage="1" prompt="Oportunidades de mejora identificadas" sqref="A33:J34" xr:uid="{00000000-0002-0000-0100-000007000000}"/>
    <dataValidation allowBlank="1" showInputMessage="1" showErrorMessage="1" prompt="Presupuesto del programa" sqref="A20:C20 F20" xr:uid="{00000000-0002-0000-0100-000008000000}"/>
    <dataValidation allowBlank="1" showInputMessage="1" showErrorMessage="1" prompt="¿En qué consiste el programa?" sqref="B14:J14" xr:uid="{00000000-0002-0000-0100-000009000000}"/>
    <dataValidation allowBlank="1" showInputMessage="1" showErrorMessage="1" prompt="Nombre de cada producto" sqref="A23:A24" xr:uid="{00000000-0002-0000-0100-00000A000000}"/>
    <dataValidation allowBlank="1" showInputMessage="1" showErrorMessage="1" prompt="Nombre del indicador" sqref="B23:B24" xr:uid="{00000000-0002-0000-0100-00000B000000}"/>
    <dataValidation allowBlank="1" showInputMessage="1" showErrorMessage="1" prompt="Meta anual del indicador" sqref="E23:E24 C23:C24" xr:uid="{00000000-0002-0000-0100-00000C000000}"/>
    <dataValidation allowBlank="1" showInputMessage="1" showErrorMessage="1" prompt="Monto presupuestado para el producto" sqref="D23 H24 F23" xr:uid="{00000000-0002-0000-0100-00000D000000}"/>
    <dataValidation allowBlank="1" showInputMessage="1" showErrorMessage="1" prompt="Meta alcanzada en el trimestre" sqref="G23:G24" xr:uid="{00000000-0002-0000-0100-00000E000000}"/>
    <dataValidation allowBlank="1" showInputMessage="1" showErrorMessage="1" prompt="Monto ejecutado en el trimestre" sqref="H23:H24" xr:uid="{00000000-0002-0000-0100-00000F000000}"/>
  </dataValidations>
  <pageMargins left="0.7" right="0.7" top="1.40625" bottom="0.75" header="0.22916666666666666" footer="0.3"/>
  <pageSetup scale="53" fitToHeight="0" orientation="portrait" r:id="rId1"/>
  <headerFooter>
    <oddHeader>&amp;C
&amp;G
&amp;"Poppins,Normal"
&amp;"Poppins,Negrita"&amp;10&amp;K002060INFORME DE EVALUACIÓN TRIMESTRAL DE LAS
METAS FÍSICAS-FINANCIERAS&amp;K01+000
&amp;KFF0000ABRIL - JUNIO 2026&amp;R&amp;"Verdana,Negrita"&amp;10
&amp;"Poppins,Negrita"INF-PPP-05
Versión: 01</oddHeader>
    <oddFooter>&amp;C&amp;9Departamento de Formulación, Monitoreo y Evaluación de Planes, Programas y Proyectos (PPP)&amp;R&amp;P</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1:K59"/>
  <sheetViews>
    <sheetView zoomScale="85" zoomScaleNormal="85" zoomScaleSheetLayoutView="85" zoomScalePageLayoutView="80" workbookViewId="0">
      <selection activeCell="B49" sqref="B49:J49"/>
    </sheetView>
  </sheetViews>
  <sheetFormatPr baseColWidth="10" defaultColWidth="11.453125" defaultRowHeight="13.5" x14ac:dyDescent="0.25"/>
  <cols>
    <col min="1" max="1" width="31.81640625" style="3" bestFit="1" customWidth="1"/>
    <col min="2" max="2" width="21.54296875" style="3" bestFit="1" customWidth="1"/>
    <col min="3" max="3" width="12.7265625" style="3" customWidth="1"/>
    <col min="4" max="4" width="18.7265625" style="3" customWidth="1"/>
    <col min="5" max="5" width="12.7265625" style="3" customWidth="1"/>
    <col min="6" max="6" width="17.453125" style="3" customWidth="1"/>
    <col min="7" max="7" width="12.7265625" style="3" customWidth="1"/>
    <col min="8" max="8" width="16.1796875" style="3" customWidth="1"/>
    <col min="9" max="9" width="12.7265625" style="3" customWidth="1"/>
    <col min="10" max="10" width="14.81640625" style="3" customWidth="1"/>
    <col min="11" max="11" width="11.453125" style="3"/>
    <col min="12" max="16384" width="11.453125" style="2"/>
  </cols>
  <sheetData>
    <row r="1" spans="1:11" ht="15" x14ac:dyDescent="0.25">
      <c r="A1" s="94" t="s">
        <v>0</v>
      </c>
      <c r="B1" s="94"/>
      <c r="C1" s="94"/>
      <c r="D1" s="94"/>
      <c r="E1" s="94"/>
      <c r="F1" s="94"/>
      <c r="G1" s="94"/>
      <c r="H1" s="94"/>
      <c r="I1" s="94"/>
      <c r="J1" s="94"/>
      <c r="K1" s="1"/>
    </row>
    <row r="2" spans="1:11" ht="15" x14ac:dyDescent="0.25">
      <c r="A2" s="95" t="s">
        <v>1</v>
      </c>
      <c r="B2" s="95"/>
      <c r="C2" s="95"/>
      <c r="D2" s="95"/>
      <c r="E2" s="95"/>
      <c r="F2" s="95"/>
      <c r="G2" s="95"/>
      <c r="H2" s="95"/>
      <c r="I2" s="95"/>
      <c r="J2" s="95"/>
      <c r="K2" s="1"/>
    </row>
    <row r="3" spans="1:11" ht="17.25" customHeight="1" x14ac:dyDescent="0.25">
      <c r="A3" s="60" t="s">
        <v>2</v>
      </c>
      <c r="B3" s="111" t="s">
        <v>3</v>
      </c>
      <c r="C3" s="111"/>
      <c r="D3" s="111"/>
      <c r="E3" s="111"/>
      <c r="F3" s="111"/>
      <c r="G3" s="111"/>
      <c r="H3" s="111"/>
      <c r="I3" s="111"/>
      <c r="J3" s="111"/>
      <c r="K3" s="1"/>
    </row>
    <row r="4" spans="1:11" ht="20.25" customHeight="1" x14ac:dyDescent="0.3">
      <c r="A4" s="61" t="s">
        <v>4</v>
      </c>
      <c r="B4" s="111" t="s">
        <v>87</v>
      </c>
      <c r="C4" s="111"/>
      <c r="D4" s="111"/>
      <c r="E4" s="111"/>
      <c r="F4" s="111"/>
      <c r="G4" s="111"/>
      <c r="H4" s="111"/>
      <c r="I4" s="111"/>
      <c r="J4" s="111"/>
      <c r="K4" s="1"/>
    </row>
    <row r="5" spans="1:11" ht="22.5" customHeight="1" x14ac:dyDescent="0.3">
      <c r="A5" s="61" t="s">
        <v>6</v>
      </c>
      <c r="B5" s="111" t="s">
        <v>88</v>
      </c>
      <c r="C5" s="111"/>
      <c r="D5" s="111"/>
      <c r="E5" s="111"/>
      <c r="F5" s="111"/>
      <c r="G5" s="111"/>
      <c r="H5" s="111"/>
      <c r="I5" s="111"/>
      <c r="J5" s="111"/>
      <c r="K5" s="1"/>
    </row>
    <row r="6" spans="1:11" ht="42" customHeight="1" x14ac:dyDescent="0.25">
      <c r="A6" s="60" t="s">
        <v>8</v>
      </c>
      <c r="B6" s="112" t="s">
        <v>124</v>
      </c>
      <c r="C6" s="112"/>
      <c r="D6" s="112"/>
      <c r="E6" s="112"/>
      <c r="F6" s="112"/>
      <c r="G6" s="112"/>
      <c r="H6" s="112"/>
      <c r="I6" s="112"/>
      <c r="J6" s="112"/>
    </row>
    <row r="7" spans="1:11" ht="53.25" customHeight="1" x14ac:dyDescent="0.25">
      <c r="A7" s="60" t="s">
        <v>9</v>
      </c>
      <c r="B7" s="112" t="s">
        <v>125</v>
      </c>
      <c r="C7" s="112"/>
      <c r="D7" s="112"/>
      <c r="E7" s="112"/>
      <c r="F7" s="112"/>
      <c r="G7" s="112"/>
      <c r="H7" s="112"/>
      <c r="I7" s="112"/>
      <c r="J7" s="112"/>
    </row>
    <row r="8" spans="1:11" ht="15" x14ac:dyDescent="0.25">
      <c r="A8" s="94" t="s">
        <v>10</v>
      </c>
      <c r="B8" s="94"/>
      <c r="C8" s="94"/>
      <c r="D8" s="94"/>
      <c r="E8" s="94"/>
      <c r="F8" s="94"/>
      <c r="G8" s="94"/>
      <c r="H8" s="94"/>
      <c r="I8" s="94"/>
      <c r="J8" s="94"/>
    </row>
    <row r="9" spans="1:11" ht="20.25" customHeight="1" x14ac:dyDescent="0.25">
      <c r="A9" s="60" t="s">
        <v>11</v>
      </c>
      <c r="B9" s="64">
        <v>1</v>
      </c>
      <c r="C9" s="113" t="str">
        <f>IFERROR(VLOOKUP(B9,'[1]Validacion datos'!A2:B5,2,FALSE),"")</f>
        <v>DESARROLLO INSTITUCIONAL</v>
      </c>
      <c r="D9" s="113"/>
      <c r="E9" s="113"/>
      <c r="F9" s="113"/>
      <c r="G9" s="113"/>
      <c r="H9" s="113"/>
      <c r="I9" s="113"/>
      <c r="J9" s="113"/>
    </row>
    <row r="10" spans="1:11" ht="16.5" customHeight="1" x14ac:dyDescent="0.25">
      <c r="A10" s="60" t="s">
        <v>12</v>
      </c>
      <c r="B10" s="65">
        <v>1.2</v>
      </c>
      <c r="C10" s="113" t="str">
        <f>IFERROR(VLOOKUP(B10,'[1]Validacion datos'!A8:B26,2,FALSE),"")</f>
        <v>Imperio de la ley y seguridad ciudadana</v>
      </c>
      <c r="D10" s="113"/>
      <c r="E10" s="113"/>
      <c r="F10" s="113"/>
      <c r="G10" s="113"/>
      <c r="H10" s="113"/>
      <c r="I10" s="113"/>
      <c r="J10" s="113"/>
    </row>
    <row r="11" spans="1:11" ht="48" customHeight="1" x14ac:dyDescent="0.25">
      <c r="A11" s="60" t="s">
        <v>13</v>
      </c>
      <c r="B11" s="66" t="s">
        <v>14</v>
      </c>
      <c r="C11" s="110"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10"/>
      <c r="E11" s="110"/>
      <c r="F11" s="110"/>
      <c r="G11" s="110"/>
      <c r="H11" s="110"/>
      <c r="I11" s="110"/>
      <c r="J11" s="110"/>
    </row>
    <row r="12" spans="1:11" ht="15" x14ac:dyDescent="0.25">
      <c r="A12" s="94" t="s">
        <v>15</v>
      </c>
      <c r="B12" s="94"/>
      <c r="C12" s="94"/>
      <c r="D12" s="94"/>
      <c r="E12" s="94"/>
      <c r="F12" s="94"/>
      <c r="G12" s="94"/>
      <c r="H12" s="94"/>
      <c r="I12" s="94"/>
      <c r="J12" s="94"/>
    </row>
    <row r="13" spans="1:11" ht="24" customHeight="1" x14ac:dyDescent="0.25">
      <c r="A13" s="60" t="s">
        <v>16</v>
      </c>
      <c r="B13" s="91" t="s">
        <v>99</v>
      </c>
      <c r="C13" s="91"/>
      <c r="D13" s="91"/>
      <c r="E13" s="91"/>
      <c r="F13" s="91"/>
      <c r="G13" s="91"/>
      <c r="H13" s="91"/>
      <c r="I13" s="91"/>
      <c r="J13" s="91"/>
    </row>
    <row r="14" spans="1:11" ht="48.75" customHeight="1" x14ac:dyDescent="0.25">
      <c r="A14" s="67" t="s">
        <v>18</v>
      </c>
      <c r="B14" s="91" t="s">
        <v>100</v>
      </c>
      <c r="C14" s="91"/>
      <c r="D14" s="91"/>
      <c r="E14" s="91"/>
      <c r="F14" s="91"/>
      <c r="G14" s="91"/>
      <c r="H14" s="91"/>
      <c r="I14" s="91"/>
      <c r="J14" s="91"/>
    </row>
    <row r="15" spans="1:11" ht="28.5" customHeight="1" x14ac:dyDescent="0.25">
      <c r="A15" s="67" t="s">
        <v>20</v>
      </c>
      <c r="B15" s="91" t="s">
        <v>101</v>
      </c>
      <c r="C15" s="91"/>
      <c r="D15" s="91"/>
      <c r="E15" s="91"/>
      <c r="F15" s="91"/>
      <c r="G15" s="91"/>
      <c r="H15" s="91"/>
      <c r="I15" s="91"/>
      <c r="J15" s="91"/>
    </row>
    <row r="16" spans="1:11" ht="28.5" customHeight="1" x14ac:dyDescent="0.25">
      <c r="A16" s="67" t="s">
        <v>22</v>
      </c>
      <c r="B16" s="109" t="s">
        <v>102</v>
      </c>
      <c r="C16" s="109"/>
      <c r="D16" s="109"/>
      <c r="E16" s="109"/>
      <c r="F16" s="109"/>
      <c r="G16" s="109"/>
      <c r="H16" s="109"/>
      <c r="I16" s="109"/>
      <c r="J16" s="109"/>
      <c r="K16" s="1"/>
    </row>
    <row r="17" spans="1:11" ht="26.25" customHeight="1" x14ac:dyDescent="0.25">
      <c r="A17" s="94" t="s">
        <v>24</v>
      </c>
      <c r="B17" s="94"/>
      <c r="C17" s="94"/>
      <c r="D17" s="94"/>
      <c r="E17" s="94"/>
      <c r="F17" s="94"/>
      <c r="G17" s="94"/>
      <c r="H17" s="94"/>
      <c r="I17" s="94"/>
      <c r="J17" s="94"/>
    </row>
    <row r="18" spans="1:11" ht="26.25" customHeight="1" x14ac:dyDescent="0.25">
      <c r="A18" s="95" t="s">
        <v>25</v>
      </c>
      <c r="B18" s="95"/>
      <c r="C18" s="95"/>
      <c r="D18" s="95"/>
      <c r="E18" s="95"/>
      <c r="F18" s="95"/>
      <c r="G18" s="95"/>
      <c r="H18" s="95"/>
      <c r="I18" s="95"/>
      <c r="J18" s="95"/>
      <c r="K18" s="1"/>
    </row>
    <row r="19" spans="1:11" ht="46.5" customHeight="1" x14ac:dyDescent="0.25">
      <c r="A19" s="108" t="s">
        <v>26</v>
      </c>
      <c r="B19" s="108"/>
      <c r="C19" s="108" t="s">
        <v>27</v>
      </c>
      <c r="D19" s="108"/>
      <c r="E19" s="108"/>
      <c r="F19" s="108" t="s">
        <v>28</v>
      </c>
      <c r="G19" s="108"/>
      <c r="H19" s="108"/>
      <c r="I19" s="108" t="s">
        <v>29</v>
      </c>
      <c r="J19" s="108"/>
    </row>
    <row r="20" spans="1:11" ht="21.75" customHeight="1" x14ac:dyDescent="0.25">
      <c r="A20" s="106">
        <v>1158000000</v>
      </c>
      <c r="B20" s="106"/>
      <c r="C20" s="106">
        <v>1158000000</v>
      </c>
      <c r="D20" s="106"/>
      <c r="E20" s="106"/>
      <c r="F20" s="106">
        <f>SUM(Tabla18[Financiera 
 (F)])</f>
        <v>179078928.07999998</v>
      </c>
      <c r="G20" s="106"/>
      <c r="H20" s="106"/>
      <c r="I20" s="107">
        <f>+IF(F20&gt;0,F20/C20,0)</f>
        <v>0.15464501561312607</v>
      </c>
      <c r="J20" s="107"/>
    </row>
    <row r="21" spans="1:11" ht="21.75" customHeight="1" x14ac:dyDescent="0.25">
      <c r="A21" s="95" t="s">
        <v>30</v>
      </c>
      <c r="B21" s="95"/>
      <c r="C21" s="95"/>
      <c r="D21" s="95"/>
      <c r="E21" s="95"/>
      <c r="F21" s="95"/>
      <c r="G21" s="95"/>
      <c r="H21" s="95"/>
      <c r="I21" s="95"/>
      <c r="J21" s="95"/>
      <c r="K21" s="1"/>
    </row>
    <row r="22" spans="1:11" ht="32.25" customHeight="1" x14ac:dyDescent="0.3">
      <c r="A22" s="82"/>
      <c r="B22" s="82"/>
      <c r="C22" s="104" t="s">
        <v>31</v>
      </c>
      <c r="D22" s="105"/>
      <c r="E22" s="104" t="s">
        <v>32</v>
      </c>
      <c r="F22" s="105"/>
      <c r="G22" s="104" t="s">
        <v>33</v>
      </c>
      <c r="H22" s="104"/>
      <c r="I22" s="104" t="s">
        <v>34</v>
      </c>
      <c r="J22" s="105"/>
    </row>
    <row r="23" spans="1:11" ht="40.5" x14ac:dyDescent="0.25">
      <c r="A23" s="70" t="s">
        <v>35</v>
      </c>
      <c r="B23" s="70" t="s">
        <v>36</v>
      </c>
      <c r="C23" s="70" t="s">
        <v>37</v>
      </c>
      <c r="D23" s="70" t="s">
        <v>38</v>
      </c>
      <c r="E23" s="70" t="s">
        <v>39</v>
      </c>
      <c r="F23" s="70" t="s">
        <v>40</v>
      </c>
      <c r="G23" s="70" t="s">
        <v>41</v>
      </c>
      <c r="H23" s="70" t="s">
        <v>42</v>
      </c>
      <c r="I23" s="70" t="s">
        <v>43</v>
      </c>
      <c r="J23" s="70" t="s">
        <v>44</v>
      </c>
    </row>
    <row r="24" spans="1:11" ht="61.5" customHeight="1" x14ac:dyDescent="0.25">
      <c r="A24" s="71" t="s">
        <v>103</v>
      </c>
      <c r="B24" s="71" t="s">
        <v>46</v>
      </c>
      <c r="C24" s="83" t="s">
        <v>46</v>
      </c>
      <c r="D24" s="73">
        <v>198062155</v>
      </c>
      <c r="E24" s="75" t="s">
        <v>46</v>
      </c>
      <c r="F24" s="75" t="s">
        <v>46</v>
      </c>
      <c r="G24" s="84" t="s">
        <v>46</v>
      </c>
      <c r="H24" s="73">
        <v>53388612.329999998</v>
      </c>
      <c r="I24" s="78" t="s">
        <v>46</v>
      </c>
      <c r="J24" s="79" t="e">
        <f>IF(H24&gt;0,H24/F24,0)</f>
        <v>#VALUE!</v>
      </c>
    </row>
    <row r="25" spans="1:11" ht="97.5" customHeight="1" x14ac:dyDescent="0.25">
      <c r="A25" s="71" t="s">
        <v>104</v>
      </c>
      <c r="B25" s="71" t="s">
        <v>105</v>
      </c>
      <c r="C25" s="83">
        <v>10000</v>
      </c>
      <c r="D25" s="73">
        <v>213545197</v>
      </c>
      <c r="E25" s="85">
        <v>2500</v>
      </c>
      <c r="F25" s="75">
        <v>65937141.590000004</v>
      </c>
      <c r="G25" s="84">
        <v>2505</v>
      </c>
      <c r="H25" s="73">
        <v>49871383.799999997</v>
      </c>
      <c r="I25" s="78">
        <f>IF(G25&gt;0,G25/E25,0)</f>
        <v>1.002</v>
      </c>
      <c r="J25" s="79">
        <f>IF(H25&gt;0,H25/F25,0)</f>
        <v>0.75634737262501328</v>
      </c>
    </row>
    <row r="26" spans="1:11" ht="76.5" customHeight="1" x14ac:dyDescent="0.25">
      <c r="A26" s="71" t="s">
        <v>106</v>
      </c>
      <c r="B26" s="71" t="s">
        <v>107</v>
      </c>
      <c r="C26" s="83">
        <v>3</v>
      </c>
      <c r="D26" s="73">
        <v>67301934</v>
      </c>
      <c r="E26" s="85">
        <v>1</v>
      </c>
      <c r="F26" s="75">
        <v>38833449.850000001</v>
      </c>
      <c r="G26" s="84">
        <v>1</v>
      </c>
      <c r="H26" s="73">
        <v>8308589.9900000002</v>
      </c>
      <c r="I26" s="78">
        <f>IF(G26&gt;0,G26/E26,0)</f>
        <v>1</v>
      </c>
      <c r="J26" s="79">
        <f>IF(H26&gt;0,H26/F26,0)</f>
        <v>0.2139544650834054</v>
      </c>
    </row>
    <row r="27" spans="1:11" ht="82.5" customHeight="1" x14ac:dyDescent="0.25">
      <c r="A27" s="71" t="s">
        <v>108</v>
      </c>
      <c r="B27" s="71" t="s">
        <v>109</v>
      </c>
      <c r="C27" s="72">
        <v>0.85</v>
      </c>
      <c r="D27" s="73">
        <v>171631059</v>
      </c>
      <c r="E27" s="86">
        <v>0.85</v>
      </c>
      <c r="F27" s="75">
        <v>65055026.689999998</v>
      </c>
      <c r="G27" s="72">
        <v>0.79</v>
      </c>
      <c r="H27" s="73">
        <v>23817817.32</v>
      </c>
      <c r="I27" s="78">
        <f>IF(G27&gt;0,G27/E27,0)</f>
        <v>0.92941176470588238</v>
      </c>
      <c r="J27" s="79">
        <f>IF(H27&gt;0,H27/F27,0)</f>
        <v>0.36611801626792939</v>
      </c>
    </row>
    <row r="28" spans="1:11" ht="91.5" customHeight="1" x14ac:dyDescent="0.25">
      <c r="A28" s="71" t="s">
        <v>110</v>
      </c>
      <c r="B28" s="71" t="s">
        <v>111</v>
      </c>
      <c r="C28" s="87">
        <v>90</v>
      </c>
      <c r="D28" s="73">
        <v>214977517</v>
      </c>
      <c r="E28" s="85">
        <v>40</v>
      </c>
      <c r="F28" s="75">
        <v>72802250.140000001</v>
      </c>
      <c r="G28" s="84">
        <v>40</v>
      </c>
      <c r="H28" s="73">
        <v>43692524.640000001</v>
      </c>
      <c r="I28" s="78">
        <f>IF(G28&gt;0,G28/E28,0)</f>
        <v>1</v>
      </c>
      <c r="J28" s="79">
        <f>IF(H28&gt;0,H28/F28,0)</f>
        <v>0.60015349190414458</v>
      </c>
    </row>
    <row r="29" spans="1:11" ht="27.75" customHeight="1" x14ac:dyDescent="0.25">
      <c r="A29" s="94" t="s">
        <v>57</v>
      </c>
      <c r="B29" s="94"/>
      <c r="C29" s="94"/>
      <c r="D29" s="94"/>
      <c r="E29" s="94"/>
      <c r="F29" s="94"/>
      <c r="G29" s="94"/>
      <c r="H29" s="94"/>
      <c r="I29" s="94"/>
      <c r="J29" s="94"/>
    </row>
    <row r="30" spans="1:11" ht="27" customHeight="1" x14ac:dyDescent="0.25">
      <c r="A30" s="95" t="s">
        <v>58</v>
      </c>
      <c r="B30" s="95"/>
      <c r="C30" s="95"/>
      <c r="D30" s="95"/>
      <c r="E30" s="95"/>
      <c r="F30" s="95"/>
      <c r="G30" s="95"/>
      <c r="H30" s="95"/>
      <c r="I30" s="95"/>
      <c r="J30" s="95"/>
      <c r="K30" s="1"/>
    </row>
    <row r="31" spans="1:11" ht="25.5" customHeight="1" x14ac:dyDescent="0.25">
      <c r="A31" s="63" t="s">
        <v>59</v>
      </c>
      <c r="B31" s="100" t="str">
        <f>+A24</f>
        <v>7420-Acciones comunes P50</v>
      </c>
      <c r="C31" s="100"/>
      <c r="D31" s="100"/>
      <c r="E31" s="100"/>
      <c r="F31" s="100"/>
      <c r="G31" s="100"/>
      <c r="H31" s="100"/>
      <c r="I31" s="100"/>
      <c r="J31" s="100"/>
    </row>
    <row r="32" spans="1:11" ht="35.25" customHeight="1" x14ac:dyDescent="0.25">
      <c r="A32" s="62" t="s">
        <v>60</v>
      </c>
      <c r="B32" s="91" t="s">
        <v>46</v>
      </c>
      <c r="C32" s="91"/>
      <c r="D32" s="91"/>
      <c r="E32" s="91"/>
      <c r="F32" s="91"/>
      <c r="G32" s="91"/>
      <c r="H32" s="91"/>
      <c r="I32" s="91"/>
      <c r="J32" s="91"/>
    </row>
    <row r="33" spans="1:10" ht="35.25" customHeight="1" x14ac:dyDescent="0.25">
      <c r="A33" s="62" t="s">
        <v>62</v>
      </c>
      <c r="B33" s="91" t="s">
        <v>46</v>
      </c>
      <c r="C33" s="91"/>
      <c r="D33" s="91"/>
      <c r="E33" s="91"/>
      <c r="F33" s="91"/>
      <c r="G33" s="91"/>
      <c r="H33" s="91"/>
      <c r="I33" s="91"/>
      <c r="J33" s="91"/>
    </row>
    <row r="34" spans="1:10" ht="35.25" customHeight="1" x14ac:dyDescent="0.25">
      <c r="A34" s="62" t="s">
        <v>64</v>
      </c>
      <c r="B34" s="103" t="s">
        <v>46</v>
      </c>
      <c r="C34" s="103"/>
      <c r="D34" s="103"/>
      <c r="E34" s="103"/>
      <c r="F34" s="103"/>
      <c r="G34" s="103"/>
      <c r="H34" s="103"/>
      <c r="I34" s="103"/>
      <c r="J34" s="103"/>
    </row>
    <row r="35" spans="1:10" ht="24.75" customHeight="1" x14ac:dyDescent="0.25">
      <c r="A35" s="63" t="s">
        <v>59</v>
      </c>
      <c r="B35" s="100" t="str">
        <f>+A25</f>
        <v>6867- Negocios de expendio bebidas alcohólicas inspeccionados para el cumplimiento de las leyes normativas vigentes.</v>
      </c>
      <c r="C35" s="100"/>
      <c r="D35" s="100"/>
      <c r="E35" s="100"/>
      <c r="F35" s="100"/>
      <c r="G35" s="100"/>
      <c r="H35" s="100"/>
      <c r="I35" s="100"/>
      <c r="J35" s="100"/>
    </row>
    <row r="36" spans="1:10" ht="53.25" customHeight="1" x14ac:dyDescent="0.25">
      <c r="A36" s="62" t="s">
        <v>60</v>
      </c>
      <c r="B36" s="101" t="s">
        <v>112</v>
      </c>
      <c r="C36" s="101"/>
      <c r="D36" s="101"/>
      <c r="E36" s="101"/>
      <c r="F36" s="101"/>
      <c r="G36" s="101"/>
      <c r="H36" s="101"/>
      <c r="I36" s="101"/>
      <c r="J36" s="101"/>
    </row>
    <row r="37" spans="1:10" ht="96.75" customHeight="1" x14ac:dyDescent="0.25">
      <c r="A37" s="62" t="s">
        <v>62</v>
      </c>
      <c r="B37" s="92" t="s">
        <v>113</v>
      </c>
      <c r="C37" s="92"/>
      <c r="D37" s="92"/>
      <c r="E37" s="92"/>
      <c r="F37" s="92"/>
      <c r="G37" s="92"/>
      <c r="H37" s="92"/>
      <c r="I37" s="92"/>
      <c r="J37" s="92"/>
    </row>
    <row r="38" spans="1:10" ht="73.5" customHeight="1" x14ac:dyDescent="0.25">
      <c r="A38" s="62" t="s">
        <v>64</v>
      </c>
      <c r="B38" s="102" t="s">
        <v>114</v>
      </c>
      <c r="C38" s="102"/>
      <c r="D38" s="102"/>
      <c r="E38" s="102"/>
      <c r="F38" s="102"/>
      <c r="G38" s="102"/>
      <c r="H38" s="102"/>
      <c r="I38" s="102"/>
      <c r="J38" s="102"/>
    </row>
    <row r="39" spans="1:10" ht="23.25" customHeight="1" x14ac:dyDescent="0.25">
      <c r="A39" s="63" t="s">
        <v>59</v>
      </c>
      <c r="B39" s="100" t="str">
        <f>+A26</f>
        <v>7935-Campañas de entrega e incautación de armas de fuego ilegales.</v>
      </c>
      <c r="C39" s="100"/>
      <c r="D39" s="100"/>
      <c r="E39" s="100"/>
      <c r="F39" s="100"/>
      <c r="G39" s="100"/>
      <c r="H39" s="100"/>
      <c r="I39" s="100"/>
      <c r="J39" s="100"/>
    </row>
    <row r="40" spans="1:10" ht="59.25" customHeight="1" x14ac:dyDescent="0.25">
      <c r="A40" s="62" t="s">
        <v>60</v>
      </c>
      <c r="B40" s="103" t="s">
        <v>115</v>
      </c>
      <c r="C40" s="103"/>
      <c r="D40" s="103"/>
      <c r="E40" s="103"/>
      <c r="F40" s="103"/>
      <c r="G40" s="103"/>
      <c r="H40" s="103"/>
      <c r="I40" s="103"/>
      <c r="J40" s="103"/>
    </row>
    <row r="41" spans="1:10" ht="169.5" customHeight="1" x14ac:dyDescent="0.25">
      <c r="A41" s="62" t="s">
        <v>62</v>
      </c>
      <c r="B41" s="92" t="s">
        <v>116</v>
      </c>
      <c r="C41" s="92"/>
      <c r="D41" s="92"/>
      <c r="E41" s="92"/>
      <c r="F41" s="92"/>
      <c r="G41" s="92"/>
      <c r="H41" s="92"/>
      <c r="I41" s="92"/>
      <c r="J41" s="92"/>
    </row>
    <row r="42" spans="1:10" ht="95.25" customHeight="1" x14ac:dyDescent="0.25">
      <c r="A42" s="62" t="s">
        <v>64</v>
      </c>
      <c r="B42" s="92" t="s">
        <v>117</v>
      </c>
      <c r="C42" s="92"/>
      <c r="D42" s="92"/>
      <c r="E42" s="92"/>
      <c r="F42" s="92"/>
      <c r="G42" s="92"/>
      <c r="H42" s="92"/>
      <c r="I42" s="92"/>
      <c r="J42" s="92"/>
    </row>
    <row r="43" spans="1:10" ht="22.5" customHeight="1" x14ac:dyDescent="0.25">
      <c r="A43" s="63" t="s">
        <v>59</v>
      </c>
      <c r="B43" s="100" t="str">
        <f>+A27</f>
        <v>7895-Municipios con Mesas Locales de Seguridad, Ciudadanía y Género fortalecidas y en funcionamiento.</v>
      </c>
      <c r="C43" s="100"/>
      <c r="D43" s="100"/>
      <c r="E43" s="100"/>
      <c r="F43" s="100"/>
      <c r="G43" s="100"/>
      <c r="H43" s="100"/>
      <c r="I43" s="100"/>
      <c r="J43" s="100"/>
    </row>
    <row r="44" spans="1:10" ht="51" customHeight="1" x14ac:dyDescent="0.25">
      <c r="A44" s="62" t="s">
        <v>60</v>
      </c>
      <c r="B44" s="103" t="s">
        <v>118</v>
      </c>
      <c r="C44" s="103"/>
      <c r="D44" s="103"/>
      <c r="E44" s="103"/>
      <c r="F44" s="103"/>
      <c r="G44" s="103"/>
      <c r="H44" s="103"/>
      <c r="I44" s="103"/>
      <c r="J44" s="103"/>
    </row>
    <row r="45" spans="1:10" ht="173.25" customHeight="1" x14ac:dyDescent="0.25">
      <c r="A45" s="62" t="s">
        <v>62</v>
      </c>
      <c r="B45" s="92" t="s">
        <v>119</v>
      </c>
      <c r="C45" s="92"/>
      <c r="D45" s="92"/>
      <c r="E45" s="92"/>
      <c r="F45" s="92"/>
      <c r="G45" s="92"/>
      <c r="H45" s="92"/>
      <c r="I45" s="92"/>
      <c r="J45" s="92"/>
    </row>
    <row r="46" spans="1:10" ht="165" customHeight="1" x14ac:dyDescent="0.25">
      <c r="A46" s="62" t="s">
        <v>64</v>
      </c>
      <c r="B46" s="92" t="s">
        <v>120</v>
      </c>
      <c r="C46" s="92"/>
      <c r="D46" s="92"/>
      <c r="E46" s="92"/>
      <c r="F46" s="92"/>
      <c r="G46" s="92"/>
      <c r="H46" s="92"/>
      <c r="I46" s="92"/>
      <c r="J46" s="92"/>
    </row>
    <row r="47" spans="1:10" ht="21.75" customHeight="1" x14ac:dyDescent="0.25">
      <c r="A47" s="63" t="s">
        <v>59</v>
      </c>
      <c r="B47" s="100" t="str">
        <f>+A28</f>
        <v>7447- Ciudadanos expuestos a violencia, crímenes y delitos que participan en las actividades de prevención.</v>
      </c>
      <c r="C47" s="100"/>
      <c r="D47" s="100"/>
      <c r="E47" s="100"/>
      <c r="F47" s="100"/>
      <c r="G47" s="100"/>
      <c r="H47" s="100"/>
      <c r="I47" s="100"/>
      <c r="J47" s="100"/>
    </row>
    <row r="48" spans="1:10" ht="36" customHeight="1" x14ac:dyDescent="0.25">
      <c r="A48" s="62" t="s">
        <v>60</v>
      </c>
      <c r="B48" s="91" t="s">
        <v>121</v>
      </c>
      <c r="C48" s="91"/>
      <c r="D48" s="91"/>
      <c r="E48" s="91"/>
      <c r="F48" s="91"/>
      <c r="G48" s="91"/>
      <c r="H48" s="91"/>
      <c r="I48" s="91"/>
      <c r="J48" s="91"/>
    </row>
    <row r="49" spans="1:11" ht="137.25" customHeight="1" x14ac:dyDescent="0.25">
      <c r="A49" s="62" t="s">
        <v>62</v>
      </c>
      <c r="B49" s="92" t="s">
        <v>122</v>
      </c>
      <c r="C49" s="93"/>
      <c r="D49" s="93"/>
      <c r="E49" s="93"/>
      <c r="F49" s="93"/>
      <c r="G49" s="93"/>
      <c r="H49" s="93"/>
      <c r="I49" s="93"/>
      <c r="J49" s="93"/>
    </row>
    <row r="50" spans="1:11" ht="93" customHeight="1" x14ac:dyDescent="0.25">
      <c r="A50" s="62" t="s">
        <v>64</v>
      </c>
      <c r="B50" s="92" t="s">
        <v>123</v>
      </c>
      <c r="C50" s="93"/>
      <c r="D50" s="93"/>
      <c r="E50" s="93"/>
      <c r="F50" s="93"/>
      <c r="G50" s="93"/>
      <c r="H50" s="93"/>
      <c r="I50" s="93"/>
      <c r="J50" s="93"/>
    </row>
    <row r="51" spans="1:11" ht="27" customHeight="1" x14ac:dyDescent="0.25">
      <c r="A51" s="94" t="s">
        <v>78</v>
      </c>
      <c r="B51" s="94"/>
      <c r="C51" s="94"/>
      <c r="D51" s="94"/>
      <c r="E51" s="94"/>
      <c r="F51" s="94"/>
      <c r="G51" s="94"/>
      <c r="H51" s="94"/>
      <c r="I51" s="94"/>
      <c r="J51" s="94"/>
    </row>
    <row r="52" spans="1:11" ht="24" customHeight="1" x14ac:dyDescent="0.25">
      <c r="A52" s="95" t="s">
        <v>79</v>
      </c>
      <c r="B52" s="95"/>
      <c r="C52" s="95"/>
      <c r="D52" s="95"/>
      <c r="E52" s="95"/>
      <c r="F52" s="95"/>
      <c r="G52" s="95"/>
      <c r="H52" s="95"/>
      <c r="I52" s="95"/>
      <c r="J52" s="95"/>
      <c r="K52" s="1"/>
    </row>
    <row r="53" spans="1:11" ht="13.5" customHeight="1" x14ac:dyDescent="0.25">
      <c r="A53" s="96"/>
      <c r="B53" s="97"/>
      <c r="C53" s="97"/>
      <c r="D53" s="97"/>
      <c r="E53" s="97"/>
      <c r="F53" s="97"/>
      <c r="G53" s="97"/>
      <c r="H53" s="97"/>
      <c r="I53" s="97"/>
      <c r="J53" s="98"/>
    </row>
    <row r="54" spans="1:11" ht="13.5" customHeight="1" x14ac:dyDescent="0.25">
      <c r="A54" s="31"/>
      <c r="B54" s="8"/>
      <c r="C54" s="8"/>
      <c r="D54" s="8"/>
      <c r="E54" s="8"/>
      <c r="F54" s="8"/>
      <c r="G54" s="8"/>
      <c r="H54" s="8"/>
      <c r="I54" s="8"/>
      <c r="J54" s="32"/>
    </row>
    <row r="55" spans="1:11" ht="13.5" customHeight="1" x14ac:dyDescent="0.25">
      <c r="A55" s="33"/>
      <c r="B55" s="34"/>
      <c r="C55" s="34"/>
      <c r="D55" s="34"/>
      <c r="E55" s="34"/>
      <c r="F55" s="34"/>
      <c r="G55" s="34"/>
      <c r="H55" s="34"/>
      <c r="I55" s="34"/>
      <c r="J55" s="35"/>
    </row>
    <row r="56" spans="1:11" x14ac:dyDescent="0.25">
      <c r="A56" s="8"/>
      <c r="B56" s="8"/>
      <c r="C56" s="8"/>
      <c r="D56" s="8"/>
      <c r="E56" s="8"/>
      <c r="F56" s="8"/>
      <c r="G56" s="8"/>
      <c r="H56" s="8"/>
      <c r="I56" s="8"/>
      <c r="J56" s="8"/>
    </row>
    <row r="57" spans="1:11" ht="14.5" thickBot="1" x14ac:dyDescent="0.35">
      <c r="A57" s="13" t="s">
        <v>80</v>
      </c>
      <c r="B57" s="14">
        <f>+A20</f>
        <v>1158000000</v>
      </c>
      <c r="C57" s="15"/>
      <c r="D57" s="88"/>
      <c r="E57" s="88"/>
      <c r="F57" s="88"/>
      <c r="H57" s="88"/>
      <c r="I57" s="88"/>
      <c r="J57" s="88"/>
    </row>
    <row r="58" spans="1:11" ht="14" x14ac:dyDescent="0.3">
      <c r="A58" s="13" t="s">
        <v>81</v>
      </c>
      <c r="B58" s="14">
        <f>+C20</f>
        <v>1158000000</v>
      </c>
      <c r="C58" s="15"/>
      <c r="D58" s="89" t="s">
        <v>82</v>
      </c>
      <c r="E58" s="89"/>
      <c r="F58" s="89"/>
      <c r="H58" s="89" t="s">
        <v>83</v>
      </c>
      <c r="I58" s="89"/>
      <c r="J58" s="89"/>
    </row>
    <row r="59" spans="1:11" ht="14" x14ac:dyDescent="0.3">
      <c r="A59" s="13" t="s">
        <v>84</v>
      </c>
      <c r="B59" s="14">
        <f>+F20</f>
        <v>179078928.07999998</v>
      </c>
      <c r="C59" s="15"/>
      <c r="D59" s="99" t="s">
        <v>85</v>
      </c>
      <c r="E59" s="99"/>
      <c r="F59" s="99"/>
      <c r="H59" s="90" t="s">
        <v>86</v>
      </c>
      <c r="I59" s="90"/>
      <c r="J59" s="90"/>
    </row>
  </sheetData>
  <mergeCells count="62">
    <mergeCell ref="C11:J11"/>
    <mergeCell ref="A1:J1"/>
    <mergeCell ref="A2:J2"/>
    <mergeCell ref="B3:J3"/>
    <mergeCell ref="B4:J4"/>
    <mergeCell ref="B5:J5"/>
    <mergeCell ref="B6:J6"/>
    <mergeCell ref="B7:J7"/>
    <mergeCell ref="A8:J8"/>
    <mergeCell ref="C9:J9"/>
    <mergeCell ref="C10:J10"/>
    <mergeCell ref="A20:B20"/>
    <mergeCell ref="C20:E20"/>
    <mergeCell ref="F20:H20"/>
    <mergeCell ref="I20:J20"/>
    <mergeCell ref="A12:J12"/>
    <mergeCell ref="A17:J17"/>
    <mergeCell ref="A18:J18"/>
    <mergeCell ref="A19:B19"/>
    <mergeCell ref="C19:E19"/>
    <mergeCell ref="F19:H19"/>
    <mergeCell ref="I19:J19"/>
    <mergeCell ref="B13:J13"/>
    <mergeCell ref="B14:J14"/>
    <mergeCell ref="B15:J15"/>
    <mergeCell ref="B16:J16"/>
    <mergeCell ref="B35:J35"/>
    <mergeCell ref="A21:J21"/>
    <mergeCell ref="C22:D22"/>
    <mergeCell ref="E22:F22"/>
    <mergeCell ref="G22:H22"/>
    <mergeCell ref="I22:J22"/>
    <mergeCell ref="A29:J29"/>
    <mergeCell ref="A30:J30"/>
    <mergeCell ref="B31:J31"/>
    <mergeCell ref="B32:J32"/>
    <mergeCell ref="B33:J33"/>
    <mergeCell ref="B34:J34"/>
    <mergeCell ref="B47:J47"/>
    <mergeCell ref="B36:J36"/>
    <mergeCell ref="B37:J37"/>
    <mergeCell ref="B38:J38"/>
    <mergeCell ref="B39:J39"/>
    <mergeCell ref="B40:J40"/>
    <mergeCell ref="B41:J41"/>
    <mergeCell ref="B42:J42"/>
    <mergeCell ref="B43:J43"/>
    <mergeCell ref="B44:J44"/>
    <mergeCell ref="B45:J45"/>
    <mergeCell ref="B46:J46"/>
    <mergeCell ref="D57:F57"/>
    <mergeCell ref="H57:J57"/>
    <mergeCell ref="H58:J58"/>
    <mergeCell ref="H59:J59"/>
    <mergeCell ref="B48:J48"/>
    <mergeCell ref="B49:J49"/>
    <mergeCell ref="B50:J50"/>
    <mergeCell ref="A51:J51"/>
    <mergeCell ref="A52:J52"/>
    <mergeCell ref="A53:J53"/>
    <mergeCell ref="D58:F58"/>
    <mergeCell ref="D59:F59"/>
  </mergeCells>
  <dataValidations xWindow="895" yWindow="249" count="16">
    <dataValidation allowBlank="1" sqref="A3" xr:uid="{00000000-0002-0000-0200-000000000000}"/>
    <dataValidation allowBlank="1" showInputMessage="1" prompt="Nombre del capítulo" sqref="B3:J5" xr:uid="{00000000-0002-0000-0200-000001000000}"/>
    <dataValidation allowBlank="1" showInputMessage="1" showErrorMessage="1" prompt="¿A quién va dirigido el programa?, ¿qué característica tiene esta población que requiere ser beneficiada?" sqref="B15:J15" xr:uid="{00000000-0002-0000-0200-000002000000}"/>
    <dataValidation allowBlank="1" showInputMessage="1" showErrorMessage="1" prompt="Nombre del producto" sqref="B31:J31 B35:J35 B39:J39 B43:J43 B47:J47" xr:uid="{00000000-0002-0000-0200-000003000000}"/>
    <dataValidation allowBlank="1" showInputMessage="1" showErrorMessage="1" prompt="¿En qué consiste el producto? su objetivo" sqref="B32:J32 B36:J36 B40:J40 B44:J44 B48:J48" xr:uid="{00000000-0002-0000-0200-000004000000}"/>
    <dataValidation allowBlank="1" showInputMessage="1" showErrorMessage="1" prompt="1. Describir lo plasmado en el presupuesto_x000a_2. Describir lo alcanzado en términos financieros y de producción " sqref="B33:J33 B37:J37 B49:J49 B45:J45 B41:J41" xr:uid="{00000000-0002-0000-0200-000005000000}"/>
    <dataValidation allowBlank="1" showInputMessage="1" showErrorMessage="1" prompt="De existir desvío, explicar razones." sqref="B34:J34 B38:J38 B42:J42 B46:J46 B50:J50" xr:uid="{00000000-0002-0000-0200-000006000000}"/>
    <dataValidation allowBlank="1" showInputMessage="1" showErrorMessage="1" prompt="Oportunidades de mejora identificadas" sqref="A53:J56" xr:uid="{00000000-0002-0000-0200-000007000000}"/>
    <dataValidation allowBlank="1" showInputMessage="1" showErrorMessage="1" prompt="Presupuesto del programa" sqref="A20:C20 F20" xr:uid="{00000000-0002-0000-0200-000008000000}"/>
    <dataValidation allowBlank="1" showInputMessage="1" showErrorMessage="1" prompt="¿En qué consiste el programa?" sqref="B14:J14" xr:uid="{00000000-0002-0000-0200-000009000000}"/>
    <dataValidation allowBlank="1" showInputMessage="1" showErrorMessage="1" prompt="Nombre de cada producto" sqref="A23:A28" xr:uid="{00000000-0002-0000-0200-00000A000000}"/>
    <dataValidation allowBlank="1" showInputMessage="1" showErrorMessage="1" prompt="Nombre del indicador" sqref="B23:B28" xr:uid="{00000000-0002-0000-0200-00000B000000}"/>
    <dataValidation allowBlank="1" showInputMessage="1" showErrorMessage="1" prompt="Meta anual del indicador" sqref="F24 C23:C28 E23:E28" xr:uid="{00000000-0002-0000-0200-00000C000000}"/>
    <dataValidation allowBlank="1" showInputMessage="1" showErrorMessage="1" prompt="Monto presupuestado para el producto" sqref="D25:D28 D23 F23 F25:F28" xr:uid="{00000000-0002-0000-0200-00000D000000}"/>
    <dataValidation allowBlank="1" showInputMessage="1" showErrorMessage="1" prompt="Meta alcanzada en el trimestre" sqref="G23:G28" xr:uid="{00000000-0002-0000-0200-00000E000000}"/>
    <dataValidation allowBlank="1" showInputMessage="1" showErrorMessage="1" prompt="Monto ejecutado en el trimestre" sqref="H23:H28" xr:uid="{00000000-0002-0000-0200-00000F000000}"/>
  </dataValidations>
  <pageMargins left="0.6" right="0.74" top="1.3912500000000001" bottom="0.75" header="0.34229166666666666" footer="0.3"/>
  <pageSetup scale="53" fitToHeight="0" orientation="portrait" r:id="rId1"/>
  <headerFooter>
    <oddHeader>&amp;C&amp;G
&amp;"Poppins,Negrita"&amp;10&amp;K002060INFORME DE EVALUACIÓN TRIMESTRAL DE LAS
METAS FÍSICAS-FINANCIERAS&amp;K01+000
&amp;KFF0000ABRIL - JUNIO 2026&amp;R&amp;"Verdana,Negrita"&amp;10
&amp;"Poppins,Negrita"
INF-PPP-05
Versión: 01</oddHeader>
    <oddFooter>&amp;C&amp;9Departamento de Formulación, Monitoreo y Evaluación de Planes, Programas y Proyectos (PPP)&amp;R&amp;P</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Programa 11</vt:lpstr>
      <vt:lpstr>Programa 12</vt:lpstr>
      <vt:lpstr>Programa 50</vt:lpstr>
      <vt:lpstr>'Programa 11'!Área_de_impresión</vt:lpstr>
      <vt:lpstr>'Programa 12'!Área_de_impresión</vt:lpstr>
      <vt:lpstr>'Programa 50'!Área_de_impresión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Gina Claritza Almonte Méndez</cp:lastModifiedBy>
  <cp:revision/>
  <cp:lastPrinted>2026-07-16T15:25:47Z</cp:lastPrinted>
  <dcterms:created xsi:type="dcterms:W3CDTF">2021-03-22T15:50:10Z</dcterms:created>
  <dcterms:modified xsi:type="dcterms:W3CDTF">2026-07-16T15:25:47Z</dcterms:modified>
  <cp:category/>
  <cp:contentStatus/>
</cp:coreProperties>
</file>