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FORMULARIO" sheetId="2" r:id="rId1"/>
    <sheet name="FACT 2012" sheetId="3" state="hidden" r:id="rId2"/>
    <sheet name="FACT. DESDE EL 2013 A LA FECHA" sheetId="1" r:id="rId3"/>
  </sheets>
  <definedNames>
    <definedName name="_xlnm._FilterDatabase" localSheetId="2" hidden="1">'FACT. DESDE EL 2013 A LA FECHA'!$B$11:$J$47</definedName>
  </definedNames>
  <calcPr calcId="145621"/>
</workbook>
</file>

<file path=xl/calcChain.xml><?xml version="1.0" encoding="utf-8"?>
<calcChain xmlns="http://schemas.openxmlformats.org/spreadsheetml/2006/main">
  <c r="F33" i="1" l="1"/>
  <c r="F34" i="1"/>
  <c r="F13" i="1" l="1"/>
  <c r="F46" i="1" l="1"/>
  <c r="F47" i="1" s="1"/>
  <c r="B11" i="2" s="1"/>
  <c r="B15" i="2" s="1"/>
  <c r="F13" i="3"/>
  <c r="C47" i="2"/>
  <c r="B47" i="2"/>
  <c r="D45" i="2"/>
  <c r="D43" i="2"/>
  <c r="D41" i="2"/>
  <c r="D39" i="2"/>
  <c r="D37" i="2"/>
  <c r="D35" i="2"/>
  <c r="D33" i="2"/>
  <c r="D31" i="2"/>
  <c r="D47" i="2" l="1"/>
</calcChain>
</file>

<file path=xl/sharedStrings.xml><?xml version="1.0" encoding="utf-8"?>
<sst xmlns="http://schemas.openxmlformats.org/spreadsheetml/2006/main" count="217" uniqueCount="144">
  <si>
    <t>CONTRALORIA GENERAL DE LA REPUBLICA</t>
  </si>
  <si>
    <t>DIRECCION UNIDADES DE AUDITORIA INTERNA GUBERNAMENTAL</t>
  </si>
  <si>
    <t xml:space="preserve">Institucion: </t>
  </si>
  <si>
    <t>MINISTERIO DE INTERIOR Y POLICIA</t>
  </si>
  <si>
    <t>UNIDAD :                AUDITORES EXTERNOS</t>
  </si>
  <si>
    <t>FECHA:</t>
  </si>
  <si>
    <t>CANT.</t>
  </si>
  <si>
    <t>FACTURA NUM.</t>
  </si>
  <si>
    <t>NUM. COMPROBANTE  GUBERNAMENTAL</t>
  </si>
  <si>
    <t>PROVEEDOR</t>
  </si>
  <si>
    <t>CONCEPTO</t>
  </si>
  <si>
    <t>MONTO RD$</t>
  </si>
  <si>
    <t>CONDICION PAGO</t>
  </si>
  <si>
    <t>FECHA FACTURA</t>
  </si>
  <si>
    <t>FECHA RECIBIDA</t>
  </si>
  <si>
    <t>OBSERVACIONES</t>
  </si>
  <si>
    <t>SUB-TOTAL</t>
  </si>
  <si>
    <t>TOTAL GENERAL</t>
  </si>
  <si>
    <t>CREDITO</t>
  </si>
  <si>
    <t>JESUS A. BATISTA MARTINEZ</t>
  </si>
  <si>
    <t>AUXILIAR DE CONTABILIDAD</t>
  </si>
  <si>
    <t>DIRECTOR FINANCIERO</t>
  </si>
  <si>
    <t>DERECHOS ADQUIRIDOS PENDIENTES DE PAGO</t>
  </si>
  <si>
    <t>PAGO  DE VACACIONES PENDIENTES DE PAGOS A EX EMPLEADOS.</t>
  </si>
  <si>
    <t>PAGO  DE INDEMNIZACION PENDIENTES DE PAGOS A EX EMPLEADOS.</t>
  </si>
  <si>
    <t>UAI EN:  MINISTERIO DE INTERIOR Y POLICIA</t>
  </si>
  <si>
    <t xml:space="preserve"> BALANCE AL CIERRE DEL MES:</t>
  </si>
  <si>
    <t xml:space="preserve"> MENOS:</t>
  </si>
  <si>
    <t xml:space="preserve"> BALANCE DEL MES ANTERIOR:</t>
  </si>
  <si>
    <t xml:space="preserve"> MOVIMIENTO DEL MES:</t>
  </si>
  <si>
    <t xml:space="preserve"> OBSERVACIONES:____________________________________________________________________________</t>
  </si>
  <si>
    <t xml:space="preserve"> ____________________________________________________________________________________________</t>
  </si>
  <si>
    <t>ANTIGÜEDAD DE SALDOS</t>
  </si>
  <si>
    <t>VER DETALLE DE LAS CUENTAS POR PAGAR SEGÚN RELACION ENVIADA A LA DUAIG</t>
  </si>
  <si>
    <t>EJECUCION PRESUPUESTARIA</t>
  </si>
  <si>
    <t>PRESUPUESTADO</t>
  </si>
  <si>
    <t>EJECUTADO</t>
  </si>
  <si>
    <t>VARIACION (DISPONIBLE)</t>
  </si>
  <si>
    <t xml:space="preserve"> OBJETAL No. 2.1</t>
  </si>
  <si>
    <t xml:space="preserve"> </t>
  </si>
  <si>
    <t xml:space="preserve"> OBJETAL No. 2.2</t>
  </si>
  <si>
    <t xml:space="preserve"> OBJETAL No. 2.3</t>
  </si>
  <si>
    <t xml:space="preserve"> OBJETAL No.  2.4</t>
  </si>
  <si>
    <t xml:space="preserve"> OBJETAL No.  2.5</t>
  </si>
  <si>
    <t xml:space="preserve"> OBJETAL No. 2.6</t>
  </si>
  <si>
    <t xml:space="preserve"> OBJETAL No. 2.7</t>
  </si>
  <si>
    <t xml:space="preserve"> OBJETAL No. 4.2</t>
  </si>
  <si>
    <t>TOTAL</t>
  </si>
  <si>
    <t>RELACION DE FACTURAS PENDIENTES DE PAGO HASTA 16 DE AGOSTO 2012</t>
  </si>
  <si>
    <r>
      <t xml:space="preserve">UNIDAD :   </t>
    </r>
    <r>
      <rPr>
        <sz val="11"/>
        <color theme="1"/>
        <rFont val="Calibri"/>
        <family val="2"/>
        <scheme val="minor"/>
      </rPr>
      <t>AUDITORES EXTERNOS</t>
    </r>
  </si>
  <si>
    <t>16 DE AGOSTO 2012</t>
  </si>
  <si>
    <t>PREPARADO POR</t>
  </si>
  <si>
    <t xml:space="preserve">REVISADO POR </t>
  </si>
  <si>
    <t>COLECTOR DE IMPUESTOS INTERNOS</t>
  </si>
  <si>
    <t>JULIO 2013 (CUENTA ESPECIAL)</t>
  </si>
  <si>
    <t>AGOSTO 2013 (CUENTA ESPECIAL)</t>
  </si>
  <si>
    <t>SEPTIEMBRE 2013 (CUENTA ESPECIAL)</t>
  </si>
  <si>
    <t>OCTUBRE 2013 (CUENTA ESPECIAL)</t>
  </si>
  <si>
    <t>NOVIEMBRE 2013 (CUENTA ESPECIAL)</t>
  </si>
  <si>
    <t>DICIEMBRE 2013 (CUENTA ESPECIAL)</t>
  </si>
  <si>
    <t>ENERO 2014 (CUENTA ESPECIAL)</t>
  </si>
  <si>
    <t>EXPRESS TRAILER SERVICES ETS, SRL</t>
  </si>
  <si>
    <t>GRUPO PEÑALBA, SRL</t>
  </si>
  <si>
    <t>SERVICIO DE REPARACION Y/O MANTENIMIENTO PARA EL VEHICULO MCARCA: LEXUS, MODELOS LS-460 CHASIS 017832, ASIGNADO AL DESPACHO DE ESTE MIP.</t>
  </si>
  <si>
    <t>B1500000028</t>
  </si>
  <si>
    <t>ORGANIZACIÓN INTER. PARA LAS MIGRACIONES (OIM)</t>
  </si>
  <si>
    <t>CONTRIBUCIONES PRORRATEADAS CORRESPONDIENTE AL 2017</t>
  </si>
  <si>
    <t>DG-MIP-07099-2021</t>
  </si>
  <si>
    <t>LIONBRIDGE CAPITAL, SRL</t>
  </si>
  <si>
    <t>B1500000560</t>
  </si>
  <si>
    <t>ALQUILER DE OFICINA  MOVIL O FURGON PARA USO DE LA POLICIA AUXILIAR CON ASIENTO EN SANTIAGO, CORRESPONDIENTE AL PERIODO DESDE 17/02/2022 AL 16/03/2022.</t>
  </si>
  <si>
    <t>14370-2011</t>
  </si>
  <si>
    <t>DIRECCION GENERAL DE IMPUESTOS INTERNOS</t>
  </si>
  <si>
    <t>TRANSFERENCIA PENDIENTE DGII RESOLUCION 02-06 AÑO 2020</t>
  </si>
  <si>
    <t>B1500000565</t>
  </si>
  <si>
    <t>ALQUILER DE OFICINA  MOVIL O FURGON PARA USO DE LA POLICIA AUXILIAR CON ASIENTO EN SANTIAGO, CORRESPONDIENTE AL PERIODO DESDE 17/03/2022 AL 16/04/2022.</t>
  </si>
  <si>
    <t>MEDIATRIX, SRL</t>
  </si>
  <si>
    <t>ADQUISICION DE TABLET QUE SERAN UTILIZADAS POR ELVICEMINISTRO DE SEGURIDAD PREVENTIVA DE ESTE MIP.</t>
  </si>
  <si>
    <t>B1500000035</t>
  </si>
  <si>
    <t>AGENCIA DE VIAJES MILENA TOURS, SRL</t>
  </si>
  <si>
    <t>ADQUISICION DE SERVICIOS DE HOSPEDAJE A NIVEL NACIONAL</t>
  </si>
  <si>
    <t>20/4/2022     11/04/2022</t>
  </si>
  <si>
    <t>2918                      2907</t>
  </si>
  <si>
    <t>B1500000571</t>
  </si>
  <si>
    <t>ALQUILER DE OFICINA  MOVIL O FURGON PARA USO DE LA POLICIA AUXILIAR CON ASIENTO EN SANTIAGO, CORRESPONDIENTE AL PERIODO DESDE 17/04/2022 AL 16/05/2022.</t>
  </si>
  <si>
    <t>FEBRERO  2014 (CUENTA ESPECIAL)</t>
  </si>
  <si>
    <t>ABRIL  2022 ( CUENTA OPERATIVA)</t>
  </si>
  <si>
    <t>RELACION DE FACTURAS PENDIENTES DE PAGO AL 30 DE JUNIO  2022</t>
  </si>
  <si>
    <t>CONSULTORES DE DATOS DEL CARIBE, SRL</t>
  </si>
  <si>
    <t>CARGO FJO  REPORTES DE CREDITOS  DEL SERVICIO DE BURO DE CREDITO CORRESPONDIENTE AL PERIODO 13/05/2022 AL 12/06/2022.</t>
  </si>
  <si>
    <t>B1500001166</t>
  </si>
  <si>
    <t>JMP FIESTA CETERING</t>
  </si>
  <si>
    <t>SERVICIOS DE CATERING DE REFRIGERIO, ALMUERZO EJECUTIVO, ALMUERZO Y CENA PARA MILITARES DE ESTE MIP.</t>
  </si>
  <si>
    <t>B1500000118</t>
  </si>
  <si>
    <t>B1500004416</t>
  </si>
  <si>
    <t>B1500004335          B1500004318</t>
  </si>
  <si>
    <t>BONANZA DOMINICANA, SAS</t>
  </si>
  <si>
    <t>SERVICIOS DE MANTENIMIENTO EN GARANTIA DEL VEHICULO MITSUBISHI L200 CHASIS 000308, ASIGNADO A LA GOBERNACION DE PUERTO PLATA.</t>
  </si>
  <si>
    <t>B1500001603</t>
  </si>
  <si>
    <t>CENTROXPERT STE, SRL</t>
  </si>
  <si>
    <t>ADQUISICION DE COMPUTADORAS DE ESCRITORIO, IMPRESORA MULTIFUNCIONAL, LAPTO EMPRESARIAL, PROYECTOR PARA DIFERENTES DEPENDENCIAS DE ESTE MIP.</t>
  </si>
  <si>
    <t>B1500001103</t>
  </si>
  <si>
    <t>ALQUILER DE OFICINA  MOVIL O FURGON PARA USO DE LA POLICIA AUXILIAR CON ASIENTO EN SANTIAGO, CORRESPONDIENTE AL PERIODO DESDE 17/05/2022 AL 16/06/2022.</t>
  </si>
  <si>
    <t>B1500000578</t>
  </si>
  <si>
    <t>E &amp; C MULTISERVICES, EIRL</t>
  </si>
  <si>
    <t>EMPRESA DISTRIBUIDORA DE ELECTRICIDAD DEL ESTE</t>
  </si>
  <si>
    <t>ADQUISICION DE COMPRESORES PARA REPARACION DE LOS AIRES ACONDICIONADOS DE ESTE MIP.</t>
  </si>
  <si>
    <t>PAGO DE SERVICIO ELECTRICO CORRESPONDIENTE AL INSTITUTO NACIONAL DE MIGRACION. PERIODO 19/05/2022 AL 20/06/2022</t>
  </si>
  <si>
    <t>PAGO SERVICIO ELECTRICO CORRESPONDIENTE A LA SEDE CENTRAL DE ESTE, EDIFICIO DE OFICINAS GUBERNAMENTALES JUAN PABLO DUARTE Y LA GOBERNACION DE LA ROMANA.</t>
  </si>
  <si>
    <t>B15000001035</t>
  </si>
  <si>
    <t>211881                 211851</t>
  </si>
  <si>
    <t>211759              211750              211726              214438            215814</t>
  </si>
  <si>
    <t>ITCORP GONGLOSS, SRL</t>
  </si>
  <si>
    <t>ADQUISICION DE LICENCIA DE MICROSOFT OFFICE 2021 PROFESIONAL PARA EL VICEMINISTERIO DE SEGURIDAD PREVENTIVA EN LOS GOBIERNOS PROVINCIALES DE ESTE MIP.</t>
  </si>
  <si>
    <t>B1500000549</t>
  </si>
  <si>
    <t>MIGUELINA BUFFET, SRL</t>
  </si>
  <si>
    <t>SERVICIO DE DESAYUNO Y REFRIGERIO.</t>
  </si>
  <si>
    <t>B1500000218</t>
  </si>
  <si>
    <t>SANTO DOMINGO MOTORS COMPANY, SA</t>
  </si>
  <si>
    <t>SERVICIOS DE MANTENIMIENTO EN GARANTIA DEL VEHICULO NISSAN KICKS CHASIS 607113, ASIGNADA AL COBA.</t>
  </si>
  <si>
    <t>SERVICIOS DE MANTENIMIENTO EN GARANTIA DEL VEHICULO CHEVROLET COLORADO CHASIS 650710, ASIGNADO AL COBA.</t>
  </si>
  <si>
    <t>B1500021228</t>
  </si>
  <si>
    <t>B1500021697</t>
  </si>
  <si>
    <t>LIC. JUAN VLADIMIR VELOZ</t>
  </si>
  <si>
    <t>ENCARGADO DEPTO. DE CONTABILIDAD</t>
  </si>
  <si>
    <t>DIRECTORA FINANCIERA</t>
  </si>
  <si>
    <t>B1500211759             B1500211750                  B1500211726                   B1500214438                  B1500215814</t>
  </si>
  <si>
    <t>B1500211881                   B1500211851</t>
  </si>
  <si>
    <t>HUMANO SEGUROS, SA</t>
  </si>
  <si>
    <t>PAGO POR COBERTURA DE SEGURO MIP.</t>
  </si>
  <si>
    <t>B1500023584             B1500023583        B1500023582</t>
  </si>
  <si>
    <t>23584          23583          23582</t>
  </si>
  <si>
    <t>SEGURO NACIONAL DE SALUD</t>
  </si>
  <si>
    <t>PAGO COBERTURA DE SEGURO DE SALUD PARA ESTE MIP.</t>
  </si>
  <si>
    <t>B1500006369</t>
  </si>
  <si>
    <t>SISNA</t>
  </si>
  <si>
    <t>MAYO  2022 ( CUENTA OPERATIVA)</t>
  </si>
  <si>
    <r>
      <t xml:space="preserve"> 0 - 30 Dias:</t>
    </r>
    <r>
      <rPr>
        <sz val="11"/>
        <rFont val="Calibri"/>
        <family val="2"/>
        <scheme val="minor"/>
      </rPr>
      <t xml:space="preserve"> 2,580,575.04</t>
    </r>
  </si>
  <si>
    <r>
      <t>31 - 60 Dias:</t>
    </r>
    <r>
      <rPr>
        <sz val="11"/>
        <rFont val="Calibri"/>
        <family val="2"/>
      </rPr>
      <t xml:space="preserve">  747,917.14</t>
    </r>
  </si>
  <si>
    <r>
      <t>61-90 Dias:</t>
    </r>
    <r>
      <rPr>
        <sz val="11"/>
        <rFont val="Calibri"/>
        <family val="2"/>
      </rPr>
      <t xml:space="preserve"> 269,877.80</t>
    </r>
  </si>
  <si>
    <r>
      <t xml:space="preserve"> 91 - 120 Dias: </t>
    </r>
    <r>
      <rPr>
        <sz val="11"/>
        <rFont val="Calibri"/>
        <family val="2"/>
      </rPr>
      <t>87,910.00</t>
    </r>
  </si>
  <si>
    <r>
      <t xml:space="preserve">Mas de 120 Dias:  </t>
    </r>
    <r>
      <rPr>
        <sz val="11"/>
        <rFont val="Calibri"/>
        <family val="2"/>
        <scheme val="minor"/>
      </rPr>
      <t>368,975,159.83</t>
    </r>
  </si>
  <si>
    <t>CUENTAS POR PAGAR CORTADAS AL: 30 DE JUNIO 2022</t>
  </si>
  <si>
    <t>LICDA. VIOLETA 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</si>
</sst>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dd/mm/yyyy;@"/>
    <numFmt numFmtId="165" formatCode="#,##0.00;[Red]#,##0.00"/>
    <numFmt numFmtId="166" formatCode="_-* #,##0.00\ _€_-;\-* #,##0.00\ _€_-;_-* &quot;-&quot;??\ _€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sz val="16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6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Arial"/>
      <family val="2"/>
    </font>
    <font>
      <i/>
      <sz val="11"/>
      <color indexed="8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2"/>
      <color theme="1"/>
      <name val="Arial"/>
      <family val="2"/>
    </font>
    <font>
      <b/>
      <i/>
      <sz val="10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183"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Font="1" applyFill="1"/>
    <xf numFmtId="0" fontId="0" fillId="2" borderId="0" xfId="0" applyFill="1" applyAlignment="1"/>
    <xf numFmtId="0" fontId="5" fillId="2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6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2" borderId="0" xfId="0" applyFont="1" applyFill="1" applyAlignment="1"/>
    <xf numFmtId="0" fontId="7" fillId="2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/>
    <xf numFmtId="0" fontId="7" fillId="2" borderId="0" xfId="0" applyFont="1" applyFill="1" applyAlignment="1">
      <alignment horizontal="right"/>
    </xf>
    <xf numFmtId="0" fontId="2" fillId="0" borderId="0" xfId="0" applyFont="1" applyFill="1" applyBorder="1"/>
    <xf numFmtId="0" fontId="0" fillId="0" borderId="1" xfId="0" applyFont="1" applyFill="1" applyBorder="1"/>
    <xf numFmtId="0" fontId="0" fillId="2" borderId="1" xfId="0" applyFill="1" applyBorder="1" applyAlignment="1"/>
    <xf numFmtId="0" fontId="5" fillId="2" borderId="1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0" fillId="0" borderId="0" xfId="0" applyFont="1" applyFill="1" applyBorder="1"/>
    <xf numFmtId="0" fontId="0" fillId="2" borderId="0" xfId="0" applyFill="1" applyBorder="1" applyAlignment="1"/>
    <xf numFmtId="0" fontId="5" fillId="2" borderId="0" xfId="0" applyFont="1" applyFill="1" applyBorder="1" applyAlignment="1">
      <alignment horizontal="left"/>
    </xf>
    <xf numFmtId="0" fontId="9" fillId="0" borderId="0" xfId="0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165" fontId="11" fillId="2" borderId="3" xfId="0" applyNumberFormat="1" applyFont="1" applyFill="1" applyBorder="1" applyAlignment="1">
      <alignment horizontal="right"/>
    </xf>
    <xf numFmtId="0" fontId="12" fillId="0" borderId="3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 wrapText="1"/>
    </xf>
    <xf numFmtId="0" fontId="17" fillId="2" borderId="3" xfId="0" applyFont="1" applyFill="1" applyBorder="1" applyAlignment="1">
      <alignment horizontal="center" wrapText="1"/>
    </xf>
    <xf numFmtId="0" fontId="18" fillId="0" borderId="3" xfId="2" applyNumberFormat="1" applyFont="1" applyFill="1" applyBorder="1" applyAlignment="1">
      <alignment horizontal="center" wrapText="1"/>
    </xf>
    <xf numFmtId="14" fontId="18" fillId="0" borderId="3" xfId="2" applyNumberFormat="1" applyFont="1" applyFill="1" applyBorder="1" applyAlignment="1">
      <alignment horizontal="center" wrapText="1"/>
    </xf>
    <xf numFmtId="0" fontId="0" fillId="0" borderId="0" xfId="0" applyFill="1" applyBorder="1" applyAlignment="1"/>
    <xf numFmtId="0" fontId="0" fillId="2" borderId="0" xfId="0" applyFill="1" applyAlignment="1">
      <alignment horizontal="left"/>
    </xf>
    <xf numFmtId="0" fontId="6" fillId="0" borderId="0" xfId="0" applyFont="1" applyFill="1"/>
    <xf numFmtId="0" fontId="0" fillId="0" borderId="0" xfId="0" applyFill="1"/>
    <xf numFmtId="0" fontId="20" fillId="0" borderId="0" xfId="0" applyFont="1" applyFill="1" applyBorder="1" applyAlignment="1">
      <alignment wrapText="1"/>
    </xf>
    <xf numFmtId="0" fontId="19" fillId="2" borderId="0" xfId="0" applyFont="1" applyFill="1" applyAlignment="1">
      <alignment horizontal="left"/>
    </xf>
    <xf numFmtId="0" fontId="19" fillId="0" borderId="0" xfId="0" applyFont="1" applyFill="1"/>
    <xf numFmtId="0" fontId="0" fillId="0" borderId="0" xfId="0" applyFill="1" applyAlignment="1">
      <alignment horizontal="right"/>
    </xf>
    <xf numFmtId="0" fontId="0" fillId="2" borderId="0" xfId="0" applyFill="1"/>
    <xf numFmtId="0" fontId="19" fillId="0" borderId="0" xfId="0" applyFont="1" applyFill="1" applyAlignment="1">
      <alignment horizontal="center"/>
    </xf>
    <xf numFmtId="43" fontId="5" fillId="2" borderId="0" xfId="0" applyNumberFormat="1" applyFont="1" applyFill="1" applyAlignment="1">
      <alignment horizontal="left"/>
    </xf>
    <xf numFmtId="165" fontId="6" fillId="0" borderId="0" xfId="0" applyNumberFormat="1" applyFont="1" applyFill="1" applyAlignment="1">
      <alignment horizontal="center"/>
    </xf>
    <xf numFmtId="43" fontId="0" fillId="0" borderId="0" xfId="0" applyNumberFormat="1" applyFill="1" applyAlignment="1">
      <alignment horizontal="left"/>
    </xf>
    <xf numFmtId="165" fontId="6" fillId="0" borderId="0" xfId="0" applyNumberFormat="1" applyFont="1" applyFill="1" applyBorder="1" applyAlignment="1">
      <alignment horizontal="center"/>
    </xf>
    <xf numFmtId="165" fontId="21" fillId="0" borderId="0" xfId="0" applyNumberFormat="1" applyFont="1" applyBorder="1"/>
    <xf numFmtId="0" fontId="12" fillId="2" borderId="3" xfId="0" applyFont="1" applyFill="1" applyBorder="1" applyAlignment="1">
      <alignment horizontal="center"/>
    </xf>
    <xf numFmtId="0" fontId="22" fillId="2" borderId="3" xfId="0" applyNumberFormat="1" applyFont="1" applyFill="1" applyBorder="1" applyAlignment="1">
      <alignment horizontal="center" wrapText="1"/>
    </xf>
    <xf numFmtId="43" fontId="23" fillId="2" borderId="3" xfId="1" applyFont="1" applyFill="1" applyBorder="1" applyAlignment="1">
      <alignment horizontal="center" wrapText="1"/>
    </xf>
    <xf numFmtId="14" fontId="22" fillId="2" borderId="3" xfId="0" applyNumberFormat="1" applyFont="1" applyFill="1" applyBorder="1" applyAlignment="1">
      <alignment horizontal="center" wrapText="1"/>
    </xf>
    <xf numFmtId="14" fontId="23" fillId="2" borderId="3" xfId="0" applyNumberFormat="1" applyFont="1" applyFill="1" applyBorder="1" applyAlignment="1">
      <alignment horizontal="center" wrapText="1"/>
    </xf>
    <xf numFmtId="0" fontId="12" fillId="2" borderId="3" xfId="0" applyFont="1" applyFill="1" applyBorder="1" applyAlignment="1">
      <alignment horizontal="center" wrapText="1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0" fontId="0" fillId="0" borderId="13" xfId="0" applyBorder="1"/>
    <xf numFmtId="0" fontId="4" fillId="0" borderId="0" xfId="0" applyFont="1" applyBorder="1" applyAlignment="1"/>
    <xf numFmtId="0" fontId="4" fillId="0" borderId="13" xfId="0" applyFont="1" applyBorder="1" applyAlignment="1"/>
    <xf numFmtId="0" fontId="2" fillId="0" borderId="12" xfId="0" applyFont="1" applyBorder="1"/>
    <xf numFmtId="0" fontId="0" fillId="0" borderId="13" xfId="0" applyBorder="1" applyAlignment="1">
      <alignment horizontal="center"/>
    </xf>
    <xf numFmtId="0" fontId="24" fillId="0" borderId="12" xfId="0" applyFont="1" applyBorder="1"/>
    <xf numFmtId="4" fontId="0" fillId="0" borderId="14" xfId="0" applyNumberFormat="1" applyBorder="1"/>
    <xf numFmtId="0" fontId="0" fillId="0" borderId="14" xfId="0" applyBorder="1"/>
    <xf numFmtId="4" fontId="0" fillId="0" borderId="14" xfId="0" applyNumberFormat="1" applyFont="1" applyBorder="1"/>
    <xf numFmtId="0" fontId="2" fillId="0" borderId="13" xfId="0" applyFont="1" applyBorder="1" applyAlignment="1">
      <alignment horizontal="center"/>
    </xf>
    <xf numFmtId="4" fontId="0" fillId="0" borderId="14" xfId="0" applyNumberFormat="1" applyBorder="1" applyAlignment="1">
      <alignment wrapText="1"/>
    </xf>
    <xf numFmtId="0" fontId="24" fillId="3" borderId="15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0" fillId="0" borderId="13" xfId="0" applyFont="1" applyFill="1" applyBorder="1"/>
    <xf numFmtId="0" fontId="0" fillId="0" borderId="13" xfId="0" applyFont="1" applyBorder="1" applyAlignment="1">
      <alignment horizontal="center"/>
    </xf>
    <xf numFmtId="0" fontId="25" fillId="0" borderId="12" xfId="0" applyFont="1" applyBorder="1"/>
    <xf numFmtId="0" fontId="26" fillId="0" borderId="0" xfId="0" applyFont="1" applyBorder="1" applyAlignment="1">
      <alignment horizontal="center"/>
    </xf>
    <xf numFmtId="0" fontId="26" fillId="0" borderId="13" xfId="0" applyFont="1" applyBorder="1" applyAlignment="1">
      <alignment horizontal="center"/>
    </xf>
    <xf numFmtId="0" fontId="25" fillId="0" borderId="0" xfId="0" applyFont="1" applyBorder="1"/>
    <xf numFmtId="0" fontId="25" fillId="0" borderId="13" xfId="0" applyFont="1" applyBorder="1"/>
    <xf numFmtId="0" fontId="24" fillId="0" borderId="12" xfId="0" applyFont="1" applyBorder="1" applyAlignment="1">
      <alignment horizontal="center"/>
    </xf>
    <xf numFmtId="166" fontId="27" fillId="0" borderId="0" xfId="4" applyNumberFormat="1" applyFont="1" applyBorder="1"/>
    <xf numFmtId="166" fontId="27" fillId="0" borderId="13" xfId="4" applyNumberFormat="1" applyFont="1" applyBorder="1"/>
    <xf numFmtId="165" fontId="27" fillId="0" borderId="0" xfId="0" applyNumberFormat="1" applyFont="1" applyBorder="1" applyAlignment="1">
      <alignment horizontal="center"/>
    </xf>
    <xf numFmtId="165" fontId="0" fillId="0" borderId="0" xfId="0" applyNumberFormat="1" applyFont="1" applyBorder="1"/>
    <xf numFmtId="165" fontId="0" fillId="0" borderId="13" xfId="0" applyNumberFormat="1" applyFont="1" applyBorder="1"/>
    <xf numFmtId="0" fontId="25" fillId="0" borderId="20" xfId="0" applyFont="1" applyBorder="1"/>
    <xf numFmtId="0" fontId="25" fillId="0" borderId="14" xfId="0" applyFont="1" applyBorder="1"/>
    <xf numFmtId="0" fontId="25" fillId="0" borderId="21" xfId="0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>
      <alignment horizontal="right"/>
    </xf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left"/>
    </xf>
    <xf numFmtId="0" fontId="28" fillId="0" borderId="0" xfId="0" applyFont="1" applyAlignment="1">
      <alignment horizontal="right"/>
    </xf>
    <xf numFmtId="0" fontId="24" fillId="0" borderId="22" xfId="0" applyFont="1" applyBorder="1" applyAlignment="1">
      <alignment horizontal="center"/>
    </xf>
    <xf numFmtId="0" fontId="24" fillId="0" borderId="23" xfId="0" applyFont="1" applyBorder="1" applyAlignment="1">
      <alignment horizontal="center"/>
    </xf>
    <xf numFmtId="0" fontId="24" fillId="0" borderId="23" xfId="0" applyFont="1" applyBorder="1" applyAlignment="1">
      <alignment horizontal="left"/>
    </xf>
    <xf numFmtId="0" fontId="24" fillId="0" borderId="24" xfId="0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3" xfId="0" applyFont="1" applyBorder="1" applyAlignment="1">
      <alignment horizontal="left" wrapText="1"/>
    </xf>
    <xf numFmtId="165" fontId="12" fillId="0" borderId="3" xfId="0" applyNumberFormat="1" applyFont="1" applyBorder="1" applyAlignment="1">
      <alignment horizontal="center"/>
    </xf>
    <xf numFmtId="14" fontId="12" fillId="0" borderId="3" xfId="0" applyNumberFormat="1" applyFont="1" applyBorder="1" applyAlignment="1">
      <alignment horizontal="center"/>
    </xf>
    <xf numFmtId="0" fontId="12" fillId="0" borderId="26" xfId="0" applyFont="1" applyBorder="1" applyAlignment="1">
      <alignment horizontal="center" wrapText="1"/>
    </xf>
    <xf numFmtId="0" fontId="12" fillId="0" borderId="3" xfId="0" applyFont="1" applyFill="1" applyBorder="1" applyAlignment="1">
      <alignment horizontal="left" wrapText="1"/>
    </xf>
    <xf numFmtId="165" fontId="12" fillId="0" borderId="3" xfId="0" applyNumberFormat="1" applyFont="1" applyFill="1" applyBorder="1" applyAlignment="1">
      <alignment horizontal="center"/>
    </xf>
    <xf numFmtId="14" fontId="12" fillId="0" borderId="3" xfId="0" applyNumberFormat="1" applyFont="1" applyFill="1" applyBorder="1" applyAlignment="1">
      <alignment horizontal="center"/>
    </xf>
    <xf numFmtId="0" fontId="12" fillId="0" borderId="26" xfId="0" applyFont="1" applyFill="1" applyBorder="1" applyAlignment="1">
      <alignment horizontal="center" wrapText="1"/>
    </xf>
    <xf numFmtId="0" fontId="12" fillId="0" borderId="27" xfId="0" applyFont="1" applyFill="1" applyBorder="1" applyAlignment="1">
      <alignment horizontal="center"/>
    </xf>
    <xf numFmtId="0" fontId="12" fillId="0" borderId="27" xfId="0" applyFont="1" applyFill="1" applyBorder="1" applyAlignment="1">
      <alignment horizontal="left" wrapText="1"/>
    </xf>
    <xf numFmtId="165" fontId="12" fillId="0" borderId="27" xfId="0" applyNumberFormat="1" applyFont="1" applyFill="1" applyBorder="1" applyAlignment="1">
      <alignment horizontal="center"/>
    </xf>
    <xf numFmtId="14" fontId="12" fillId="0" borderId="27" xfId="0" applyNumberFormat="1" applyFont="1" applyFill="1" applyBorder="1" applyAlignment="1">
      <alignment horizontal="center"/>
    </xf>
    <xf numFmtId="0" fontId="12" fillId="0" borderId="28" xfId="0" applyFont="1" applyFill="1" applyBorder="1" applyAlignment="1">
      <alignment horizontal="center" wrapText="1"/>
    </xf>
    <xf numFmtId="165" fontId="2" fillId="0" borderId="30" xfId="0" applyNumberFormat="1" applyFont="1" applyBorder="1" applyAlignment="1">
      <alignment horizontal="center"/>
    </xf>
    <xf numFmtId="0" fontId="2" fillId="0" borderId="30" xfId="0" applyFont="1" applyBorder="1"/>
    <xf numFmtId="0" fontId="2" fillId="0" borderId="31" xfId="0" applyFont="1" applyBorder="1" applyAlignment="1">
      <alignment wrapText="1"/>
    </xf>
    <xf numFmtId="0" fontId="0" fillId="0" borderId="0" xfId="0" applyBorder="1" applyAlignment="1">
      <alignment horizontal="left"/>
    </xf>
    <xf numFmtId="0" fontId="0" fillId="0" borderId="0" xfId="0" applyBorder="1" applyAlignment="1"/>
    <xf numFmtId="0" fontId="29" fillId="0" borderId="0" xfId="0" applyFont="1" applyBorder="1" applyAlignment="1"/>
    <xf numFmtId="0" fontId="12" fillId="0" borderId="0" xfId="0" applyFont="1"/>
    <xf numFmtId="0" fontId="30" fillId="0" borderId="0" xfId="0" applyFont="1"/>
    <xf numFmtId="0" fontId="11" fillId="2" borderId="3" xfId="2" applyFont="1" applyFill="1" applyBorder="1" applyAlignment="1">
      <alignment horizontal="left" wrapText="1"/>
    </xf>
    <xf numFmtId="0" fontId="18" fillId="2" borderId="3" xfId="2" applyNumberFormat="1" applyFont="1" applyFill="1" applyBorder="1" applyAlignment="1">
      <alignment horizontal="center" wrapText="1"/>
    </xf>
    <xf numFmtId="14" fontId="18" fillId="2" borderId="3" xfId="2" applyNumberFormat="1" applyFont="1" applyFill="1" applyBorder="1" applyAlignment="1">
      <alignment horizontal="center" wrapText="1"/>
    </xf>
    <xf numFmtId="165" fontId="16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center"/>
    </xf>
    <xf numFmtId="165" fontId="2" fillId="5" borderId="0" xfId="0" applyNumberFormat="1" applyFont="1" applyFill="1" applyBorder="1" applyAlignment="1">
      <alignment horizontal="center"/>
    </xf>
    <xf numFmtId="0" fontId="31" fillId="0" borderId="12" xfId="0" applyFont="1" applyBorder="1"/>
    <xf numFmtId="0" fontId="30" fillId="0" borderId="0" xfId="0" applyFont="1" applyBorder="1"/>
    <xf numFmtId="0" fontId="30" fillId="0" borderId="0" xfId="0" applyFont="1" applyFill="1" applyBorder="1"/>
    <xf numFmtId="0" fontId="5" fillId="0" borderId="12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15" fillId="2" borderId="3" xfId="0" applyFont="1" applyFill="1" applyBorder="1" applyAlignment="1">
      <alignment vertical="center" wrapText="1"/>
    </xf>
    <xf numFmtId="0" fontId="17" fillId="2" borderId="3" xfId="0" applyFont="1" applyFill="1" applyBorder="1" applyAlignment="1">
      <alignment horizontal="left" wrapText="1"/>
    </xf>
    <xf numFmtId="43" fontId="17" fillId="2" borderId="3" xfId="4" applyFont="1" applyFill="1" applyBorder="1" applyAlignment="1">
      <alignment horizontal="right" wrapText="1"/>
    </xf>
    <xf numFmtId="0" fontId="15" fillId="2" borderId="3" xfId="2" applyFont="1" applyFill="1" applyBorder="1" applyAlignment="1">
      <alignment horizontal="left" wrapText="1"/>
    </xf>
    <xf numFmtId="43" fontId="18" fillId="2" borderId="3" xfId="3" applyFont="1" applyFill="1" applyBorder="1" applyAlignment="1">
      <alignment horizontal="right" wrapText="1"/>
    </xf>
    <xf numFmtId="0" fontId="11" fillId="2" borderId="3" xfId="2" applyNumberFormat="1" applyFont="1" applyFill="1" applyBorder="1" applyAlignment="1">
      <alignment horizontal="center" wrapText="1"/>
    </xf>
    <xf numFmtId="14" fontId="11" fillId="2" borderId="3" xfId="2" applyNumberFormat="1" applyFont="1" applyFill="1" applyBorder="1" applyAlignment="1">
      <alignment horizontal="center" wrapText="1"/>
    </xf>
    <xf numFmtId="165" fontId="11" fillId="2" borderId="3" xfId="2" applyNumberFormat="1" applyFont="1" applyFill="1" applyBorder="1" applyAlignment="1">
      <alignment horizontal="right"/>
    </xf>
    <xf numFmtId="14" fontId="11" fillId="2" borderId="3" xfId="2" applyNumberFormat="1" applyFont="1" applyFill="1" applyBorder="1" applyAlignment="1">
      <alignment horizontal="center"/>
    </xf>
    <xf numFmtId="0" fontId="11" fillId="2" borderId="3" xfId="2" applyNumberFormat="1" applyFont="1" applyFill="1" applyBorder="1" applyAlignment="1">
      <alignment horizontal="center"/>
    </xf>
    <xf numFmtId="43" fontId="11" fillId="2" borderId="3" xfId="3" applyFont="1" applyFill="1" applyBorder="1" applyAlignment="1">
      <alignment horizontal="right"/>
    </xf>
    <xf numFmtId="43" fontId="11" fillId="2" borderId="3" xfId="3" applyFont="1" applyFill="1" applyBorder="1" applyAlignment="1">
      <alignment horizontal="right" wrapText="1"/>
    </xf>
    <xf numFmtId="165" fontId="11" fillId="2" borderId="3" xfId="0" applyNumberFormat="1" applyFont="1" applyFill="1" applyBorder="1" applyAlignment="1">
      <alignment horizontal="right" wrapText="1"/>
    </xf>
    <xf numFmtId="0" fontId="20" fillId="0" borderId="0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4" fillId="0" borderId="7" xfId="0" applyFont="1" applyBorder="1" applyAlignment="1">
      <alignment horizontal="center"/>
    </xf>
    <xf numFmtId="0" fontId="24" fillId="0" borderId="17" xfId="0" applyFont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29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13" fillId="0" borderId="3" xfId="0" applyNumberFormat="1" applyFont="1" applyFill="1" applyBorder="1" applyAlignment="1">
      <alignment horizontal="center" wrapText="1"/>
    </xf>
    <xf numFmtId="0" fontId="19" fillId="0" borderId="7" xfId="0" applyFont="1" applyFill="1" applyBorder="1" applyAlignment="1">
      <alignment horizontal="center" wrapText="1"/>
    </xf>
    <xf numFmtId="0" fontId="19" fillId="0" borderId="7" xfId="0" applyFont="1" applyFill="1" applyBorder="1" applyAlignment="1">
      <alignment horizontal="center"/>
    </xf>
    <xf numFmtId="0" fontId="20" fillId="0" borderId="8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center"/>
    </xf>
  </cellXfs>
  <cellStyles count="5">
    <cellStyle name="Millares" xfId="1" builtinId="3"/>
    <cellStyle name="Millares 2" xfId="4"/>
    <cellStyle name="Millares 3" xfId="3"/>
    <cellStyle name="Normal" xfId="0" builtinId="0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104775</xdr:rowOff>
    </xdr:from>
    <xdr:to>
      <xdr:col>1</xdr:col>
      <xdr:colOff>266700</xdr:colOff>
      <xdr:row>4</xdr:row>
      <xdr:rowOff>47625</xdr:rowOff>
    </xdr:to>
    <xdr:pic>
      <xdr:nvPicPr>
        <xdr:cNvPr id="2" name="Imagen 1" descr="cid:image001.png@01CEAE0F.B9FEA96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04775"/>
          <a:ext cx="17145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352425</xdr:colOff>
      <xdr:row>0</xdr:row>
      <xdr:rowOff>104775</xdr:rowOff>
    </xdr:from>
    <xdr:to>
      <xdr:col>1</xdr:col>
      <xdr:colOff>266700</xdr:colOff>
      <xdr:row>4</xdr:row>
      <xdr:rowOff>47625</xdr:rowOff>
    </xdr:to>
    <xdr:pic>
      <xdr:nvPicPr>
        <xdr:cNvPr id="3" name="Imagen 1" descr="cid:image001.png@01CEAE0F.B9FEA96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04775"/>
          <a:ext cx="17145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1514475</xdr:colOff>
      <xdr:row>45</xdr:row>
      <xdr:rowOff>0</xdr:rowOff>
    </xdr:from>
    <xdr:to>
      <xdr:col>8</xdr:col>
      <xdr:colOff>476251</xdr:colOff>
      <xdr:row>45</xdr:row>
      <xdr:rowOff>57150</xdr:rowOff>
    </xdr:to>
    <xdr:pic>
      <xdr:nvPicPr>
        <xdr:cNvPr id="2" name="Text Box 22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101584125"/>
          <a:ext cx="15621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1514475</xdr:colOff>
      <xdr:row>45</xdr:row>
      <xdr:rowOff>0</xdr:rowOff>
    </xdr:from>
    <xdr:to>
      <xdr:col>8</xdr:col>
      <xdr:colOff>476251</xdr:colOff>
      <xdr:row>45</xdr:row>
      <xdr:rowOff>57150</xdr:rowOff>
    </xdr:to>
    <xdr:pic>
      <xdr:nvPicPr>
        <xdr:cNvPr id="3" name="Text Box 2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101584125"/>
          <a:ext cx="15621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1514475</xdr:colOff>
      <xdr:row>45</xdr:row>
      <xdr:rowOff>0</xdr:rowOff>
    </xdr:from>
    <xdr:to>
      <xdr:col>8</xdr:col>
      <xdr:colOff>476251</xdr:colOff>
      <xdr:row>45</xdr:row>
      <xdr:rowOff>57150</xdr:rowOff>
    </xdr:to>
    <xdr:pic>
      <xdr:nvPicPr>
        <xdr:cNvPr id="4" name="Text Box 22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101584125"/>
          <a:ext cx="15621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1514475</xdr:colOff>
      <xdr:row>45</xdr:row>
      <xdr:rowOff>0</xdr:rowOff>
    </xdr:from>
    <xdr:to>
      <xdr:col>8</xdr:col>
      <xdr:colOff>476251</xdr:colOff>
      <xdr:row>45</xdr:row>
      <xdr:rowOff>57150</xdr:rowOff>
    </xdr:to>
    <xdr:pic>
      <xdr:nvPicPr>
        <xdr:cNvPr id="5" name="Text Box 2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101584125"/>
          <a:ext cx="15621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1514475</xdr:colOff>
      <xdr:row>45</xdr:row>
      <xdr:rowOff>0</xdr:rowOff>
    </xdr:from>
    <xdr:to>
      <xdr:col>8</xdr:col>
      <xdr:colOff>457201</xdr:colOff>
      <xdr:row>45</xdr:row>
      <xdr:rowOff>57150</xdr:rowOff>
    </xdr:to>
    <xdr:pic>
      <xdr:nvPicPr>
        <xdr:cNvPr id="6" name="Text Box 22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101584125"/>
          <a:ext cx="1543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1514475</xdr:colOff>
      <xdr:row>45</xdr:row>
      <xdr:rowOff>0</xdr:rowOff>
    </xdr:from>
    <xdr:to>
      <xdr:col>8</xdr:col>
      <xdr:colOff>457201</xdr:colOff>
      <xdr:row>45</xdr:row>
      <xdr:rowOff>57150</xdr:rowOff>
    </xdr:to>
    <xdr:pic>
      <xdr:nvPicPr>
        <xdr:cNvPr id="7" name="Text Box 2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101584125"/>
          <a:ext cx="1543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1514475</xdr:colOff>
      <xdr:row>45</xdr:row>
      <xdr:rowOff>0</xdr:rowOff>
    </xdr:from>
    <xdr:to>
      <xdr:col>8</xdr:col>
      <xdr:colOff>457201</xdr:colOff>
      <xdr:row>45</xdr:row>
      <xdr:rowOff>57150</xdr:rowOff>
    </xdr:to>
    <xdr:pic>
      <xdr:nvPicPr>
        <xdr:cNvPr id="8" name="Text Box 22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101584125"/>
          <a:ext cx="1543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1514475</xdr:colOff>
      <xdr:row>45</xdr:row>
      <xdr:rowOff>0</xdr:rowOff>
    </xdr:from>
    <xdr:to>
      <xdr:col>8</xdr:col>
      <xdr:colOff>457201</xdr:colOff>
      <xdr:row>45</xdr:row>
      <xdr:rowOff>57150</xdr:rowOff>
    </xdr:to>
    <xdr:pic>
      <xdr:nvPicPr>
        <xdr:cNvPr id="9" name="Text Box 2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101584125"/>
          <a:ext cx="1543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45</xdr:row>
      <xdr:rowOff>0</xdr:rowOff>
    </xdr:from>
    <xdr:to>
      <xdr:col>2</xdr:col>
      <xdr:colOff>819150</xdr:colOff>
      <xdr:row>45</xdr:row>
      <xdr:rowOff>57150</xdr:rowOff>
    </xdr:to>
    <xdr:pic>
      <xdr:nvPicPr>
        <xdr:cNvPr id="10" name="Text Box 22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01584125"/>
          <a:ext cx="10763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45</xdr:row>
      <xdr:rowOff>0</xdr:rowOff>
    </xdr:from>
    <xdr:to>
      <xdr:col>2</xdr:col>
      <xdr:colOff>819150</xdr:colOff>
      <xdr:row>45</xdr:row>
      <xdr:rowOff>57150</xdr:rowOff>
    </xdr:to>
    <xdr:pic>
      <xdr:nvPicPr>
        <xdr:cNvPr id="11" name="Text Box 2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01584125"/>
          <a:ext cx="10763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45</xdr:row>
      <xdr:rowOff>0</xdr:rowOff>
    </xdr:from>
    <xdr:to>
      <xdr:col>2</xdr:col>
      <xdr:colOff>819150</xdr:colOff>
      <xdr:row>45</xdr:row>
      <xdr:rowOff>57150</xdr:rowOff>
    </xdr:to>
    <xdr:pic>
      <xdr:nvPicPr>
        <xdr:cNvPr id="12" name="Text Box 22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01584125"/>
          <a:ext cx="10763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45</xdr:row>
      <xdr:rowOff>0</xdr:rowOff>
    </xdr:from>
    <xdr:to>
      <xdr:col>2</xdr:col>
      <xdr:colOff>819150</xdr:colOff>
      <xdr:row>45</xdr:row>
      <xdr:rowOff>57150</xdr:rowOff>
    </xdr:to>
    <xdr:pic>
      <xdr:nvPicPr>
        <xdr:cNvPr id="13" name="Text Box 2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01584125"/>
          <a:ext cx="10763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1514475</xdr:colOff>
      <xdr:row>45</xdr:row>
      <xdr:rowOff>0</xdr:rowOff>
    </xdr:from>
    <xdr:to>
      <xdr:col>8</xdr:col>
      <xdr:colOff>476251</xdr:colOff>
      <xdr:row>45</xdr:row>
      <xdr:rowOff>57150</xdr:rowOff>
    </xdr:to>
    <xdr:pic>
      <xdr:nvPicPr>
        <xdr:cNvPr id="14" name="Text Box 22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101584125"/>
          <a:ext cx="15621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1514475</xdr:colOff>
      <xdr:row>45</xdr:row>
      <xdr:rowOff>0</xdr:rowOff>
    </xdr:from>
    <xdr:to>
      <xdr:col>8</xdr:col>
      <xdr:colOff>476251</xdr:colOff>
      <xdr:row>45</xdr:row>
      <xdr:rowOff>57150</xdr:rowOff>
    </xdr:to>
    <xdr:pic>
      <xdr:nvPicPr>
        <xdr:cNvPr id="15" name="Text Box 2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101584125"/>
          <a:ext cx="15621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1514475</xdr:colOff>
      <xdr:row>45</xdr:row>
      <xdr:rowOff>0</xdr:rowOff>
    </xdr:from>
    <xdr:to>
      <xdr:col>8</xdr:col>
      <xdr:colOff>476251</xdr:colOff>
      <xdr:row>45</xdr:row>
      <xdr:rowOff>57150</xdr:rowOff>
    </xdr:to>
    <xdr:pic>
      <xdr:nvPicPr>
        <xdr:cNvPr id="16" name="Text Box 22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101584125"/>
          <a:ext cx="15621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1514475</xdr:colOff>
      <xdr:row>45</xdr:row>
      <xdr:rowOff>0</xdr:rowOff>
    </xdr:from>
    <xdr:to>
      <xdr:col>8</xdr:col>
      <xdr:colOff>476251</xdr:colOff>
      <xdr:row>45</xdr:row>
      <xdr:rowOff>57150</xdr:rowOff>
    </xdr:to>
    <xdr:pic>
      <xdr:nvPicPr>
        <xdr:cNvPr id="17" name="Text Box 2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101584125"/>
          <a:ext cx="15621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1514475</xdr:colOff>
      <xdr:row>45</xdr:row>
      <xdr:rowOff>0</xdr:rowOff>
    </xdr:from>
    <xdr:to>
      <xdr:col>8</xdr:col>
      <xdr:colOff>457201</xdr:colOff>
      <xdr:row>45</xdr:row>
      <xdr:rowOff>57150</xdr:rowOff>
    </xdr:to>
    <xdr:pic>
      <xdr:nvPicPr>
        <xdr:cNvPr id="18" name="Text Box 22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101584125"/>
          <a:ext cx="1543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1514475</xdr:colOff>
      <xdr:row>45</xdr:row>
      <xdr:rowOff>0</xdr:rowOff>
    </xdr:from>
    <xdr:to>
      <xdr:col>8</xdr:col>
      <xdr:colOff>457201</xdr:colOff>
      <xdr:row>45</xdr:row>
      <xdr:rowOff>57150</xdr:rowOff>
    </xdr:to>
    <xdr:pic>
      <xdr:nvPicPr>
        <xdr:cNvPr id="19" name="Text Box 2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101584125"/>
          <a:ext cx="1543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1514475</xdr:colOff>
      <xdr:row>45</xdr:row>
      <xdr:rowOff>0</xdr:rowOff>
    </xdr:from>
    <xdr:to>
      <xdr:col>8</xdr:col>
      <xdr:colOff>457201</xdr:colOff>
      <xdr:row>45</xdr:row>
      <xdr:rowOff>57150</xdr:rowOff>
    </xdr:to>
    <xdr:pic>
      <xdr:nvPicPr>
        <xdr:cNvPr id="20" name="Text Box 22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101584125"/>
          <a:ext cx="1543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1514475</xdr:colOff>
      <xdr:row>45</xdr:row>
      <xdr:rowOff>0</xdr:rowOff>
    </xdr:from>
    <xdr:to>
      <xdr:col>8</xdr:col>
      <xdr:colOff>457201</xdr:colOff>
      <xdr:row>45</xdr:row>
      <xdr:rowOff>57150</xdr:rowOff>
    </xdr:to>
    <xdr:pic>
      <xdr:nvPicPr>
        <xdr:cNvPr id="21" name="Text Box 2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101584125"/>
          <a:ext cx="1543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45</xdr:row>
      <xdr:rowOff>0</xdr:rowOff>
    </xdr:from>
    <xdr:to>
      <xdr:col>2</xdr:col>
      <xdr:colOff>819150</xdr:colOff>
      <xdr:row>45</xdr:row>
      <xdr:rowOff>57150</xdr:rowOff>
    </xdr:to>
    <xdr:pic>
      <xdr:nvPicPr>
        <xdr:cNvPr id="22" name="Text Box 22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01584125"/>
          <a:ext cx="10763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45</xdr:row>
      <xdr:rowOff>0</xdr:rowOff>
    </xdr:from>
    <xdr:to>
      <xdr:col>2</xdr:col>
      <xdr:colOff>819150</xdr:colOff>
      <xdr:row>45</xdr:row>
      <xdr:rowOff>57150</xdr:rowOff>
    </xdr:to>
    <xdr:pic>
      <xdr:nvPicPr>
        <xdr:cNvPr id="23" name="Text Box 2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01584125"/>
          <a:ext cx="10763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45</xdr:row>
      <xdr:rowOff>0</xdr:rowOff>
    </xdr:from>
    <xdr:to>
      <xdr:col>2</xdr:col>
      <xdr:colOff>819150</xdr:colOff>
      <xdr:row>45</xdr:row>
      <xdr:rowOff>57150</xdr:rowOff>
    </xdr:to>
    <xdr:pic>
      <xdr:nvPicPr>
        <xdr:cNvPr id="24" name="Text Box 22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01584125"/>
          <a:ext cx="10763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45</xdr:row>
      <xdr:rowOff>0</xdr:rowOff>
    </xdr:from>
    <xdr:to>
      <xdr:col>2</xdr:col>
      <xdr:colOff>819150</xdr:colOff>
      <xdr:row>45</xdr:row>
      <xdr:rowOff>57150</xdr:rowOff>
    </xdr:to>
    <xdr:pic>
      <xdr:nvPicPr>
        <xdr:cNvPr id="25" name="Text Box 2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01584125"/>
          <a:ext cx="10763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45</xdr:row>
      <xdr:rowOff>0</xdr:rowOff>
    </xdr:from>
    <xdr:to>
      <xdr:col>2</xdr:col>
      <xdr:colOff>561975</xdr:colOff>
      <xdr:row>45</xdr:row>
      <xdr:rowOff>133350</xdr:rowOff>
    </xdr:to>
    <xdr:pic>
      <xdr:nvPicPr>
        <xdr:cNvPr id="26" name="Text Box 22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01584125"/>
          <a:ext cx="8191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45</xdr:row>
      <xdr:rowOff>0</xdr:rowOff>
    </xdr:from>
    <xdr:to>
      <xdr:col>2</xdr:col>
      <xdr:colOff>561975</xdr:colOff>
      <xdr:row>45</xdr:row>
      <xdr:rowOff>133350</xdr:rowOff>
    </xdr:to>
    <xdr:pic>
      <xdr:nvPicPr>
        <xdr:cNvPr id="27" name="Text Box 2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01584125"/>
          <a:ext cx="8191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45</xdr:row>
      <xdr:rowOff>0</xdr:rowOff>
    </xdr:from>
    <xdr:to>
      <xdr:col>2</xdr:col>
      <xdr:colOff>561975</xdr:colOff>
      <xdr:row>45</xdr:row>
      <xdr:rowOff>133350</xdr:rowOff>
    </xdr:to>
    <xdr:pic>
      <xdr:nvPicPr>
        <xdr:cNvPr id="28" name="Text Box 22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01584125"/>
          <a:ext cx="8191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45</xdr:row>
      <xdr:rowOff>0</xdr:rowOff>
    </xdr:from>
    <xdr:to>
      <xdr:col>2</xdr:col>
      <xdr:colOff>561975</xdr:colOff>
      <xdr:row>45</xdr:row>
      <xdr:rowOff>133350</xdr:rowOff>
    </xdr:to>
    <xdr:pic>
      <xdr:nvPicPr>
        <xdr:cNvPr id="29" name="Text Box 2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01584125"/>
          <a:ext cx="8191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45</xdr:row>
      <xdr:rowOff>0</xdr:rowOff>
    </xdr:from>
    <xdr:to>
      <xdr:col>2</xdr:col>
      <xdr:colOff>561975</xdr:colOff>
      <xdr:row>45</xdr:row>
      <xdr:rowOff>114300</xdr:rowOff>
    </xdr:to>
    <xdr:pic>
      <xdr:nvPicPr>
        <xdr:cNvPr id="30" name="Text Box 22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01584125"/>
          <a:ext cx="8191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45</xdr:row>
      <xdr:rowOff>0</xdr:rowOff>
    </xdr:from>
    <xdr:to>
      <xdr:col>2</xdr:col>
      <xdr:colOff>561975</xdr:colOff>
      <xdr:row>45</xdr:row>
      <xdr:rowOff>114300</xdr:rowOff>
    </xdr:to>
    <xdr:pic>
      <xdr:nvPicPr>
        <xdr:cNvPr id="31" name="Text Box 21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01584125"/>
          <a:ext cx="8191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45</xdr:row>
      <xdr:rowOff>0</xdr:rowOff>
    </xdr:from>
    <xdr:to>
      <xdr:col>2</xdr:col>
      <xdr:colOff>561975</xdr:colOff>
      <xdr:row>45</xdr:row>
      <xdr:rowOff>114300</xdr:rowOff>
    </xdr:to>
    <xdr:pic>
      <xdr:nvPicPr>
        <xdr:cNvPr id="32" name="Text Box 22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01584125"/>
          <a:ext cx="8191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45</xdr:row>
      <xdr:rowOff>0</xdr:rowOff>
    </xdr:from>
    <xdr:to>
      <xdr:col>2</xdr:col>
      <xdr:colOff>561975</xdr:colOff>
      <xdr:row>45</xdr:row>
      <xdr:rowOff>114300</xdr:rowOff>
    </xdr:to>
    <xdr:pic>
      <xdr:nvPicPr>
        <xdr:cNvPr id="33" name="Text Box 21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01584125"/>
          <a:ext cx="8191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45</xdr:row>
      <xdr:rowOff>0</xdr:rowOff>
    </xdr:from>
    <xdr:to>
      <xdr:col>2</xdr:col>
      <xdr:colOff>133350</xdr:colOff>
      <xdr:row>45</xdr:row>
      <xdr:rowOff>28575</xdr:rowOff>
    </xdr:to>
    <xdr:pic>
      <xdr:nvPicPr>
        <xdr:cNvPr id="34" name="Text Box 22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01584125"/>
          <a:ext cx="390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45</xdr:row>
      <xdr:rowOff>0</xdr:rowOff>
    </xdr:from>
    <xdr:to>
      <xdr:col>2</xdr:col>
      <xdr:colOff>133350</xdr:colOff>
      <xdr:row>45</xdr:row>
      <xdr:rowOff>28575</xdr:rowOff>
    </xdr:to>
    <xdr:pic>
      <xdr:nvPicPr>
        <xdr:cNvPr id="35" name="Text Box 2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01584125"/>
          <a:ext cx="390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45</xdr:row>
      <xdr:rowOff>0</xdr:rowOff>
    </xdr:from>
    <xdr:to>
      <xdr:col>2</xdr:col>
      <xdr:colOff>133350</xdr:colOff>
      <xdr:row>45</xdr:row>
      <xdr:rowOff>28575</xdr:rowOff>
    </xdr:to>
    <xdr:pic>
      <xdr:nvPicPr>
        <xdr:cNvPr id="36" name="Text Box 22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01584125"/>
          <a:ext cx="390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45</xdr:row>
      <xdr:rowOff>0</xdr:rowOff>
    </xdr:from>
    <xdr:to>
      <xdr:col>2</xdr:col>
      <xdr:colOff>133350</xdr:colOff>
      <xdr:row>45</xdr:row>
      <xdr:rowOff>28575</xdr:rowOff>
    </xdr:to>
    <xdr:pic>
      <xdr:nvPicPr>
        <xdr:cNvPr id="37" name="Text Box 2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01584125"/>
          <a:ext cx="390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45</xdr:row>
      <xdr:rowOff>0</xdr:rowOff>
    </xdr:from>
    <xdr:to>
      <xdr:col>2</xdr:col>
      <xdr:colOff>133350</xdr:colOff>
      <xdr:row>45</xdr:row>
      <xdr:rowOff>28575</xdr:rowOff>
    </xdr:to>
    <xdr:pic>
      <xdr:nvPicPr>
        <xdr:cNvPr id="38" name="Text Box 22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01584125"/>
          <a:ext cx="390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45</xdr:row>
      <xdr:rowOff>0</xdr:rowOff>
    </xdr:from>
    <xdr:to>
      <xdr:col>2</xdr:col>
      <xdr:colOff>133350</xdr:colOff>
      <xdr:row>45</xdr:row>
      <xdr:rowOff>28575</xdr:rowOff>
    </xdr:to>
    <xdr:pic>
      <xdr:nvPicPr>
        <xdr:cNvPr id="39" name="Text Box 2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01584125"/>
          <a:ext cx="390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45</xdr:row>
      <xdr:rowOff>0</xdr:rowOff>
    </xdr:from>
    <xdr:to>
      <xdr:col>2</xdr:col>
      <xdr:colOff>133350</xdr:colOff>
      <xdr:row>45</xdr:row>
      <xdr:rowOff>28575</xdr:rowOff>
    </xdr:to>
    <xdr:pic>
      <xdr:nvPicPr>
        <xdr:cNvPr id="40" name="Text Box 22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01584125"/>
          <a:ext cx="390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45</xdr:row>
      <xdr:rowOff>0</xdr:rowOff>
    </xdr:from>
    <xdr:to>
      <xdr:col>2</xdr:col>
      <xdr:colOff>133350</xdr:colOff>
      <xdr:row>45</xdr:row>
      <xdr:rowOff>28575</xdr:rowOff>
    </xdr:to>
    <xdr:pic>
      <xdr:nvPicPr>
        <xdr:cNvPr id="41" name="Text Box 2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01584125"/>
          <a:ext cx="390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8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8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8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8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8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8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8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8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8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8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9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9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9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9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9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9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9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9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9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9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20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20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20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20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20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20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20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20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20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20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21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21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21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21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21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21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21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21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21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21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22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22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22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22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22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22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22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22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22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22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23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23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23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23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23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23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23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23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23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23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24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24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24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24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24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24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24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24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24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24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25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25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25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25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25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25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25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25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25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25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26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26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26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26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26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26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26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26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26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26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27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27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27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27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27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27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27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27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27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27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28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28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28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28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28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28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28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28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28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28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29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29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29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29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29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29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29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29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29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29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30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30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30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30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30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30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30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30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30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30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31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31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31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31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31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31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31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31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31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31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32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32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32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32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32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32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32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32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32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32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33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33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33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33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33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33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33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33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33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33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34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34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34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34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34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34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34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34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34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34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35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35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35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35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35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35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35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35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35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35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36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36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36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36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36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36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36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36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36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36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37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37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37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37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37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37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37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37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37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37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38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38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38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38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38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38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38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38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38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38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39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39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39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39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39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39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39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39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39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39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0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0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0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0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0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0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0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0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0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0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1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1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1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1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1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1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1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1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1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1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2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2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2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2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2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2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2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2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2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2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3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3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3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3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3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3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3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3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3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3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4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4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4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4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4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4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4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4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4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4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5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5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5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5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5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5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5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5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5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5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6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6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6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6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6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6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6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6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6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6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7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7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7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7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7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7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7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7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7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7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8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8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8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8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8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8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8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8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8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8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9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9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9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9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9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9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9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9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9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49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0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0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0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0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0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0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0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0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0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0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1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1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1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1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1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1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1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1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1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1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2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2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2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2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2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2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2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2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2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2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3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3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3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3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3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3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3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3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3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3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4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4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4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4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4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4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4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4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4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4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5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5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5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5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5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5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5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5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5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5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6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6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6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6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6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6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6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6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6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6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7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7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7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7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7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7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7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7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7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7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8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8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8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8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8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8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8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8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8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8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9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9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9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9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9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9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9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9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9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59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0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0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0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0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0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0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0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0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0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0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1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1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1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1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1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1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1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1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1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1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2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2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2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2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2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2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2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2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2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2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3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3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3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3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3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3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3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3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3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3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4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4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4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4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4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4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4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4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4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4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5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5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5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5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5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5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5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5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5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5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6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6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6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6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6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6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6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6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6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6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7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7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7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7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7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7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7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7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7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7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8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8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8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8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8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8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8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8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8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8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9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9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9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9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9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9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9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9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9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69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0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0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0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0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0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0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0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0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0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0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1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1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1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1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1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1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1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1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1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1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2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2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2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2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2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2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2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2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2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2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3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3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3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3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3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3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3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3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3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3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4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4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4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4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4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4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4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4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4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4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5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5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5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5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5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5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5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5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5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5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6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6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6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6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6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6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6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6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6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6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7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7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7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7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7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7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7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7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7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7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8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8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8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8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8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8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8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8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8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8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9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9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9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9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9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9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9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9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9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79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0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0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0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0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0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0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0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0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0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0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1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1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1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1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1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1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1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1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1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1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2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2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2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2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2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2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2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2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2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2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3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3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3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3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3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3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3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3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3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3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4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4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4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4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4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4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4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4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4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4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5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5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5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5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5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5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5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5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5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5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6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6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6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6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6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6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6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6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6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6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7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7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7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7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7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7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7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7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7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7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8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8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8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8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8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8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8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8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8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8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9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9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9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9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9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9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9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9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9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89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0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0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0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0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0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0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0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0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0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0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1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1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1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1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1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1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1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1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1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1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2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2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2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2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2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2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2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2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2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2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3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3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3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3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3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3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3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3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3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3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4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4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4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4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4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4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4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4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4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4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5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5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5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5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5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5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5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5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5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5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6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6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6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6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6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6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6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6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6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6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7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7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7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7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7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7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7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7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7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7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8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8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8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8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8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8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8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8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8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8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9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9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9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9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9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9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9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9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9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99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0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0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0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0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0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0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0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0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0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0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1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1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1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1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1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1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1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1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1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1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2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2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2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2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2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2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2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2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2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2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3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3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3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3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3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3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3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3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3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3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4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4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4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4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4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4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4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4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4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4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5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5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5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5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5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5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5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5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5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5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6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6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6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6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6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6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6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6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6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6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7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7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7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7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7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7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7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7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7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7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8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8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8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8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8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8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8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8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8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8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9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9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9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9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9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9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9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9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9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09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0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0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0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0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0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0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0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0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0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0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1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1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1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1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1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1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1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1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1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1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2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2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2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2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2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2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2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2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2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2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3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3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3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3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3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3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3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3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3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3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4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4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4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4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4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4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4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4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4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4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5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5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5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5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5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5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5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5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5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5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6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6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6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6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6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6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6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6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6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6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7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7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7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7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7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7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7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7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7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7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8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8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8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8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8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8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8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8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8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8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9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9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9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9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9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9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9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9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9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19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0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0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0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0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0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0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0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0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0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0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1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1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1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1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1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1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1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1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1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1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2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2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2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2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2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2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2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2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2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2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3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3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3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3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3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3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3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3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3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3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4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4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4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4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4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4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4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4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4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4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5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5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5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5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5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5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5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5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5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5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6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6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6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6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6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6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6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6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6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6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7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7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7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7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7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7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7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7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7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7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8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8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8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8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8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8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8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8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8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8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9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9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9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9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9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9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9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9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9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29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0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0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0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0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0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0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0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0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0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0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1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1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1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1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1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1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1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1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1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1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2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2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2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2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2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2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2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2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2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2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3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3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3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3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3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3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3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3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3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3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4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4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4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4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4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4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4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4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4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4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5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5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5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5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5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5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5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5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5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5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6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6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6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6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6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6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6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6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6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6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7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7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7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7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7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7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7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7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7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7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8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8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8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8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8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8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8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8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8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8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9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9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9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9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9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9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9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9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9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39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0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0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0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0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0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0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0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0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0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0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1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1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1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1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1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1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1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1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1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1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2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2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2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2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2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2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2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2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2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2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3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3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3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3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3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3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3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3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3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3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4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4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4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4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4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4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4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4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4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4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5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5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5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5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5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5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5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5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5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5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6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6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6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6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6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6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6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6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6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6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7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7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7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7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7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7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7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7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7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7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8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8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8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8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8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8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8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8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8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8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9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9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9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9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9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9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9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9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9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49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0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0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0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0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0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0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0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0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0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0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1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1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1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1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1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1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1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1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1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1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2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2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2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2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2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2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2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2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2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2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3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3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3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3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3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3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3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3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3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3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4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4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4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4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4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4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4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4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4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4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5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5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5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5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5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5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5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5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5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5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6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6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6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6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6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6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6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6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6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6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7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7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7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7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7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7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7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7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7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7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8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8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8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8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8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8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8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8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8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8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9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9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9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9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9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9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9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9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9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59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0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0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0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0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0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0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0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0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0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0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1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1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1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1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1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1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1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1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1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1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2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2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2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2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2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2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2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2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2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2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3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3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3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3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3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3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3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3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3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3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4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4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4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4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4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4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4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4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4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4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5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5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5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5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5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5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5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5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5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5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6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6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6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6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6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6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6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6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6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6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7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7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7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7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7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7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7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7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7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7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8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8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8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8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8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8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8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8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8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8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9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9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9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9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9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9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9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9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9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69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0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0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0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0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0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0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0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0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0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0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1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1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1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1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1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1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1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1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1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1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2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2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2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2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2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2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2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2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2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2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3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3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3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3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3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3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3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3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3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3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4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4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4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4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4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4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4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4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4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4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5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5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5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5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5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5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5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5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5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5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6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6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6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6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6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6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6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6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6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6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7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7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7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7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7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7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7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7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7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7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8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8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8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8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8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8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8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8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8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8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9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9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9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9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9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9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9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9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9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79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80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80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80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80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80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80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80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80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80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80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81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81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81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81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81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81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81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81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81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81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82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82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82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82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824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825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826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827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828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829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830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831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832" name="Text Box 21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85725</xdr:colOff>
      <xdr:row>45</xdr:row>
      <xdr:rowOff>186764</xdr:rowOff>
    </xdr:to>
    <xdr:sp macro="" textlink="">
      <xdr:nvSpPr>
        <xdr:cNvPr id="1833" name="Text Box 22"/>
        <xdr:cNvSpPr txBox="1">
          <a:spLocks noChangeArrowheads="1"/>
        </xdr:cNvSpPr>
      </xdr:nvSpPr>
      <xdr:spPr bwMode="auto">
        <a:xfrm>
          <a:off x="12734925" y="1015841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1514475</xdr:colOff>
      <xdr:row>27</xdr:row>
      <xdr:rowOff>0</xdr:rowOff>
    </xdr:from>
    <xdr:to>
      <xdr:col>2</xdr:col>
      <xdr:colOff>161925</xdr:colOff>
      <xdr:row>27</xdr:row>
      <xdr:rowOff>200025</xdr:rowOff>
    </xdr:to>
    <xdr:pic>
      <xdr:nvPicPr>
        <xdr:cNvPr id="1834" name="Text Box 22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7070050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</xdr:row>
      <xdr:rowOff>0</xdr:rowOff>
    </xdr:from>
    <xdr:to>
      <xdr:col>2</xdr:col>
      <xdr:colOff>161925</xdr:colOff>
      <xdr:row>27</xdr:row>
      <xdr:rowOff>200025</xdr:rowOff>
    </xdr:to>
    <xdr:pic>
      <xdr:nvPicPr>
        <xdr:cNvPr id="1835" name="Text Box 22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7070050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</xdr:row>
      <xdr:rowOff>0</xdr:rowOff>
    </xdr:from>
    <xdr:to>
      <xdr:col>2</xdr:col>
      <xdr:colOff>695325</xdr:colOff>
      <xdr:row>27</xdr:row>
      <xdr:rowOff>200025</xdr:rowOff>
    </xdr:to>
    <xdr:pic>
      <xdr:nvPicPr>
        <xdr:cNvPr id="1836" name="Text Box 22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7070050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</xdr:row>
      <xdr:rowOff>0</xdr:rowOff>
    </xdr:from>
    <xdr:to>
      <xdr:col>2</xdr:col>
      <xdr:colOff>695325</xdr:colOff>
      <xdr:row>27</xdr:row>
      <xdr:rowOff>200025</xdr:rowOff>
    </xdr:to>
    <xdr:pic>
      <xdr:nvPicPr>
        <xdr:cNvPr id="1837" name="Text Box 22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7070050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</xdr:row>
      <xdr:rowOff>0</xdr:rowOff>
    </xdr:from>
    <xdr:to>
      <xdr:col>2</xdr:col>
      <xdr:colOff>695325</xdr:colOff>
      <xdr:row>27</xdr:row>
      <xdr:rowOff>200025</xdr:rowOff>
    </xdr:to>
    <xdr:pic>
      <xdr:nvPicPr>
        <xdr:cNvPr id="1838" name="Text Box 22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7070050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</xdr:row>
      <xdr:rowOff>0</xdr:rowOff>
    </xdr:from>
    <xdr:to>
      <xdr:col>2</xdr:col>
      <xdr:colOff>695325</xdr:colOff>
      <xdr:row>27</xdr:row>
      <xdr:rowOff>200025</xdr:rowOff>
    </xdr:to>
    <xdr:pic>
      <xdr:nvPicPr>
        <xdr:cNvPr id="1839" name="Text Box 22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7070050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tabSelected="1" zoomScale="78" zoomScaleNormal="78" workbookViewId="0">
      <selection activeCell="A8" sqref="A8:D8"/>
    </sheetView>
  </sheetViews>
  <sheetFormatPr baseColWidth="10" defaultRowHeight="15" x14ac:dyDescent="0.25"/>
  <cols>
    <col min="1" max="1" width="33.85546875" customWidth="1"/>
    <col min="2" max="2" width="31.7109375" customWidth="1"/>
    <col min="3" max="3" width="34.140625" customWidth="1"/>
    <col min="4" max="4" width="33.140625" customWidth="1"/>
  </cols>
  <sheetData>
    <row r="1" spans="1:4" ht="49.5" customHeight="1" x14ac:dyDescent="0.25">
      <c r="A1" s="56"/>
      <c r="B1" s="57"/>
      <c r="C1" s="57"/>
      <c r="D1" s="58"/>
    </row>
    <row r="2" spans="1:4" x14ac:dyDescent="0.25">
      <c r="A2" s="59"/>
      <c r="B2" s="60"/>
      <c r="C2" s="60"/>
      <c r="D2" s="61"/>
    </row>
    <row r="3" spans="1:4" ht="18.75" x14ac:dyDescent="0.3">
      <c r="A3" s="59"/>
      <c r="B3" s="152"/>
      <c r="C3" s="152"/>
      <c r="D3" s="153"/>
    </row>
    <row r="4" spans="1:4" x14ac:dyDescent="0.25">
      <c r="A4" s="59"/>
      <c r="B4" s="60"/>
      <c r="C4" s="60"/>
      <c r="D4" s="61"/>
    </row>
    <row r="5" spans="1:4" x14ac:dyDescent="0.25">
      <c r="A5" s="59"/>
      <c r="B5" s="60"/>
      <c r="C5" s="60"/>
      <c r="D5" s="61"/>
    </row>
    <row r="6" spans="1:4" ht="15.75" x14ac:dyDescent="0.25">
      <c r="A6" s="59"/>
      <c r="B6" s="62" t="s">
        <v>25</v>
      </c>
      <c r="C6" s="62"/>
      <c r="D6" s="63"/>
    </row>
    <row r="7" spans="1:4" x14ac:dyDescent="0.25">
      <c r="A7" s="64"/>
      <c r="B7" s="60"/>
      <c r="C7" s="60"/>
      <c r="D7" s="61"/>
    </row>
    <row r="8" spans="1:4" x14ac:dyDescent="0.25">
      <c r="A8" s="154" t="s">
        <v>142</v>
      </c>
      <c r="B8" s="155"/>
      <c r="C8" s="155"/>
      <c r="D8" s="156"/>
    </row>
    <row r="9" spans="1:4" x14ac:dyDescent="0.25">
      <c r="A9" s="59"/>
      <c r="B9" s="60"/>
      <c r="C9" s="60"/>
      <c r="D9" s="65"/>
    </row>
    <row r="10" spans="1:4" x14ac:dyDescent="0.25">
      <c r="A10" s="59"/>
      <c r="B10" s="60"/>
      <c r="C10" s="60"/>
      <c r="D10" s="65"/>
    </row>
    <row r="11" spans="1:4" ht="15.75" thickBot="1" x14ac:dyDescent="0.3">
      <c r="A11" s="66" t="s">
        <v>26</v>
      </c>
      <c r="B11" s="67">
        <f>+'FACT. DESDE EL 2013 A LA FECHA'!F47</f>
        <v>372437888.81000006</v>
      </c>
      <c r="C11" s="68"/>
      <c r="D11" s="65"/>
    </row>
    <row r="12" spans="1:4" x14ac:dyDescent="0.25">
      <c r="A12" s="66" t="s">
        <v>27</v>
      </c>
      <c r="B12" s="60"/>
      <c r="C12" s="60"/>
      <c r="D12" s="65"/>
    </row>
    <row r="13" spans="1:4" ht="15.75" thickBot="1" x14ac:dyDescent="0.3">
      <c r="A13" s="66" t="s">
        <v>28</v>
      </c>
      <c r="B13" s="69">
        <v>369705596.48000002</v>
      </c>
      <c r="C13" s="68"/>
      <c r="D13" s="65"/>
    </row>
    <row r="14" spans="1:4" x14ac:dyDescent="0.25">
      <c r="A14" s="59"/>
      <c r="B14" s="60"/>
      <c r="C14" s="60"/>
      <c r="D14" s="70"/>
    </row>
    <row r="15" spans="1:4" ht="15.75" thickBot="1" x14ac:dyDescent="0.3">
      <c r="A15" s="66" t="s">
        <v>29</v>
      </c>
      <c r="B15" s="71">
        <f>+B11-B13</f>
        <v>2732292.3300000429</v>
      </c>
      <c r="C15" s="68"/>
      <c r="D15" s="65"/>
    </row>
    <row r="16" spans="1:4" x14ac:dyDescent="0.25">
      <c r="A16" s="66"/>
      <c r="B16" s="60"/>
      <c r="C16" s="60"/>
      <c r="D16" s="65"/>
    </row>
    <row r="17" spans="1:4" x14ac:dyDescent="0.25">
      <c r="A17" s="66" t="s">
        <v>30</v>
      </c>
      <c r="B17" s="60"/>
      <c r="C17" s="60"/>
      <c r="D17" s="65"/>
    </row>
    <row r="18" spans="1:4" x14ac:dyDescent="0.25">
      <c r="A18" s="66" t="s">
        <v>31</v>
      </c>
      <c r="B18" s="60"/>
      <c r="C18" s="60"/>
      <c r="D18" s="65"/>
    </row>
    <row r="19" spans="1:4" ht="15.75" thickBot="1" x14ac:dyDescent="0.3">
      <c r="A19" s="66"/>
      <c r="B19" s="60"/>
      <c r="C19" s="60"/>
      <c r="D19" s="65"/>
    </row>
    <row r="20" spans="1:4" ht="15.75" thickBot="1" x14ac:dyDescent="0.3">
      <c r="A20" s="66"/>
      <c r="B20" s="72" t="s">
        <v>32</v>
      </c>
      <c r="C20" s="73"/>
      <c r="D20" s="65"/>
    </row>
    <row r="21" spans="1:4" x14ac:dyDescent="0.25">
      <c r="A21" s="66"/>
      <c r="B21" s="60"/>
      <c r="C21" s="60"/>
      <c r="D21" s="65"/>
    </row>
    <row r="22" spans="1:4" x14ac:dyDescent="0.25">
      <c r="A22" s="136" t="s">
        <v>137</v>
      </c>
      <c r="B22" s="137" t="s">
        <v>138</v>
      </c>
      <c r="C22" s="138" t="s">
        <v>139</v>
      </c>
      <c r="D22" s="74"/>
    </row>
    <row r="23" spans="1:4" x14ac:dyDescent="0.25">
      <c r="A23" s="133"/>
      <c r="B23" s="134"/>
      <c r="C23" s="135"/>
      <c r="D23" s="75"/>
    </row>
    <row r="24" spans="1:4" x14ac:dyDescent="0.25">
      <c r="A24" s="137" t="s">
        <v>140</v>
      </c>
      <c r="B24" s="137" t="s">
        <v>141</v>
      </c>
      <c r="C24" s="135"/>
      <c r="D24" s="75"/>
    </row>
    <row r="25" spans="1:4" x14ac:dyDescent="0.25">
      <c r="A25" s="59"/>
      <c r="B25" s="60"/>
      <c r="C25" s="60"/>
      <c r="D25" s="65"/>
    </row>
    <row r="26" spans="1:4" ht="15.75" thickBot="1" x14ac:dyDescent="0.3">
      <c r="A26" s="157" t="s">
        <v>33</v>
      </c>
      <c r="B26" s="158"/>
      <c r="C26" s="158"/>
      <c r="D26" s="159"/>
    </row>
    <row r="27" spans="1:4" ht="15.75" thickTop="1" x14ac:dyDescent="0.25">
      <c r="A27" s="59"/>
      <c r="B27" s="60"/>
      <c r="C27" s="60"/>
      <c r="D27" s="65"/>
    </row>
    <row r="28" spans="1:4" x14ac:dyDescent="0.25">
      <c r="A28" s="160" t="s">
        <v>34</v>
      </c>
      <c r="B28" s="161"/>
      <c r="C28" s="161"/>
      <c r="D28" s="162"/>
    </row>
    <row r="29" spans="1:4" x14ac:dyDescent="0.25">
      <c r="A29" s="76"/>
      <c r="B29" s="77" t="s">
        <v>35</v>
      </c>
      <c r="C29" s="77" t="s">
        <v>36</v>
      </c>
      <c r="D29" s="78" t="s">
        <v>37</v>
      </c>
    </row>
    <row r="30" spans="1:4" x14ac:dyDescent="0.25">
      <c r="A30" s="76"/>
      <c r="B30" s="79"/>
      <c r="C30" s="79"/>
      <c r="D30" s="80"/>
    </row>
    <row r="31" spans="1:4" ht="15.75" x14ac:dyDescent="0.25">
      <c r="A31" s="81" t="s">
        <v>38</v>
      </c>
      <c r="B31" s="82">
        <v>1509525756</v>
      </c>
      <c r="C31" s="82">
        <v>547787635.21000004</v>
      </c>
      <c r="D31" s="83">
        <f>+B31-C31</f>
        <v>961738120.78999996</v>
      </c>
    </row>
    <row r="32" spans="1:4" ht="15.75" x14ac:dyDescent="0.25">
      <c r="A32" s="81"/>
      <c r="B32" s="82"/>
      <c r="C32" s="82"/>
      <c r="D32" s="83" t="s">
        <v>39</v>
      </c>
    </row>
    <row r="33" spans="1:4" ht="15.75" x14ac:dyDescent="0.25">
      <c r="A33" s="81" t="s">
        <v>40</v>
      </c>
      <c r="B33" s="82">
        <v>1104266109.0999999</v>
      </c>
      <c r="C33" s="82">
        <v>99490010.420000002</v>
      </c>
      <c r="D33" s="83">
        <f>+B33-C33</f>
        <v>1004776098.6799999</v>
      </c>
    </row>
    <row r="34" spans="1:4" ht="15.75" x14ac:dyDescent="0.25">
      <c r="A34" s="81"/>
      <c r="B34" s="82"/>
      <c r="C34" s="82"/>
      <c r="D34" s="83" t="s">
        <v>39</v>
      </c>
    </row>
    <row r="35" spans="1:4" ht="15.75" x14ac:dyDescent="0.25">
      <c r="A35" s="81" t="s">
        <v>41</v>
      </c>
      <c r="B35" s="82">
        <v>378570907</v>
      </c>
      <c r="C35" s="82">
        <v>21686886.079999998</v>
      </c>
      <c r="D35" s="83">
        <f>+B35-C35</f>
        <v>356884020.92000002</v>
      </c>
    </row>
    <row r="36" spans="1:4" ht="15.75" x14ac:dyDescent="0.25">
      <c r="A36" s="81"/>
      <c r="B36" s="82"/>
      <c r="C36" s="82"/>
      <c r="D36" s="83" t="s">
        <v>39</v>
      </c>
    </row>
    <row r="37" spans="1:4" ht="15.75" x14ac:dyDescent="0.25">
      <c r="A37" s="81" t="s">
        <v>42</v>
      </c>
      <c r="B37" s="82">
        <v>14704137389</v>
      </c>
      <c r="C37" s="82">
        <v>7017723177.0799999</v>
      </c>
      <c r="D37" s="83">
        <f>+B37-C37</f>
        <v>7686414211.9200001</v>
      </c>
    </row>
    <row r="38" spans="1:4" ht="15.75" x14ac:dyDescent="0.25">
      <c r="A38" s="81"/>
      <c r="B38" s="82"/>
      <c r="C38" s="82"/>
      <c r="D38" s="83" t="s">
        <v>39</v>
      </c>
    </row>
    <row r="39" spans="1:4" ht="15.75" x14ac:dyDescent="0.25">
      <c r="A39" s="81" t="s">
        <v>43</v>
      </c>
      <c r="B39" s="82">
        <v>8593602077</v>
      </c>
      <c r="C39" s="82">
        <v>4305550796.54</v>
      </c>
      <c r="D39" s="83">
        <f>+B39-C39</f>
        <v>4288051280.46</v>
      </c>
    </row>
    <row r="40" spans="1:4" ht="15.75" x14ac:dyDescent="0.25">
      <c r="A40" s="81"/>
      <c r="B40" s="82"/>
      <c r="C40" s="82"/>
      <c r="D40" s="83" t="s">
        <v>39</v>
      </c>
    </row>
    <row r="41" spans="1:4" ht="15.75" x14ac:dyDescent="0.25">
      <c r="A41" s="81" t="s">
        <v>44</v>
      </c>
      <c r="B41" s="82">
        <v>411937329</v>
      </c>
      <c r="C41" s="82">
        <v>174408591.33000001</v>
      </c>
      <c r="D41" s="83">
        <f>+B41-C41</f>
        <v>237528737.66999999</v>
      </c>
    </row>
    <row r="42" spans="1:4" ht="15.75" x14ac:dyDescent="0.25">
      <c r="A42" s="81"/>
      <c r="B42" s="82"/>
      <c r="C42" s="82"/>
      <c r="D42" s="83"/>
    </row>
    <row r="43" spans="1:4" ht="15.75" x14ac:dyDescent="0.25">
      <c r="A43" s="81" t="s">
        <v>45</v>
      </c>
      <c r="B43" s="82">
        <v>1200000</v>
      </c>
      <c r="C43" s="82">
        <v>0</v>
      </c>
      <c r="D43" s="83">
        <f>+B43-C43</f>
        <v>1200000</v>
      </c>
    </row>
    <row r="44" spans="1:4" ht="15.75" x14ac:dyDescent="0.25">
      <c r="A44" s="81"/>
      <c r="B44" s="82"/>
      <c r="C44" s="82"/>
      <c r="D44" s="83"/>
    </row>
    <row r="45" spans="1:4" ht="15.75" x14ac:dyDescent="0.25">
      <c r="A45" s="81" t="s">
        <v>46</v>
      </c>
      <c r="B45" s="84">
        <v>0</v>
      </c>
      <c r="C45" s="84">
        <v>0</v>
      </c>
      <c r="D45" s="83">
        <f>+B45-C45</f>
        <v>0</v>
      </c>
    </row>
    <row r="46" spans="1:4" x14ac:dyDescent="0.25">
      <c r="A46" s="66"/>
      <c r="B46" s="85"/>
      <c r="C46" s="85"/>
      <c r="D46" s="86"/>
    </row>
    <row r="47" spans="1:4" x14ac:dyDescent="0.25">
      <c r="A47" s="81" t="s">
        <v>47</v>
      </c>
      <c r="B47" s="132">
        <f>SUM(B31:B46)</f>
        <v>26703239567.099998</v>
      </c>
      <c r="C47" s="132">
        <f>SUM(C31:C46)</f>
        <v>12166647096.66</v>
      </c>
      <c r="D47" s="132">
        <f>SUM(D31:D46)</f>
        <v>14536592470.440001</v>
      </c>
    </row>
    <row r="48" spans="1:4" x14ac:dyDescent="0.25">
      <c r="A48" s="66" t="s">
        <v>30</v>
      </c>
      <c r="B48" s="79"/>
      <c r="C48" s="79"/>
      <c r="D48" s="80"/>
    </row>
    <row r="49" spans="1:4" x14ac:dyDescent="0.25">
      <c r="A49" s="66" t="s">
        <v>31</v>
      </c>
      <c r="B49" s="79"/>
      <c r="C49" s="79"/>
      <c r="D49" s="80"/>
    </row>
    <row r="50" spans="1:4" ht="15.75" thickBot="1" x14ac:dyDescent="0.3">
      <c r="A50" s="87"/>
      <c r="B50" s="88"/>
      <c r="C50" s="88"/>
      <c r="D50" s="89"/>
    </row>
  </sheetData>
  <mergeCells count="4">
    <mergeCell ref="B3:D3"/>
    <mergeCell ref="A8:D8"/>
    <mergeCell ref="A26:D26"/>
    <mergeCell ref="A28:D2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J18" sqref="J18"/>
    </sheetView>
  </sheetViews>
  <sheetFormatPr baseColWidth="10" defaultRowHeight="15" x14ac:dyDescent="0.25"/>
  <cols>
    <col min="2" max="2" width="21.140625" customWidth="1"/>
    <col min="4" max="4" width="13.140625" customWidth="1"/>
    <col min="5" max="5" width="14" customWidth="1"/>
    <col min="6" max="6" width="15.5703125" customWidth="1"/>
    <col min="7" max="7" width="18.5703125" customWidth="1"/>
    <col min="8" max="8" width="17.5703125" customWidth="1"/>
    <col min="9" max="9" width="29" customWidth="1"/>
    <col min="10" max="10" width="19.140625" customWidth="1"/>
  </cols>
  <sheetData>
    <row r="1" spans="1:10" ht="23.25" x14ac:dyDescent="0.35">
      <c r="A1" s="164" t="s">
        <v>0</v>
      </c>
      <c r="B1" s="164"/>
      <c r="C1" s="164"/>
      <c r="D1" s="164"/>
      <c r="E1" s="164"/>
      <c r="F1" s="164"/>
      <c r="G1" s="164"/>
      <c r="H1" s="164"/>
      <c r="I1" s="164"/>
      <c r="J1" s="164"/>
    </row>
    <row r="2" spans="1:10" ht="15.75" x14ac:dyDescent="0.25">
      <c r="A2" s="165" t="s">
        <v>1</v>
      </c>
      <c r="B2" s="165"/>
      <c r="C2" s="165"/>
      <c r="D2" s="165"/>
      <c r="E2" s="165"/>
      <c r="F2" s="165"/>
      <c r="G2" s="165"/>
      <c r="H2" s="165"/>
      <c r="I2" s="165"/>
      <c r="J2" s="165"/>
    </row>
    <row r="3" spans="1:10" x14ac:dyDescent="0.25">
      <c r="A3" s="90"/>
      <c r="D3" s="91"/>
      <c r="E3" s="91"/>
      <c r="F3" s="90"/>
    </row>
    <row r="4" spans="1:10" ht="15.75" x14ac:dyDescent="0.25">
      <c r="A4" s="165" t="s">
        <v>48</v>
      </c>
      <c r="B4" s="165"/>
      <c r="C4" s="165"/>
      <c r="D4" s="165"/>
      <c r="E4" s="165"/>
      <c r="F4" s="165"/>
      <c r="G4" s="165"/>
      <c r="H4" s="165"/>
      <c r="I4" s="165"/>
      <c r="J4" s="165"/>
    </row>
    <row r="5" spans="1:10" ht="15.75" x14ac:dyDescent="0.25">
      <c r="A5" s="92"/>
      <c r="B5" s="92"/>
      <c r="C5" s="92"/>
      <c r="D5" s="93"/>
      <c r="E5" s="93"/>
      <c r="F5" s="92"/>
      <c r="G5" s="92"/>
      <c r="H5" s="92"/>
      <c r="I5" s="92"/>
      <c r="J5" s="92"/>
    </row>
    <row r="6" spans="1:10" ht="15.75" x14ac:dyDescent="0.25">
      <c r="A6" s="90"/>
      <c r="B6" s="94"/>
      <c r="C6" s="94"/>
      <c r="D6" s="95" t="s">
        <v>2</v>
      </c>
      <c r="E6" s="166" t="s">
        <v>3</v>
      </c>
      <c r="F6" s="166"/>
      <c r="G6" s="166"/>
      <c r="H6" s="94"/>
      <c r="I6" s="94"/>
    </row>
    <row r="7" spans="1:10" x14ac:dyDescent="0.25">
      <c r="A7" s="96" t="s">
        <v>49</v>
      </c>
      <c r="B7" s="97"/>
      <c r="C7" s="97"/>
      <c r="D7" s="98"/>
      <c r="E7" s="91"/>
      <c r="F7" s="90"/>
      <c r="G7" s="99" t="s">
        <v>5</v>
      </c>
      <c r="H7" s="97" t="s">
        <v>50</v>
      </c>
      <c r="I7" s="97"/>
    </row>
    <row r="8" spans="1:10" ht="15.75" thickBot="1" x14ac:dyDescent="0.3">
      <c r="A8" s="90"/>
      <c r="D8" s="91"/>
      <c r="E8" s="91"/>
      <c r="F8" s="90"/>
    </row>
    <row r="9" spans="1:10" x14ac:dyDescent="0.25">
      <c r="A9" s="100" t="s">
        <v>6</v>
      </c>
      <c r="B9" s="101" t="s">
        <v>7</v>
      </c>
      <c r="C9" s="101"/>
      <c r="D9" s="102" t="s">
        <v>9</v>
      </c>
      <c r="E9" s="102" t="s">
        <v>10</v>
      </c>
      <c r="F9" s="101" t="s">
        <v>11</v>
      </c>
      <c r="G9" s="101" t="s">
        <v>12</v>
      </c>
      <c r="H9" s="101" t="s">
        <v>13</v>
      </c>
      <c r="I9" s="101" t="s">
        <v>14</v>
      </c>
      <c r="J9" s="103" t="s">
        <v>15</v>
      </c>
    </row>
    <row r="10" spans="1:10" x14ac:dyDescent="0.25">
      <c r="A10" s="104"/>
      <c r="B10" s="105"/>
      <c r="C10" s="105"/>
      <c r="D10" s="106"/>
      <c r="E10" s="106"/>
      <c r="F10" s="107"/>
      <c r="G10" s="105"/>
      <c r="H10" s="108"/>
      <c r="I10" s="105"/>
      <c r="J10" s="109"/>
    </row>
    <row r="11" spans="1:10" x14ac:dyDescent="0.25">
      <c r="A11" s="104"/>
      <c r="B11" s="30"/>
      <c r="C11" s="30"/>
      <c r="D11" s="110"/>
      <c r="E11" s="110"/>
      <c r="F11" s="111"/>
      <c r="G11" s="30"/>
      <c r="H11" s="112"/>
      <c r="I11" s="30"/>
      <c r="J11" s="113"/>
    </row>
    <row r="12" spans="1:10" ht="15.75" thickBot="1" x14ac:dyDescent="0.3">
      <c r="A12" s="104"/>
      <c r="B12" s="114"/>
      <c r="C12" s="114"/>
      <c r="D12" s="115"/>
      <c r="E12" s="115"/>
      <c r="F12" s="116"/>
      <c r="G12" s="114"/>
      <c r="H12" s="117"/>
      <c r="I12" s="114"/>
      <c r="J12" s="118"/>
    </row>
    <row r="13" spans="1:10" ht="15.75" thickBot="1" x14ac:dyDescent="0.3">
      <c r="A13" s="167" t="s">
        <v>47</v>
      </c>
      <c r="B13" s="168"/>
      <c r="C13" s="168"/>
      <c r="D13" s="168"/>
      <c r="E13" s="168"/>
      <c r="F13" s="119">
        <f>SUM(F10:F12)</f>
        <v>0</v>
      </c>
      <c r="G13" s="120"/>
      <c r="H13" s="120"/>
      <c r="I13" s="120"/>
      <c r="J13" s="121"/>
    </row>
    <row r="14" spans="1:10" x14ac:dyDescent="0.25">
      <c r="A14" s="90"/>
      <c r="D14" s="91"/>
      <c r="E14" s="91"/>
      <c r="F14" s="90"/>
    </row>
    <row r="15" spans="1:10" x14ac:dyDescent="0.25">
      <c r="A15" s="90"/>
      <c r="D15" s="91"/>
      <c r="E15" s="91"/>
      <c r="F15" s="90"/>
    </row>
    <row r="16" spans="1:10" x14ac:dyDescent="0.25">
      <c r="A16" s="90"/>
      <c r="D16" s="91"/>
      <c r="E16" s="91"/>
      <c r="F16" s="90"/>
    </row>
    <row r="17" spans="1:10" x14ac:dyDescent="0.25">
      <c r="A17" s="90"/>
      <c r="B17" s="60"/>
      <c r="C17" s="60"/>
      <c r="D17" s="122"/>
      <c r="E17" s="91"/>
      <c r="F17" s="90"/>
    </row>
    <row r="18" spans="1:10" ht="15.75" thickBot="1" x14ac:dyDescent="0.3">
      <c r="A18" s="123"/>
      <c r="B18" s="169" t="s">
        <v>19</v>
      </c>
      <c r="C18" s="169"/>
      <c r="D18" s="123"/>
      <c r="E18" s="169" t="s">
        <v>123</v>
      </c>
      <c r="F18" s="169"/>
      <c r="H18" s="170" t="s">
        <v>143</v>
      </c>
      <c r="I18" s="170"/>
    </row>
    <row r="19" spans="1:10" ht="15.75" thickTop="1" x14ac:dyDescent="0.25">
      <c r="A19" s="124"/>
      <c r="B19" s="163" t="s">
        <v>51</v>
      </c>
      <c r="C19" s="163"/>
      <c r="D19" s="124"/>
      <c r="E19" s="163" t="s">
        <v>52</v>
      </c>
      <c r="F19" s="163"/>
      <c r="G19" s="125"/>
      <c r="H19" s="163" t="s">
        <v>21</v>
      </c>
      <c r="I19" s="163"/>
      <c r="J19" s="125"/>
    </row>
  </sheetData>
  <mergeCells count="11">
    <mergeCell ref="B19:C19"/>
    <mergeCell ref="E19:F19"/>
    <mergeCell ref="H19:I19"/>
    <mergeCell ref="A1:J1"/>
    <mergeCell ref="A2:J2"/>
    <mergeCell ref="A4:J4"/>
    <mergeCell ref="E6:G6"/>
    <mergeCell ref="A13:E13"/>
    <mergeCell ref="B18:C18"/>
    <mergeCell ref="E18:F18"/>
    <mergeCell ref="H18:I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63"/>
  <sheetViews>
    <sheetView zoomScale="55" zoomScaleNormal="55" workbookViewId="0">
      <selection activeCell="G54" sqref="G54"/>
    </sheetView>
  </sheetViews>
  <sheetFormatPr baseColWidth="10" defaultRowHeight="15" x14ac:dyDescent="0.25"/>
  <cols>
    <col min="2" max="2" width="21" customWidth="1"/>
    <col min="3" max="3" width="40.7109375" customWidth="1"/>
    <col min="4" max="4" width="36.5703125" customWidth="1"/>
    <col min="5" max="5" width="69.28515625" customWidth="1"/>
    <col min="6" max="6" width="24" customWidth="1"/>
    <col min="7" max="7" width="26.28515625" customWidth="1"/>
    <col min="8" max="8" width="30.28515625" customWidth="1"/>
    <col min="9" max="9" width="30.5703125" customWidth="1"/>
    <col min="10" max="10" width="29" customWidth="1"/>
  </cols>
  <sheetData>
    <row r="3" spans="1:10" ht="23.25" x14ac:dyDescent="0.35">
      <c r="A3" s="174" t="s">
        <v>0</v>
      </c>
      <c r="B3" s="174"/>
      <c r="C3" s="174"/>
      <c r="D3" s="174"/>
      <c r="E3" s="174"/>
      <c r="F3" s="174"/>
      <c r="G3" s="174"/>
      <c r="H3" s="174"/>
      <c r="I3" s="174"/>
      <c r="J3" s="174"/>
    </row>
    <row r="4" spans="1:10" ht="15.75" x14ac:dyDescent="0.25">
      <c r="A4" s="175" t="s">
        <v>1</v>
      </c>
      <c r="B4" s="175"/>
      <c r="C4" s="175"/>
      <c r="D4" s="175"/>
      <c r="E4" s="175"/>
      <c r="F4" s="175"/>
      <c r="G4" s="175"/>
      <c r="H4" s="175"/>
      <c r="I4" s="175"/>
      <c r="J4" s="175"/>
    </row>
    <row r="5" spans="1:10" ht="15.75" x14ac:dyDescent="0.25">
      <c r="A5" s="1"/>
      <c r="B5" s="2"/>
      <c r="C5" s="3"/>
      <c r="D5" s="4"/>
      <c r="E5" s="5"/>
      <c r="F5" s="6"/>
      <c r="G5" s="6"/>
      <c r="H5" s="1"/>
      <c r="I5" s="1"/>
      <c r="J5" s="1"/>
    </row>
    <row r="6" spans="1:10" ht="15.75" x14ac:dyDescent="0.25">
      <c r="A6" s="175" t="s">
        <v>87</v>
      </c>
      <c r="B6" s="175"/>
      <c r="C6" s="175"/>
      <c r="D6" s="175"/>
      <c r="E6" s="175"/>
      <c r="F6" s="175"/>
      <c r="G6" s="175"/>
      <c r="H6" s="175"/>
      <c r="I6" s="175"/>
      <c r="J6" s="175"/>
    </row>
    <row r="7" spans="1:10" ht="15.75" x14ac:dyDescent="0.25">
      <c r="A7" s="7"/>
      <c r="B7" s="7"/>
      <c r="C7" s="8"/>
      <c r="D7" s="9"/>
      <c r="E7" s="10"/>
      <c r="F7" s="7"/>
      <c r="G7" s="7"/>
      <c r="H7" s="7"/>
      <c r="I7" s="7"/>
      <c r="J7" s="7"/>
    </row>
    <row r="8" spans="1:10" ht="15.75" x14ac:dyDescent="0.25">
      <c r="A8" s="1"/>
      <c r="B8" s="11"/>
      <c r="C8" s="8"/>
      <c r="D8" s="12" t="s">
        <v>2</v>
      </c>
      <c r="E8" s="176" t="s">
        <v>3</v>
      </c>
      <c r="F8" s="176"/>
      <c r="G8" s="176"/>
      <c r="H8" s="7"/>
      <c r="I8" s="7"/>
      <c r="J8" s="1"/>
    </row>
    <row r="9" spans="1:10" ht="15.75" x14ac:dyDescent="0.25">
      <c r="A9" s="13" t="s">
        <v>4</v>
      </c>
      <c r="B9" s="14"/>
      <c r="C9" s="15"/>
      <c r="D9" s="16"/>
      <c r="E9" s="5"/>
      <c r="F9" s="6"/>
      <c r="G9" s="17" t="s">
        <v>5</v>
      </c>
      <c r="H9" s="177">
        <v>44742</v>
      </c>
      <c r="I9" s="177"/>
      <c r="J9" s="1"/>
    </row>
    <row r="10" spans="1:10" ht="15.75" x14ac:dyDescent="0.25">
      <c r="A10" s="13"/>
      <c r="B10" s="18"/>
      <c r="C10" s="19"/>
      <c r="D10" s="20"/>
      <c r="E10" s="5"/>
      <c r="F10" s="6"/>
      <c r="G10" s="21"/>
      <c r="H10" s="22"/>
      <c r="I10" s="23"/>
      <c r="J10" s="1"/>
    </row>
    <row r="11" spans="1:10" ht="39" customHeight="1" x14ac:dyDescent="0.25">
      <c r="A11" s="24" t="s">
        <v>6</v>
      </c>
      <c r="B11" s="25" t="s">
        <v>7</v>
      </c>
      <c r="C11" s="26" t="s">
        <v>8</v>
      </c>
      <c r="D11" s="27" t="s">
        <v>9</v>
      </c>
      <c r="E11" s="28" t="s">
        <v>10</v>
      </c>
      <c r="F11" s="28" t="s">
        <v>11</v>
      </c>
      <c r="G11" s="28" t="s">
        <v>12</v>
      </c>
      <c r="H11" s="28" t="s">
        <v>13</v>
      </c>
      <c r="I11" s="28" t="s">
        <v>14</v>
      </c>
      <c r="J11" s="28" t="s">
        <v>15</v>
      </c>
    </row>
    <row r="12" spans="1:10" ht="42" x14ac:dyDescent="0.35">
      <c r="A12" s="24">
        <v>1</v>
      </c>
      <c r="B12" s="128">
        <v>3017</v>
      </c>
      <c r="C12" s="128" t="s">
        <v>94</v>
      </c>
      <c r="D12" s="142" t="s">
        <v>79</v>
      </c>
      <c r="E12" s="127" t="s">
        <v>80</v>
      </c>
      <c r="F12" s="143">
        <v>223551</v>
      </c>
      <c r="G12" s="32" t="s">
        <v>18</v>
      </c>
      <c r="H12" s="129">
        <v>44704</v>
      </c>
      <c r="I12" s="129">
        <v>44708</v>
      </c>
      <c r="J12" s="28"/>
    </row>
    <row r="13" spans="1:10" ht="51" customHeight="1" x14ac:dyDescent="0.35">
      <c r="A13" s="24">
        <v>2</v>
      </c>
      <c r="B13" s="128" t="s">
        <v>82</v>
      </c>
      <c r="C13" s="128" t="s">
        <v>95</v>
      </c>
      <c r="D13" s="142" t="s">
        <v>79</v>
      </c>
      <c r="E13" s="127" t="s">
        <v>80</v>
      </c>
      <c r="F13" s="143">
        <f>163937.4+89420.4</f>
        <v>253357.8</v>
      </c>
      <c r="G13" s="32" t="s">
        <v>18</v>
      </c>
      <c r="H13" s="129" t="s">
        <v>81</v>
      </c>
      <c r="I13" s="129">
        <v>44706</v>
      </c>
      <c r="J13" s="131"/>
    </row>
    <row r="14" spans="1:10" ht="69.75" customHeight="1" x14ac:dyDescent="0.35">
      <c r="A14" s="24">
        <v>3</v>
      </c>
      <c r="B14" s="128">
        <v>1603</v>
      </c>
      <c r="C14" s="128" t="s">
        <v>98</v>
      </c>
      <c r="D14" s="142" t="s">
        <v>96</v>
      </c>
      <c r="E14" s="127" t="s">
        <v>97</v>
      </c>
      <c r="F14" s="143">
        <v>7403.67</v>
      </c>
      <c r="G14" s="32" t="s">
        <v>18</v>
      </c>
      <c r="H14" s="129">
        <v>44719</v>
      </c>
      <c r="I14" s="129">
        <v>44741</v>
      </c>
      <c r="J14" s="131"/>
    </row>
    <row r="15" spans="1:10" ht="84" x14ac:dyDescent="0.35">
      <c r="A15" s="24">
        <v>4</v>
      </c>
      <c r="B15" s="128">
        <v>1103</v>
      </c>
      <c r="C15" s="128" t="s">
        <v>101</v>
      </c>
      <c r="D15" s="142" t="s">
        <v>99</v>
      </c>
      <c r="E15" s="127" t="s">
        <v>100</v>
      </c>
      <c r="F15" s="143">
        <v>219066</v>
      </c>
      <c r="G15" s="32" t="s">
        <v>18</v>
      </c>
      <c r="H15" s="129">
        <v>44718</v>
      </c>
      <c r="I15" s="129">
        <v>44741</v>
      </c>
      <c r="J15" s="131"/>
    </row>
    <row r="16" spans="1:10" ht="63" x14ac:dyDescent="0.35">
      <c r="A16" s="24">
        <v>5</v>
      </c>
      <c r="B16" s="128">
        <v>1166</v>
      </c>
      <c r="C16" s="128" t="s">
        <v>90</v>
      </c>
      <c r="D16" s="142" t="s">
        <v>88</v>
      </c>
      <c r="E16" s="127" t="s">
        <v>89</v>
      </c>
      <c r="F16" s="143">
        <v>59300.15</v>
      </c>
      <c r="G16" s="32" t="s">
        <v>18</v>
      </c>
      <c r="H16" s="129">
        <v>44725</v>
      </c>
      <c r="I16" s="129">
        <v>44727</v>
      </c>
      <c r="J16" s="131"/>
    </row>
    <row r="17" spans="1:10" ht="42" x14ac:dyDescent="0.35">
      <c r="A17" s="24">
        <v>6</v>
      </c>
      <c r="B17" s="128"/>
      <c r="C17" s="26"/>
      <c r="D17" s="139" t="s">
        <v>53</v>
      </c>
      <c r="E17" s="127" t="s">
        <v>54</v>
      </c>
      <c r="F17" s="130">
        <v>1141497.6399999999</v>
      </c>
      <c r="G17" s="32"/>
      <c r="H17" s="129"/>
      <c r="I17" s="129"/>
      <c r="J17" s="28"/>
    </row>
    <row r="18" spans="1:10" ht="42" x14ac:dyDescent="0.35">
      <c r="A18" s="24">
        <v>7</v>
      </c>
      <c r="B18" s="128"/>
      <c r="C18" s="26"/>
      <c r="D18" s="139" t="s">
        <v>53</v>
      </c>
      <c r="E18" s="127" t="s">
        <v>55</v>
      </c>
      <c r="F18" s="130">
        <v>1104843.46</v>
      </c>
      <c r="G18" s="32"/>
      <c r="H18" s="129"/>
      <c r="I18" s="129"/>
      <c r="J18" s="28"/>
    </row>
    <row r="19" spans="1:10" ht="42" x14ac:dyDescent="0.35">
      <c r="A19" s="24">
        <v>8</v>
      </c>
      <c r="B19" s="128"/>
      <c r="C19" s="26"/>
      <c r="D19" s="139" t="s">
        <v>53</v>
      </c>
      <c r="E19" s="127" t="s">
        <v>56</v>
      </c>
      <c r="F19" s="130">
        <v>1125877.57</v>
      </c>
      <c r="G19" s="32"/>
      <c r="H19" s="129"/>
      <c r="I19" s="129"/>
      <c r="J19" s="28"/>
    </row>
    <row r="20" spans="1:10" ht="42" x14ac:dyDescent="0.35">
      <c r="A20" s="24">
        <v>9</v>
      </c>
      <c r="B20" s="128"/>
      <c r="C20" s="26"/>
      <c r="D20" s="139" t="s">
        <v>53</v>
      </c>
      <c r="E20" s="127" t="s">
        <v>57</v>
      </c>
      <c r="F20" s="130">
        <v>1129901.54</v>
      </c>
      <c r="G20" s="32"/>
      <c r="H20" s="129"/>
      <c r="I20" s="129"/>
      <c r="J20" s="28"/>
    </row>
    <row r="21" spans="1:10" ht="42" x14ac:dyDescent="0.35">
      <c r="A21" s="24">
        <v>10</v>
      </c>
      <c r="B21" s="128"/>
      <c r="C21" s="26"/>
      <c r="D21" s="139" t="s">
        <v>53</v>
      </c>
      <c r="E21" s="127" t="s">
        <v>58</v>
      </c>
      <c r="F21" s="130">
        <v>1128418.19</v>
      </c>
      <c r="G21" s="32"/>
      <c r="H21" s="129"/>
      <c r="I21" s="129"/>
      <c r="J21" s="28"/>
    </row>
    <row r="22" spans="1:10" ht="42" x14ac:dyDescent="0.35">
      <c r="A22" s="24">
        <v>11</v>
      </c>
      <c r="B22" s="128"/>
      <c r="C22" s="26"/>
      <c r="D22" s="139" t="s">
        <v>53</v>
      </c>
      <c r="E22" s="127" t="s">
        <v>59</v>
      </c>
      <c r="F22" s="130">
        <v>2089547.33</v>
      </c>
      <c r="G22" s="32"/>
      <c r="H22" s="129"/>
      <c r="I22" s="129"/>
      <c r="J22" s="28"/>
    </row>
    <row r="23" spans="1:10" ht="42" x14ac:dyDescent="0.35">
      <c r="A23" s="24">
        <v>12</v>
      </c>
      <c r="B23" s="128"/>
      <c r="C23" s="26"/>
      <c r="D23" s="139" t="s">
        <v>53</v>
      </c>
      <c r="E23" s="127" t="s">
        <v>60</v>
      </c>
      <c r="F23" s="130">
        <v>1092825.55</v>
      </c>
      <c r="G23" s="32"/>
      <c r="H23" s="129"/>
      <c r="I23" s="129"/>
      <c r="J23" s="28"/>
    </row>
    <row r="24" spans="1:10" ht="42" x14ac:dyDescent="0.35">
      <c r="A24" s="24">
        <v>13</v>
      </c>
      <c r="B24" s="128"/>
      <c r="C24" s="26"/>
      <c r="D24" s="139" t="s">
        <v>53</v>
      </c>
      <c r="E24" s="127" t="s">
        <v>85</v>
      </c>
      <c r="F24" s="130">
        <v>23215.03</v>
      </c>
      <c r="G24" s="32"/>
      <c r="H24" s="129"/>
      <c r="I24" s="129"/>
      <c r="J24" s="28"/>
    </row>
    <row r="25" spans="1:10" ht="42" x14ac:dyDescent="0.35">
      <c r="A25" s="24">
        <v>14</v>
      </c>
      <c r="B25" s="128"/>
      <c r="C25" s="26"/>
      <c r="D25" s="139" t="s">
        <v>53</v>
      </c>
      <c r="E25" s="127" t="s">
        <v>86</v>
      </c>
      <c r="F25" s="130">
        <v>19290.82</v>
      </c>
      <c r="G25" s="32"/>
      <c r="H25" s="129"/>
      <c r="I25" s="129"/>
      <c r="J25" s="28"/>
    </row>
    <row r="26" spans="1:10" ht="42" x14ac:dyDescent="0.35">
      <c r="A26" s="24">
        <v>15</v>
      </c>
      <c r="B26" s="128"/>
      <c r="C26" s="26"/>
      <c r="D26" s="139" t="s">
        <v>53</v>
      </c>
      <c r="E26" s="127" t="s">
        <v>136</v>
      </c>
      <c r="F26" s="130">
        <v>16437.29</v>
      </c>
      <c r="G26" s="32"/>
      <c r="H26" s="129"/>
      <c r="I26" s="129"/>
      <c r="J26" s="28"/>
    </row>
    <row r="27" spans="1:10" ht="42" x14ac:dyDescent="0.35">
      <c r="A27" s="24">
        <v>16</v>
      </c>
      <c r="B27" s="33"/>
      <c r="C27" s="26"/>
      <c r="D27" s="139" t="s">
        <v>72</v>
      </c>
      <c r="E27" s="127" t="s">
        <v>73</v>
      </c>
      <c r="F27" s="151">
        <v>12294309.4</v>
      </c>
      <c r="G27" s="32"/>
      <c r="H27" s="34"/>
      <c r="I27" s="34"/>
      <c r="J27" s="28"/>
    </row>
    <row r="28" spans="1:10" ht="84" x14ac:dyDescent="0.35">
      <c r="A28" s="24">
        <v>17</v>
      </c>
      <c r="B28" s="144">
        <v>560</v>
      </c>
      <c r="C28" s="145" t="s">
        <v>69</v>
      </c>
      <c r="D28" s="142" t="s">
        <v>61</v>
      </c>
      <c r="E28" s="127" t="s">
        <v>70</v>
      </c>
      <c r="F28" s="146">
        <v>16520</v>
      </c>
      <c r="G28" s="32" t="s">
        <v>18</v>
      </c>
      <c r="H28" s="145">
        <v>44624</v>
      </c>
      <c r="I28" s="147">
        <v>44628</v>
      </c>
      <c r="J28" s="28"/>
    </row>
    <row r="29" spans="1:10" ht="84" x14ac:dyDescent="0.35">
      <c r="A29" s="24">
        <v>18</v>
      </c>
      <c r="B29" s="144">
        <v>565</v>
      </c>
      <c r="C29" s="145" t="s">
        <v>74</v>
      </c>
      <c r="D29" s="142" t="s">
        <v>61</v>
      </c>
      <c r="E29" s="127" t="s">
        <v>75</v>
      </c>
      <c r="F29" s="146">
        <v>16520</v>
      </c>
      <c r="G29" s="32" t="s">
        <v>18</v>
      </c>
      <c r="H29" s="145">
        <v>44656</v>
      </c>
      <c r="I29" s="147">
        <v>44658</v>
      </c>
      <c r="J29" s="28"/>
    </row>
    <row r="30" spans="1:10" ht="102" customHeight="1" x14ac:dyDescent="0.35">
      <c r="A30" s="24">
        <v>19</v>
      </c>
      <c r="B30" s="144">
        <v>571</v>
      </c>
      <c r="C30" s="145" t="s">
        <v>83</v>
      </c>
      <c r="D30" s="142" t="s">
        <v>61</v>
      </c>
      <c r="E30" s="127" t="s">
        <v>84</v>
      </c>
      <c r="F30" s="146">
        <v>16520</v>
      </c>
      <c r="G30" s="32" t="s">
        <v>18</v>
      </c>
      <c r="H30" s="145">
        <v>44687</v>
      </c>
      <c r="I30" s="147">
        <v>44690</v>
      </c>
      <c r="J30" s="28"/>
    </row>
    <row r="31" spans="1:10" ht="84" x14ac:dyDescent="0.35">
      <c r="A31" s="24">
        <v>20</v>
      </c>
      <c r="B31" s="144">
        <v>578</v>
      </c>
      <c r="C31" s="145" t="s">
        <v>103</v>
      </c>
      <c r="D31" s="142" t="s">
        <v>61</v>
      </c>
      <c r="E31" s="127" t="s">
        <v>102</v>
      </c>
      <c r="F31" s="146">
        <v>16520</v>
      </c>
      <c r="G31" s="32" t="s">
        <v>18</v>
      </c>
      <c r="H31" s="145">
        <v>44718</v>
      </c>
      <c r="I31" s="147">
        <v>44722</v>
      </c>
      <c r="J31" s="28"/>
    </row>
    <row r="32" spans="1:10" ht="42" x14ac:dyDescent="0.35">
      <c r="A32" s="24">
        <v>21</v>
      </c>
      <c r="B32" s="144">
        <v>1035</v>
      </c>
      <c r="C32" s="145" t="s">
        <v>109</v>
      </c>
      <c r="D32" s="142" t="s">
        <v>104</v>
      </c>
      <c r="E32" s="127" t="s">
        <v>106</v>
      </c>
      <c r="F32" s="146">
        <v>657267.14</v>
      </c>
      <c r="G32" s="32" t="s">
        <v>18</v>
      </c>
      <c r="H32" s="145">
        <v>44725</v>
      </c>
      <c r="I32" s="147">
        <v>44739</v>
      </c>
      <c r="J32" s="28"/>
    </row>
    <row r="33" spans="1:10" ht="76.5" customHeight="1" x14ac:dyDescent="0.35">
      <c r="A33" s="24">
        <v>22</v>
      </c>
      <c r="B33" s="144" t="s">
        <v>110</v>
      </c>
      <c r="C33" s="145" t="s">
        <v>127</v>
      </c>
      <c r="D33" s="142" t="s">
        <v>105</v>
      </c>
      <c r="E33" s="127" t="s">
        <v>107</v>
      </c>
      <c r="F33" s="146">
        <f>66247.58+72580.29</f>
        <v>138827.87</v>
      </c>
      <c r="G33" s="32" t="s">
        <v>18</v>
      </c>
      <c r="H33" s="145">
        <v>44732</v>
      </c>
      <c r="I33" s="147">
        <v>44740</v>
      </c>
      <c r="J33" s="28"/>
    </row>
    <row r="34" spans="1:10" ht="123" customHeight="1" x14ac:dyDescent="0.35">
      <c r="A34" s="24">
        <v>23</v>
      </c>
      <c r="B34" s="144" t="s">
        <v>111</v>
      </c>
      <c r="C34" s="145" t="s">
        <v>126</v>
      </c>
      <c r="D34" s="142" t="s">
        <v>105</v>
      </c>
      <c r="E34" s="127" t="s">
        <v>108</v>
      </c>
      <c r="F34" s="146">
        <f>59667.79+110838.27+442197.94+4377.81+482.01</f>
        <v>617563.82000000007</v>
      </c>
      <c r="G34" s="32" t="s">
        <v>18</v>
      </c>
      <c r="H34" s="145">
        <v>44732</v>
      </c>
      <c r="I34" s="147">
        <v>44740</v>
      </c>
      <c r="J34" s="28"/>
    </row>
    <row r="35" spans="1:10" ht="84" x14ac:dyDescent="0.35">
      <c r="A35" s="24">
        <v>24</v>
      </c>
      <c r="B35" s="144">
        <v>948</v>
      </c>
      <c r="C35" s="145" t="s">
        <v>64</v>
      </c>
      <c r="D35" s="142" t="s">
        <v>62</v>
      </c>
      <c r="E35" s="127" t="s">
        <v>63</v>
      </c>
      <c r="F35" s="146">
        <v>55085</v>
      </c>
      <c r="G35" s="32" t="s">
        <v>18</v>
      </c>
      <c r="H35" s="145">
        <v>44546</v>
      </c>
      <c r="I35" s="147">
        <v>44552</v>
      </c>
      <c r="J35" s="28"/>
    </row>
    <row r="36" spans="1:10" ht="63" x14ac:dyDescent="0.35">
      <c r="A36" s="24">
        <v>25</v>
      </c>
      <c r="B36" s="144" t="s">
        <v>131</v>
      </c>
      <c r="C36" s="145" t="s">
        <v>130</v>
      </c>
      <c r="D36" s="142" t="s">
        <v>128</v>
      </c>
      <c r="E36" s="127" t="s">
        <v>129</v>
      </c>
      <c r="F36" s="146">
        <v>1413131.71</v>
      </c>
      <c r="G36" s="32" t="s">
        <v>18</v>
      </c>
      <c r="H36" s="145"/>
      <c r="I36" s="147"/>
      <c r="J36" s="28"/>
    </row>
    <row r="37" spans="1:10" ht="84" x14ac:dyDescent="0.35">
      <c r="A37" s="24">
        <v>26</v>
      </c>
      <c r="B37" s="144">
        <v>549</v>
      </c>
      <c r="C37" s="145" t="s">
        <v>114</v>
      </c>
      <c r="D37" s="142" t="s">
        <v>112</v>
      </c>
      <c r="E37" s="127" t="s">
        <v>113</v>
      </c>
      <c r="F37" s="146">
        <v>805220.81</v>
      </c>
      <c r="G37" s="32" t="s">
        <v>18</v>
      </c>
      <c r="H37" s="145">
        <v>44721</v>
      </c>
      <c r="I37" s="147">
        <v>44741</v>
      </c>
      <c r="J37" s="28"/>
    </row>
    <row r="38" spans="1:10" ht="63" x14ac:dyDescent="0.35">
      <c r="A38" s="24">
        <v>27</v>
      </c>
      <c r="B38" s="144">
        <v>118</v>
      </c>
      <c r="C38" s="145" t="s">
        <v>93</v>
      </c>
      <c r="D38" s="142" t="s">
        <v>91</v>
      </c>
      <c r="E38" s="127" t="s">
        <v>92</v>
      </c>
      <c r="F38" s="146">
        <v>1417590.64</v>
      </c>
      <c r="G38" s="32" t="s">
        <v>18</v>
      </c>
      <c r="H38" s="145">
        <v>44598</v>
      </c>
      <c r="I38" s="147"/>
      <c r="J38" s="28"/>
    </row>
    <row r="39" spans="1:10" ht="66" customHeight="1" x14ac:dyDescent="0.35">
      <c r="A39" s="24">
        <v>28</v>
      </c>
      <c r="B39" s="144"/>
      <c r="C39" s="128" t="s">
        <v>71</v>
      </c>
      <c r="D39" s="142" t="s">
        <v>68</v>
      </c>
      <c r="E39" s="127" t="s">
        <v>135</v>
      </c>
      <c r="F39" s="143">
        <v>344049812.49000001</v>
      </c>
      <c r="G39" s="32" t="s">
        <v>18</v>
      </c>
      <c r="H39" s="147"/>
      <c r="I39" s="147"/>
      <c r="J39" s="28"/>
    </row>
    <row r="40" spans="1:10" ht="83.25" customHeight="1" x14ac:dyDescent="0.35">
      <c r="A40" s="24">
        <v>29</v>
      </c>
      <c r="B40" s="144">
        <v>35</v>
      </c>
      <c r="C40" s="128" t="s">
        <v>78</v>
      </c>
      <c r="D40" s="142" t="s">
        <v>76</v>
      </c>
      <c r="E40" s="127" t="s">
        <v>77</v>
      </c>
      <c r="F40" s="143">
        <v>88500</v>
      </c>
      <c r="G40" s="32" t="s">
        <v>18</v>
      </c>
      <c r="H40" s="147">
        <v>44370</v>
      </c>
      <c r="I40" s="147">
        <v>44404</v>
      </c>
      <c r="J40" s="28"/>
    </row>
    <row r="41" spans="1:10" ht="54" customHeight="1" x14ac:dyDescent="0.35">
      <c r="A41" s="24">
        <v>30</v>
      </c>
      <c r="B41" s="144">
        <v>218</v>
      </c>
      <c r="C41" s="148" t="s">
        <v>117</v>
      </c>
      <c r="D41" s="142" t="s">
        <v>115</v>
      </c>
      <c r="E41" s="127" t="s">
        <v>116</v>
      </c>
      <c r="F41" s="149">
        <v>71390</v>
      </c>
      <c r="G41" s="32" t="s">
        <v>18</v>
      </c>
      <c r="H41" s="147">
        <v>44642</v>
      </c>
      <c r="I41" s="147">
        <v>44692</v>
      </c>
      <c r="J41" s="28"/>
    </row>
    <row r="42" spans="1:10" ht="86.25" customHeight="1" x14ac:dyDescent="0.35">
      <c r="A42" s="24">
        <v>31</v>
      </c>
      <c r="B42" s="144"/>
      <c r="C42" s="144" t="s">
        <v>67</v>
      </c>
      <c r="D42" s="142" t="s">
        <v>65</v>
      </c>
      <c r="E42" s="127" t="s">
        <v>66</v>
      </c>
      <c r="F42" s="150">
        <v>784876.17</v>
      </c>
      <c r="G42" s="32" t="s">
        <v>18</v>
      </c>
      <c r="H42" s="145"/>
      <c r="I42" s="147"/>
      <c r="J42" s="28"/>
    </row>
    <row r="43" spans="1:10" ht="63" x14ac:dyDescent="0.35">
      <c r="A43" s="24">
        <v>32</v>
      </c>
      <c r="B43" s="128">
        <v>2700389705</v>
      </c>
      <c r="C43" s="128" t="s">
        <v>121</v>
      </c>
      <c r="D43" s="142" t="s">
        <v>118</v>
      </c>
      <c r="E43" s="127" t="s">
        <v>119</v>
      </c>
      <c r="F43" s="143">
        <v>17211.72</v>
      </c>
      <c r="G43" s="32" t="s">
        <v>18</v>
      </c>
      <c r="H43" s="129">
        <v>44692</v>
      </c>
      <c r="I43" s="129">
        <v>44832</v>
      </c>
      <c r="J43" s="28"/>
    </row>
    <row r="44" spans="1:10" ht="63" x14ac:dyDescent="0.35">
      <c r="A44" s="24">
        <v>33</v>
      </c>
      <c r="B44" s="128">
        <v>2700395048</v>
      </c>
      <c r="C44" s="128" t="s">
        <v>122</v>
      </c>
      <c r="D44" s="142" t="s">
        <v>118</v>
      </c>
      <c r="E44" s="127" t="s">
        <v>120</v>
      </c>
      <c r="F44" s="143">
        <v>59405.58</v>
      </c>
      <c r="G44" s="32" t="s">
        <v>18</v>
      </c>
      <c r="H44" s="129">
        <v>44727</v>
      </c>
      <c r="I44" s="129">
        <v>44741</v>
      </c>
      <c r="J44" s="28"/>
    </row>
    <row r="45" spans="1:10" ht="42" x14ac:dyDescent="0.35">
      <c r="A45" s="24">
        <v>34</v>
      </c>
      <c r="B45" s="128">
        <v>6369</v>
      </c>
      <c r="C45" s="128" t="s">
        <v>134</v>
      </c>
      <c r="D45" s="142" t="s">
        <v>132</v>
      </c>
      <c r="E45" s="127" t="s">
        <v>133</v>
      </c>
      <c r="F45" s="143">
        <v>490634.42</v>
      </c>
      <c r="G45" s="32" t="s">
        <v>18</v>
      </c>
      <c r="H45" s="129">
        <v>44700</v>
      </c>
      <c r="I45" s="129"/>
      <c r="J45" s="28"/>
    </row>
    <row r="46" spans="1:10" ht="21" x14ac:dyDescent="0.35">
      <c r="A46" s="171" t="s">
        <v>16</v>
      </c>
      <c r="B46" s="172"/>
      <c r="C46" s="172"/>
      <c r="D46" s="172"/>
      <c r="E46" s="173"/>
      <c r="F46" s="29">
        <f>SUM(F13:F45)</f>
        <v>372437888.81000006</v>
      </c>
      <c r="G46" s="24"/>
      <c r="H46" s="30"/>
      <c r="I46" s="30"/>
      <c r="J46" s="31"/>
    </row>
    <row r="47" spans="1:10" ht="21" x14ac:dyDescent="0.35">
      <c r="A47" s="178" t="s">
        <v>17</v>
      </c>
      <c r="B47" s="178"/>
      <c r="C47" s="178"/>
      <c r="D47" s="178"/>
      <c r="E47" s="178"/>
      <c r="F47" s="29">
        <f>+F46</f>
        <v>372437888.81000006</v>
      </c>
      <c r="G47" s="30"/>
      <c r="H47" s="30"/>
      <c r="I47" s="30"/>
      <c r="J47" s="30"/>
    </row>
    <row r="50" spans="1:10" ht="51.75" customHeight="1" x14ac:dyDescent="0.25"/>
    <row r="52" spans="1:10" ht="19.5" thickBot="1" x14ac:dyDescent="0.35">
      <c r="A52" s="35"/>
      <c r="B52" s="179" t="s">
        <v>19</v>
      </c>
      <c r="C52" s="179"/>
      <c r="D52" s="36"/>
      <c r="E52" s="180" t="s">
        <v>123</v>
      </c>
      <c r="F52" s="180"/>
      <c r="G52" s="37"/>
      <c r="H52" s="180" t="s">
        <v>143</v>
      </c>
      <c r="I52" s="180"/>
      <c r="J52" s="38"/>
    </row>
    <row r="53" spans="1:10" ht="19.5" thickTop="1" x14ac:dyDescent="0.3">
      <c r="A53" s="39"/>
      <c r="B53" s="181" t="s">
        <v>20</v>
      </c>
      <c r="C53" s="181"/>
      <c r="D53" s="40"/>
      <c r="E53" s="182" t="s">
        <v>124</v>
      </c>
      <c r="F53" s="182"/>
      <c r="G53" s="41"/>
      <c r="H53" s="182" t="s">
        <v>125</v>
      </c>
      <c r="I53" s="182"/>
      <c r="J53" s="38"/>
    </row>
    <row r="54" spans="1:10" ht="18.75" x14ac:dyDescent="0.3">
      <c r="A54" s="41"/>
      <c r="B54" s="42"/>
      <c r="C54" s="43"/>
      <c r="D54" s="43"/>
      <c r="E54" s="5"/>
      <c r="F54" s="6"/>
      <c r="G54" s="41"/>
      <c r="H54" s="44"/>
      <c r="I54" s="41"/>
      <c r="J54" s="38"/>
    </row>
    <row r="55" spans="1:10" ht="15.75" x14ac:dyDescent="0.25">
      <c r="A55" s="38"/>
      <c r="B55" s="2"/>
      <c r="C55" s="3"/>
      <c r="D55" s="45"/>
      <c r="E55" s="5"/>
      <c r="F55" s="6"/>
      <c r="G55" s="37"/>
      <c r="H55" s="1"/>
      <c r="I55" s="38"/>
      <c r="J55" s="38"/>
    </row>
    <row r="56" spans="1:10" ht="15.75" x14ac:dyDescent="0.25">
      <c r="A56" s="38"/>
      <c r="B56" s="2"/>
      <c r="C56" s="3"/>
      <c r="D56" s="45"/>
      <c r="E56" s="5"/>
      <c r="F56" s="46"/>
      <c r="G56" s="46"/>
      <c r="H56" s="1"/>
      <c r="I56" s="38"/>
      <c r="J56" s="38"/>
    </row>
    <row r="57" spans="1:10" ht="15.75" x14ac:dyDescent="0.25">
      <c r="A57" s="38"/>
      <c r="B57" s="2"/>
      <c r="C57" s="3"/>
      <c r="D57" s="45"/>
      <c r="E57" s="47"/>
      <c r="F57" s="48"/>
      <c r="G57" s="46"/>
      <c r="H57" s="1"/>
      <c r="I57" s="38"/>
      <c r="J57" s="38"/>
    </row>
    <row r="58" spans="1:10" ht="15.75" x14ac:dyDescent="0.25">
      <c r="A58" s="38"/>
      <c r="B58" s="2"/>
      <c r="C58" s="3"/>
      <c r="D58" s="45"/>
      <c r="E58" s="47"/>
      <c r="F58" s="48"/>
      <c r="G58" s="37"/>
      <c r="H58" s="1"/>
      <c r="I58" s="38"/>
      <c r="J58" s="38"/>
    </row>
    <row r="59" spans="1:10" ht="15.75" x14ac:dyDescent="0.25">
      <c r="A59" s="1"/>
      <c r="B59" s="2"/>
      <c r="C59" s="3"/>
      <c r="D59" s="4"/>
      <c r="E59" s="47"/>
      <c r="F59" s="49"/>
      <c r="G59" s="6"/>
      <c r="H59" s="1"/>
      <c r="I59" s="1"/>
      <c r="J59" s="1"/>
    </row>
    <row r="60" spans="1:10" ht="31.5" x14ac:dyDescent="0.25">
      <c r="A60" s="24" t="s">
        <v>6</v>
      </c>
      <c r="B60" s="25" t="s">
        <v>7</v>
      </c>
      <c r="C60" s="26" t="s">
        <v>8</v>
      </c>
      <c r="D60" s="27" t="s">
        <v>9</v>
      </c>
      <c r="E60" s="28" t="s">
        <v>10</v>
      </c>
      <c r="F60" s="28" t="s">
        <v>11</v>
      </c>
      <c r="G60" s="28" t="s">
        <v>12</v>
      </c>
      <c r="H60" s="28" t="s">
        <v>13</v>
      </c>
      <c r="I60" s="28" t="s">
        <v>14</v>
      </c>
      <c r="J60" s="28" t="s">
        <v>15</v>
      </c>
    </row>
    <row r="61" spans="1:10" ht="30" x14ac:dyDescent="0.25">
      <c r="A61" s="50">
        <v>1</v>
      </c>
      <c r="B61" s="51"/>
      <c r="C61" s="51"/>
      <c r="D61" s="32" t="s">
        <v>22</v>
      </c>
      <c r="E61" s="140" t="s">
        <v>23</v>
      </c>
      <c r="F61" s="141">
        <v>7956693.04</v>
      </c>
      <c r="G61" s="52"/>
      <c r="H61" s="53"/>
      <c r="I61" s="54"/>
      <c r="J61" s="55"/>
    </row>
    <row r="62" spans="1:10" ht="30" x14ac:dyDescent="0.25">
      <c r="A62" s="50">
        <v>2</v>
      </c>
      <c r="B62" s="51"/>
      <c r="C62" s="51"/>
      <c r="D62" s="32" t="s">
        <v>22</v>
      </c>
      <c r="E62" s="140" t="s">
        <v>24</v>
      </c>
      <c r="F62" s="141">
        <v>16019397.01</v>
      </c>
      <c r="G62" s="52"/>
      <c r="H62" s="53"/>
      <c r="I62" s="54"/>
      <c r="J62" s="55"/>
    </row>
    <row r="63" spans="1:10" x14ac:dyDescent="0.25">
      <c r="D63" s="126"/>
      <c r="E63" s="126"/>
      <c r="F63" s="126"/>
    </row>
  </sheetData>
  <mergeCells count="13">
    <mergeCell ref="A47:E47"/>
    <mergeCell ref="B52:C52"/>
    <mergeCell ref="E52:F52"/>
    <mergeCell ref="H52:I52"/>
    <mergeCell ref="B53:C53"/>
    <mergeCell ref="E53:F53"/>
    <mergeCell ref="H53:I53"/>
    <mergeCell ref="A46:E46"/>
    <mergeCell ref="A3:J3"/>
    <mergeCell ref="A4:J4"/>
    <mergeCell ref="A6:J6"/>
    <mergeCell ref="E8:G8"/>
    <mergeCell ref="H9:I9"/>
  </mergeCells>
  <pageMargins left="0.59055118110236227" right="0.39370078740157483" top="0.15748031496062992" bottom="0.15748031496062992" header="0.31496062992125984" footer="0.31496062992125984"/>
  <pageSetup paperSize="9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FORMULARIO</vt:lpstr>
      <vt:lpstr>FACT 2012</vt:lpstr>
      <vt:lpstr>FACT. DESDE EL 2013 A LA FECHA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Alberto Batista Martinez</dc:creator>
  <cp:lastModifiedBy>Bladimil Alberto Fantasía Berroa</cp:lastModifiedBy>
  <cp:lastPrinted>2022-05-05T14:26:00Z</cp:lastPrinted>
  <dcterms:created xsi:type="dcterms:W3CDTF">2022-03-01T13:13:32Z</dcterms:created>
  <dcterms:modified xsi:type="dcterms:W3CDTF">2022-07-20T20:12:41Z</dcterms:modified>
</cp:coreProperties>
</file>