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mipwsvfs\compartir presupuesto\AÑO 2026\OAI\FEBRERO\"/>
    </mc:Choice>
  </mc:AlternateContent>
  <xr:revisionPtr revIDLastSave="0" documentId="13_ncr:1_{067908EA-1CAB-4287-A081-B017031F06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 (2)" sheetId="3" r:id="rId1"/>
    <sheet name="Hoja2" sheetId="4" r:id="rId2"/>
  </sheets>
  <definedNames>
    <definedName name="_xlnm._FilterDatabase" localSheetId="0" hidden="1">'P2 Presupuesto Aprobado-Eje (2)'!$A$11:$P$12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3" l="1"/>
  <c r="E52" i="3"/>
  <c r="E43" i="3"/>
  <c r="E33" i="3"/>
  <c r="E23" i="3"/>
  <c r="P89" i="3"/>
  <c r="P88" i="3"/>
  <c r="P87" i="3"/>
  <c r="C87" i="3"/>
  <c r="P86" i="3"/>
  <c r="P85" i="3"/>
  <c r="B85" i="3"/>
  <c r="P84" i="3"/>
  <c r="C84" i="3"/>
  <c r="P83" i="3"/>
  <c r="P82" i="3"/>
  <c r="B82" i="3"/>
  <c r="P81" i="3"/>
  <c r="P80" i="3"/>
  <c r="P79" i="3"/>
  <c r="P78" i="3"/>
  <c r="P77" i="3"/>
  <c r="B77" i="3"/>
  <c r="P76" i="3"/>
  <c r="B74" i="3"/>
  <c r="E69" i="3"/>
  <c r="D69" i="3"/>
  <c r="C69" i="3"/>
  <c r="B69" i="3"/>
  <c r="D59" i="3"/>
  <c r="C59" i="3"/>
  <c r="B59" i="3"/>
  <c r="D52" i="3"/>
  <c r="C52" i="3"/>
  <c r="B52" i="3"/>
  <c r="D43" i="3"/>
  <c r="C43" i="3"/>
  <c r="B43" i="3"/>
  <c r="D33" i="3"/>
  <c r="C33" i="3"/>
  <c r="B33" i="3"/>
  <c r="D23" i="3"/>
  <c r="C23" i="3"/>
  <c r="B23" i="3"/>
  <c r="O17" i="3"/>
  <c r="O90" i="3" s="1"/>
  <c r="N17" i="3"/>
  <c r="N90" i="3" s="1"/>
  <c r="M17" i="3"/>
  <c r="M90" i="3" s="1"/>
  <c r="L17" i="3"/>
  <c r="L90" i="3" s="1"/>
  <c r="K17" i="3"/>
  <c r="K90" i="3" s="1"/>
  <c r="J17" i="3"/>
  <c r="J90" i="3" s="1"/>
  <c r="I17" i="3"/>
  <c r="I90" i="3" s="1"/>
  <c r="H17" i="3"/>
  <c r="H90" i="3" s="1"/>
  <c r="G17" i="3"/>
  <c r="G90" i="3" s="1"/>
  <c r="F17" i="3"/>
  <c r="F90" i="3" s="1"/>
  <c r="E17" i="3"/>
  <c r="D17" i="3"/>
  <c r="C17" i="3"/>
  <c r="B17" i="3"/>
  <c r="E90" i="3" l="1"/>
  <c r="P90" i="3" s="1"/>
  <c r="P17" i="3"/>
  <c r="D90" i="3"/>
  <c r="C90" i="3"/>
  <c r="B90" i="3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<sst xmlns="http://schemas.openxmlformats.org/spreadsheetml/2006/main" count="100" uniqueCount="100">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</sst>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wrapText="1" indent="2"/>
    </xf>
    <xf numFmtId="0" fontId="2" fillId="0" borderId="0" xfId="0" applyFont="1"/>
    <xf numFmtId="0" fontId="5" fillId="7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7" fillId="8" borderId="0" xfId="0" applyFont="1" applyFill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/>
    <xf numFmtId="164" fontId="8" fillId="6" borderId="0" xfId="0" applyNumberFormat="1" applyFont="1" applyFill="1" applyAlignment="1">
      <alignment horizontal="center"/>
    </xf>
    <xf numFmtId="164" fontId="12" fillId="0" borderId="0" xfId="1" applyFont="1" applyBorder="1"/>
    <xf numFmtId="164" fontId="12" fillId="7" borderId="0" xfId="0" applyNumberFormat="1" applyFont="1" applyFill="1"/>
    <xf numFmtId="164" fontId="11" fillId="2" borderId="0" xfId="0" applyNumberFormat="1" applyFont="1" applyFill="1"/>
    <xf numFmtId="164" fontId="14" fillId="9" borderId="0" xfId="1" applyFont="1" applyFill="1" applyBorder="1" applyAlignment="1">
      <alignment vertical="center" wrapText="1"/>
    </xf>
    <xf numFmtId="164" fontId="0" fillId="0" borderId="0" xfId="0" applyNumberFormat="1"/>
    <xf numFmtId="165" fontId="11" fillId="0" borderId="0" xfId="0" applyNumberFormat="1" applyFont="1"/>
    <xf numFmtId="164" fontId="11" fillId="0" borderId="0" xfId="0" applyNumberFormat="1" applyFont="1"/>
    <xf numFmtId="164" fontId="11" fillId="7" borderId="0" xfId="0" applyNumberFormat="1" applyFont="1" applyFill="1"/>
    <xf numFmtId="164" fontId="15" fillId="0" borderId="0" xfId="0" applyNumberFormat="1" applyFont="1" applyAlignment="1">
      <alignment horizontal="right"/>
    </xf>
    <xf numFmtId="164" fontId="12" fillId="3" borderId="0" xfId="0" applyNumberFormat="1" applyFont="1" applyFill="1"/>
    <xf numFmtId="164" fontId="14" fillId="9" borderId="0" xfId="0" applyNumberFormat="1" applyFont="1" applyFill="1"/>
    <xf numFmtId="164" fontId="11" fillId="7" borderId="0" xfId="0" applyNumberFormat="1" applyFont="1" applyFill="1" applyAlignment="1">
      <alignment vertical="center" wrapText="1"/>
    </xf>
    <xf numFmtId="164" fontId="12" fillId="7" borderId="0" xfId="1" applyFont="1" applyFill="1" applyBorder="1"/>
    <xf numFmtId="164" fontId="12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horizontal="right" vertical="top"/>
    </xf>
    <xf numFmtId="164" fontId="13" fillId="2" borderId="0" xfId="0" applyNumberFormat="1" applyFont="1" applyFill="1" applyAlignment="1">
      <alignment horizontal="right" vertical="top"/>
    </xf>
    <xf numFmtId="164" fontId="12" fillId="2" borderId="0" xfId="1" applyFont="1" applyFill="1" applyBorder="1"/>
    <xf numFmtId="4" fontId="12" fillId="0" borderId="0" xfId="0" applyNumberFormat="1" applyFont="1"/>
    <xf numFmtId="164" fontId="13" fillId="0" borderId="0" xfId="0" applyNumberFormat="1" applyFont="1" applyAlignment="1">
      <alignment vertical="top"/>
    </xf>
    <xf numFmtId="164" fontId="13" fillId="2" borderId="0" xfId="0" applyNumberFormat="1" applyFont="1" applyFill="1" applyAlignment="1">
      <alignment vertical="top"/>
    </xf>
    <xf numFmtId="164" fontId="13" fillId="0" borderId="0" xfId="0" applyNumberFormat="1" applyFont="1" applyAlignment="1">
      <alignment horizontal="left" vertical="top"/>
    </xf>
    <xf numFmtId="164" fontId="12" fillId="2" borderId="0" xfId="1" applyFont="1" applyFill="1" applyBorder="1" applyAlignment="1">
      <alignment vertical="top"/>
    </xf>
    <xf numFmtId="164" fontId="12" fillId="0" borderId="0" xfId="1" applyFont="1" applyBorder="1" applyAlignment="1">
      <alignment vertical="top"/>
    </xf>
    <xf numFmtId="164" fontId="12" fillId="2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4" fontId="0" fillId="0" borderId="0" xfId="0" applyNumberFormat="1" applyAlignment="1">
      <alignment horizontal="center" wrapText="1"/>
    </xf>
    <xf numFmtId="164" fontId="11" fillId="7" borderId="0" xfId="1" applyFont="1" applyFill="1" applyBorder="1" applyAlignment="1">
      <alignment vertical="center" wrapText="1"/>
    </xf>
    <xf numFmtId="164" fontId="12" fillId="0" borderId="0" xfId="1" applyFont="1"/>
    <xf numFmtId="164" fontId="11" fillId="4" borderId="0" xfId="0" applyNumberFormat="1" applyFont="1" applyFill="1" applyAlignment="1">
      <alignment horizontal="center" vertical="center" wrapText="1"/>
    </xf>
    <xf numFmtId="164" fontId="11" fillId="4" borderId="0" xfId="1" applyFont="1" applyFill="1" applyBorder="1" applyAlignment="1">
      <alignment horizontal="center" vertical="center" wrapText="1"/>
    </xf>
    <xf numFmtId="164" fontId="12" fillId="7" borderId="0" xfId="0" applyNumberFormat="1" applyFont="1" applyFill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164" fontId="11" fillId="2" borderId="0" xfId="0" applyNumberFormat="1" applyFont="1" applyFill="1" applyAlignment="1">
      <alignment vertical="center" wrapText="1"/>
    </xf>
    <xf numFmtId="164" fontId="6" fillId="0" borderId="0" xfId="1" applyFont="1" applyBorder="1"/>
    <xf numFmtId="164" fontId="0" fillId="0" borderId="0" xfId="0" applyNumberFormat="1" applyAlignment="1">
      <alignment vertical="justify" wrapText="1"/>
    </xf>
    <xf numFmtId="164" fontId="12" fillId="0" borderId="0" xfId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164" fontId="0" fillId="0" borderId="0" xfId="0" applyNumberFormat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164" fontId="8" fillId="5" borderId="0" xfId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AFF5085-51A9-4DB5-8B34-24CD10971A6A}"/>
            </a:ext>
          </a:extLst>
        </xdr:cNvPr>
        <xdr:cNvSpPr/>
      </xdr:nvSpPr>
      <xdr:spPr>
        <a:xfrm>
          <a:off x="2628900" y="187737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ALEXANDRA ANDERSON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6E25DEC-AFA7-4D9C-9D9E-EC751C0BD5BD}"/>
            </a:ext>
          </a:extLst>
        </xdr:cNvPr>
        <xdr:cNvSpPr/>
      </xdr:nvSpPr>
      <xdr:spPr>
        <a:xfrm>
          <a:off x="7724775" y="18716625"/>
          <a:ext cx="2268310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C689588-230B-4580-83E5-D776FBBD2D82}"/>
            </a:ext>
          </a:extLst>
        </xdr:cNvPr>
        <xdr:cNvSpPr/>
      </xdr:nvSpPr>
      <xdr:spPr>
        <a:xfrm>
          <a:off x="13621676" y="22538532"/>
          <a:ext cx="4071540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1105693</xdr:colOff>
      <xdr:row>8</xdr:row>
      <xdr:rowOff>198436</xdr:rowOff>
    </xdr:to>
    <xdr:pic>
      <xdr:nvPicPr>
        <xdr:cNvPr id="5" name="15 Imagen" descr="C:\Users\kreynoso\Desktop\Banner.jpg">
          <a:extLst>
            <a:ext uri="{FF2B5EF4-FFF2-40B4-BE49-F238E27FC236}">
              <a16:creationId xmlns:a16="http://schemas.microsoft.com/office/drawing/2014/main" id="{859B1003-791D-4BFE-98AF-8B0A86658A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275" y="71437"/>
          <a:ext cx="6706393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D1CE-429F-4F7D-8770-8174B024ABA3}">
  <dimension ref="A6:P114"/>
  <sheetViews>
    <sheetView showGridLines="0" tabSelected="1" topLeftCell="A8" zoomScale="150" zoomScaleNormal="150" workbookViewId="0">
      <selection activeCell="C94" sqref="C94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8" customWidth="1"/>
    <col min="3" max="3" width="23.85546875" style="18" customWidth="1"/>
    <col min="4" max="4" width="15.85546875" style="18" bestFit="1" customWidth="1"/>
    <col min="5" max="5" width="18.7109375" style="18" bestFit="1" customWidth="1"/>
    <col min="6" max="6" width="18.28515625" style="18" customWidth="1"/>
    <col min="7" max="8" width="17.5703125" style="18" customWidth="1"/>
    <col min="9" max="9" width="18.85546875" style="18" customWidth="1"/>
    <col min="10" max="10" width="17.5703125" style="18" customWidth="1"/>
    <col min="11" max="11" width="15.85546875" style="18" customWidth="1"/>
    <col min="12" max="12" width="15.85546875" style="18" bestFit="1" customWidth="1"/>
    <col min="13" max="13" width="17.28515625" style="18" customWidth="1"/>
    <col min="14" max="15" width="18.7109375" style="18" bestFit="1" customWidth="1"/>
    <col min="16" max="16" width="17.42578125" customWidth="1"/>
  </cols>
  <sheetData>
    <row r="6" spans="1:16" ht="28.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8.75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ht="15.75" customHeight="1" x14ac:dyDescent="0.25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6" ht="15.75" customHeight="1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ht="15.75" customHeight="1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6" ht="15.75" customHeight="1" x14ac:dyDescent="0.25">
      <c r="A11" s="58" t="s">
        <v>92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16" ht="15.75" customHeight="1" x14ac:dyDescent="0.25">
      <c r="A12" s="61" t="s">
        <v>99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ht="15.75" customHeight="1" x14ac:dyDescent="0.25">
      <c r="A13" s="38"/>
      <c r="B13" s="42"/>
      <c r="C13" s="4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5.5" customHeight="1" x14ac:dyDescent="0.25">
      <c r="A14" s="65" t="s">
        <v>65</v>
      </c>
      <c r="B14" s="66" t="s">
        <v>89</v>
      </c>
      <c r="C14" s="66" t="s">
        <v>93</v>
      </c>
      <c r="D14" s="67" t="s">
        <v>88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x14ac:dyDescent="0.25">
      <c r="A15" s="65"/>
      <c r="B15" s="66"/>
      <c r="C15" s="66"/>
      <c r="D15" s="13" t="s">
        <v>76</v>
      </c>
      <c r="E15" s="13" t="s">
        <v>77</v>
      </c>
      <c r="F15" s="13" t="s">
        <v>78</v>
      </c>
      <c r="G15" s="13" t="s">
        <v>79</v>
      </c>
      <c r="H15" s="13" t="s">
        <v>80</v>
      </c>
      <c r="I15" s="13" t="s">
        <v>81</v>
      </c>
      <c r="J15" s="13" t="s">
        <v>82</v>
      </c>
      <c r="K15" s="13" t="s">
        <v>83</v>
      </c>
      <c r="L15" s="13" t="s">
        <v>84</v>
      </c>
      <c r="M15" s="13" t="s">
        <v>85</v>
      </c>
      <c r="N15" s="13" t="s">
        <v>86</v>
      </c>
      <c r="O15" s="13" t="s">
        <v>87</v>
      </c>
      <c r="P15" s="2" t="s">
        <v>75</v>
      </c>
    </row>
    <row r="16" spans="1:16" x14ac:dyDescent="0.25">
      <c r="A16" s="3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</row>
    <row r="17" spans="1:16" x14ac:dyDescent="0.25">
      <c r="A17" s="8" t="s">
        <v>98</v>
      </c>
      <c r="B17" s="43">
        <f>SUM(B18:B22)</f>
        <v>2841446373</v>
      </c>
      <c r="C17" s="43">
        <f>SUM(C18:C22)</f>
        <v>2781446373</v>
      </c>
      <c r="D17" s="11">
        <f>SUM(D18:D22)</f>
        <v>173080987.72</v>
      </c>
      <c r="E17" s="11">
        <f>+E18+E19+E20+E21+E22</f>
        <v>187358630.59</v>
      </c>
      <c r="F17" s="11">
        <f t="shared" ref="F17:K17" si="0">+F18+F19+F20+F21+F22</f>
        <v>0</v>
      </c>
      <c r="G17" s="11">
        <f>SUM(G18:G22)</f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>SUM(L18:L22)</f>
        <v>0</v>
      </c>
      <c r="M17" s="11">
        <f>SUM(M18:M22)</f>
        <v>0</v>
      </c>
      <c r="N17" s="11">
        <f>SUM(N18:N22)</f>
        <v>0</v>
      </c>
      <c r="O17" s="11">
        <f>+O18+O19+O20+O21+O22</f>
        <v>0</v>
      </c>
      <c r="P17" s="21">
        <f>SUM(D17:O17)</f>
        <v>360439618.31</v>
      </c>
    </row>
    <row r="18" spans="1:16" x14ac:dyDescent="0.25">
      <c r="A18" s="4" t="s">
        <v>1</v>
      </c>
      <c r="B18" s="12">
        <v>2040801577</v>
      </c>
      <c r="C18" s="12">
        <v>1999558295</v>
      </c>
      <c r="D18" s="57">
        <v>139665153.06999999</v>
      </c>
      <c r="E18" s="12">
        <v>150991235.72999999</v>
      </c>
      <c r="F18" s="12"/>
      <c r="G18" s="28"/>
      <c r="H18" s="41"/>
      <c r="I18" s="30"/>
      <c r="J18" s="14"/>
      <c r="K18" s="14"/>
      <c r="L18" s="31"/>
      <c r="M18" s="12"/>
      <c r="N18" s="12"/>
      <c r="O18" s="12"/>
      <c r="P18" s="23"/>
    </row>
    <row r="19" spans="1:16" x14ac:dyDescent="0.25">
      <c r="A19" s="4" t="s">
        <v>2</v>
      </c>
      <c r="B19" s="12">
        <v>378576068</v>
      </c>
      <c r="C19" s="12">
        <v>377017749</v>
      </c>
      <c r="D19" s="57">
        <v>12108117.5</v>
      </c>
      <c r="E19" s="12">
        <v>15342121.83</v>
      </c>
      <c r="F19" s="12"/>
      <c r="G19" s="28"/>
      <c r="H19" s="29"/>
      <c r="I19" s="30"/>
      <c r="J19" s="14"/>
      <c r="K19" s="14"/>
      <c r="L19" s="31"/>
      <c r="M19" s="12"/>
      <c r="N19" s="12"/>
      <c r="O19" s="12"/>
      <c r="P19" s="23"/>
    </row>
    <row r="20" spans="1:16" x14ac:dyDescent="0.25">
      <c r="A20" s="4" t="s">
        <v>3</v>
      </c>
      <c r="B20" s="12">
        <v>5630000</v>
      </c>
      <c r="C20" s="12">
        <v>5430000</v>
      </c>
      <c r="D20" s="57">
        <v>0</v>
      </c>
      <c r="E20" s="12">
        <v>0</v>
      </c>
      <c r="F20" s="12"/>
      <c r="G20" s="12"/>
      <c r="H20" s="12"/>
      <c r="I20" s="12"/>
      <c r="J20" s="12"/>
      <c r="K20" s="14"/>
      <c r="L20" s="12"/>
      <c r="M20" s="12"/>
      <c r="N20" s="12"/>
      <c r="O20" s="12"/>
      <c r="P20" s="23"/>
    </row>
    <row r="21" spans="1:16" x14ac:dyDescent="0.25">
      <c r="A21" s="4" t="s">
        <v>4</v>
      </c>
      <c r="B21" s="14">
        <v>135829594</v>
      </c>
      <c r="C21" s="14">
        <v>109526594</v>
      </c>
      <c r="D21" s="57">
        <v>0</v>
      </c>
      <c r="E21" s="12">
        <v>0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23"/>
    </row>
    <row r="22" spans="1:16" x14ac:dyDescent="0.25">
      <c r="A22" s="4" t="s">
        <v>5</v>
      </c>
      <c r="B22" s="12">
        <v>280609134</v>
      </c>
      <c r="C22" s="12">
        <v>289913735</v>
      </c>
      <c r="D22" s="57">
        <v>21307717.149999999</v>
      </c>
      <c r="E22" s="12">
        <v>21025273.030000001</v>
      </c>
      <c r="F22" s="12"/>
      <c r="G22" s="28"/>
      <c r="H22" s="29"/>
      <c r="I22" s="30"/>
      <c r="J22" s="14"/>
      <c r="K22" s="14"/>
      <c r="L22" s="31"/>
      <c r="M22" s="12"/>
      <c r="N22" s="12"/>
      <c r="O22" s="12"/>
      <c r="P22" s="23"/>
    </row>
    <row r="23" spans="1:16" x14ac:dyDescent="0.25">
      <c r="A23" s="8" t="s">
        <v>6</v>
      </c>
      <c r="B23" s="25">
        <f>SUM(B24:B32)</f>
        <v>1123633911</v>
      </c>
      <c r="C23" s="25">
        <f t="shared" ref="C23:D23" si="1">+C24+C25+C26+C27+C28+C29+C30+C31+C32</f>
        <v>1222832125</v>
      </c>
      <c r="D23" s="11">
        <f t="shared" si="1"/>
        <v>83680861.280000001</v>
      </c>
      <c r="E23" s="11">
        <f>+E24+E25+E26+E27+E28+E29+E30+E31+E32</f>
        <v>59007579.620000005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x14ac:dyDescent="0.25">
      <c r="A24" s="4" t="s">
        <v>7</v>
      </c>
      <c r="B24" s="12">
        <v>164154436</v>
      </c>
      <c r="C24" s="12">
        <v>184174436</v>
      </c>
      <c r="D24" s="12">
        <v>14183114.92</v>
      </c>
      <c r="E24" s="12">
        <v>21388734.809999999</v>
      </c>
      <c r="F24" s="12"/>
      <c r="G24" s="28"/>
      <c r="H24" s="29"/>
      <c r="I24" s="30"/>
      <c r="J24" s="14"/>
      <c r="K24" s="53"/>
      <c r="L24" s="31"/>
      <c r="M24" s="12"/>
      <c r="N24" s="12"/>
      <c r="O24" s="12"/>
      <c r="P24" s="23"/>
    </row>
    <row r="25" spans="1:16" x14ac:dyDescent="0.25">
      <c r="A25" s="4" t="s">
        <v>8</v>
      </c>
      <c r="B25" s="12">
        <v>216722998</v>
      </c>
      <c r="C25" s="12">
        <v>193422998</v>
      </c>
      <c r="D25" s="28">
        <v>0</v>
      </c>
      <c r="E25" s="28">
        <v>0</v>
      </c>
      <c r="F25" s="29"/>
      <c r="G25" s="28"/>
      <c r="H25" s="29"/>
      <c r="I25" s="30"/>
      <c r="J25" s="14"/>
      <c r="K25" s="53"/>
      <c r="L25" s="31"/>
      <c r="M25" s="12"/>
      <c r="N25" s="12"/>
      <c r="O25" s="12"/>
      <c r="P25" s="23"/>
    </row>
    <row r="26" spans="1:16" x14ac:dyDescent="0.25">
      <c r="A26" s="4" t="s">
        <v>9</v>
      </c>
      <c r="B26" s="12">
        <v>42988232</v>
      </c>
      <c r="C26" s="12">
        <v>42488232</v>
      </c>
      <c r="D26" s="28">
        <v>714031.13</v>
      </c>
      <c r="E26" s="28">
        <v>2289499.9300000002</v>
      </c>
      <c r="F26" s="29"/>
      <c r="G26" s="28"/>
      <c r="H26" s="29"/>
      <c r="I26" s="30"/>
      <c r="J26" s="14"/>
      <c r="K26" s="53"/>
      <c r="L26" s="31"/>
      <c r="M26" s="12"/>
      <c r="N26" s="12"/>
      <c r="O26" s="12"/>
      <c r="P26" s="23"/>
    </row>
    <row r="27" spans="1:16" x14ac:dyDescent="0.25">
      <c r="A27" s="4" t="s">
        <v>10</v>
      </c>
      <c r="B27" s="12">
        <v>9927674</v>
      </c>
      <c r="C27" s="12">
        <v>9927674</v>
      </c>
      <c r="D27" s="28">
        <v>0</v>
      </c>
      <c r="E27" s="28">
        <v>0</v>
      </c>
      <c r="F27" s="28"/>
      <c r="G27" s="28"/>
      <c r="H27" s="29"/>
      <c r="I27" s="30"/>
      <c r="J27" s="14"/>
      <c r="K27" s="53"/>
      <c r="L27" s="12"/>
      <c r="M27" s="12"/>
      <c r="N27" s="12"/>
      <c r="O27" s="12"/>
      <c r="P27" s="23"/>
    </row>
    <row r="28" spans="1:16" x14ac:dyDescent="0.25">
      <c r="A28" s="4" t="s">
        <v>11</v>
      </c>
      <c r="B28" s="12">
        <v>131137508</v>
      </c>
      <c r="C28" s="12">
        <v>157337508</v>
      </c>
      <c r="D28" s="12">
        <v>451704</v>
      </c>
      <c r="E28" s="12">
        <v>1491336.33</v>
      </c>
      <c r="F28" s="12"/>
      <c r="G28" s="28"/>
      <c r="H28" s="29"/>
      <c r="I28" s="30"/>
      <c r="J28" s="14"/>
      <c r="K28" s="53"/>
      <c r="L28" s="31"/>
      <c r="M28" s="12"/>
      <c r="N28" s="12"/>
      <c r="O28" s="12"/>
      <c r="P28" s="23"/>
    </row>
    <row r="29" spans="1:16" x14ac:dyDescent="0.25">
      <c r="A29" s="4" t="s">
        <v>12</v>
      </c>
      <c r="B29" s="12">
        <v>275264560</v>
      </c>
      <c r="C29" s="12">
        <v>286664560</v>
      </c>
      <c r="D29" s="12">
        <v>53101497.469999999</v>
      </c>
      <c r="E29" s="12">
        <v>14349169.67</v>
      </c>
      <c r="F29" s="12"/>
      <c r="G29" s="32"/>
      <c r="H29" s="33"/>
      <c r="I29" s="30"/>
      <c r="J29" s="14"/>
      <c r="K29" s="53"/>
      <c r="L29" s="31"/>
      <c r="M29" s="12"/>
      <c r="N29" s="12"/>
      <c r="O29" s="12"/>
      <c r="P29" s="23"/>
    </row>
    <row r="30" spans="1:16" x14ac:dyDescent="0.25">
      <c r="A30" s="4" t="s">
        <v>13</v>
      </c>
      <c r="B30" s="12">
        <v>86089192</v>
      </c>
      <c r="C30" s="12">
        <v>75397192</v>
      </c>
      <c r="D30" s="28">
        <v>0</v>
      </c>
      <c r="E30" s="32">
        <v>7129571.9900000002</v>
      </c>
      <c r="F30" s="32"/>
      <c r="G30" s="32"/>
      <c r="H30" s="33"/>
      <c r="I30" s="30"/>
      <c r="J30" s="14"/>
      <c r="K30" s="53"/>
      <c r="L30" s="12"/>
      <c r="M30" s="12"/>
      <c r="N30" s="12"/>
      <c r="O30" s="12"/>
      <c r="P30" s="23"/>
    </row>
    <row r="31" spans="1:16" x14ac:dyDescent="0.25">
      <c r="A31" s="4" t="s">
        <v>14</v>
      </c>
      <c r="B31" s="12">
        <v>99584004</v>
      </c>
      <c r="C31" s="12">
        <v>155654218</v>
      </c>
      <c r="D31" s="12">
        <v>15230513.76</v>
      </c>
      <c r="E31" s="12">
        <v>4459419.05</v>
      </c>
      <c r="F31" s="32"/>
      <c r="G31" s="32"/>
      <c r="H31" s="33"/>
      <c r="I31" s="30"/>
      <c r="J31" s="14"/>
      <c r="K31" s="53"/>
      <c r="L31" s="31"/>
      <c r="M31" s="12"/>
      <c r="N31" s="12"/>
      <c r="O31" s="12"/>
      <c r="P31" s="23"/>
    </row>
    <row r="32" spans="1:16" x14ac:dyDescent="0.25">
      <c r="A32" s="4" t="s">
        <v>15</v>
      </c>
      <c r="B32" s="12">
        <v>97765307</v>
      </c>
      <c r="C32" s="12">
        <v>117765307</v>
      </c>
      <c r="D32" s="34">
        <v>0</v>
      </c>
      <c r="E32" s="32">
        <v>7899847.8399999999</v>
      </c>
      <c r="F32" s="32"/>
      <c r="G32" s="32"/>
      <c r="H32" s="33"/>
      <c r="I32" s="30"/>
      <c r="J32" s="14"/>
      <c r="K32" s="53"/>
      <c r="L32" s="31"/>
      <c r="M32" s="12"/>
      <c r="N32" s="12"/>
      <c r="O32" s="12"/>
      <c r="P32" s="23"/>
    </row>
    <row r="33" spans="1:16" x14ac:dyDescent="0.25">
      <c r="A33" s="8" t="s">
        <v>16</v>
      </c>
      <c r="B33" s="25">
        <f>SUM(B34:B42)</f>
        <v>359658664</v>
      </c>
      <c r="C33" s="25">
        <f>+C34+C35+C36+C37+C38+C39+C40+C41+C42</f>
        <v>267590664</v>
      </c>
      <c r="D33" s="11">
        <f>+D34+D35+D36+D37+D38+D39+D40+D41+D42</f>
        <v>237797.2</v>
      </c>
      <c r="E33" s="11">
        <f>+E34+E35+E36+E37+E38+E39+E40+E41+E42</f>
        <v>1602475.66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x14ac:dyDescent="0.25">
      <c r="A34" s="4" t="s">
        <v>17</v>
      </c>
      <c r="B34" s="12">
        <v>7112483</v>
      </c>
      <c r="C34" s="12">
        <v>11312483</v>
      </c>
      <c r="D34" s="28">
        <v>0</v>
      </c>
      <c r="E34" s="32">
        <v>0</v>
      </c>
      <c r="F34" s="33"/>
      <c r="G34" s="32"/>
      <c r="H34" s="33"/>
      <c r="I34" s="30"/>
      <c r="J34" s="14"/>
      <c r="K34" s="30"/>
      <c r="L34" s="31"/>
      <c r="M34" s="12"/>
      <c r="N34" s="12"/>
      <c r="O34" s="12"/>
      <c r="P34" s="23"/>
    </row>
    <row r="35" spans="1:16" x14ac:dyDescent="0.25">
      <c r="A35" s="4" t="s">
        <v>18</v>
      </c>
      <c r="B35" s="12">
        <v>11237576</v>
      </c>
      <c r="C35" s="12">
        <v>7878576</v>
      </c>
      <c r="D35" s="34">
        <v>0</v>
      </c>
      <c r="E35" s="32">
        <v>0</v>
      </c>
      <c r="F35" s="32"/>
      <c r="G35" s="32"/>
      <c r="H35" s="32"/>
      <c r="I35" s="30"/>
      <c r="J35" s="14"/>
      <c r="K35" s="30"/>
      <c r="L35" s="12"/>
      <c r="M35" s="12"/>
      <c r="N35" s="12"/>
      <c r="O35" s="12"/>
      <c r="P35" s="23"/>
    </row>
    <row r="36" spans="1:16" x14ac:dyDescent="0.25">
      <c r="A36" s="4" t="s">
        <v>19</v>
      </c>
      <c r="B36" s="12">
        <v>4506717</v>
      </c>
      <c r="C36" s="12">
        <v>5386717</v>
      </c>
      <c r="D36" s="34">
        <v>0</v>
      </c>
      <c r="E36" s="32">
        <v>0</v>
      </c>
      <c r="F36" s="32"/>
      <c r="G36" s="32"/>
      <c r="H36" s="32"/>
      <c r="I36" s="30"/>
      <c r="J36" s="14"/>
      <c r="K36" s="30"/>
      <c r="L36" s="31"/>
      <c r="M36" s="12"/>
      <c r="N36" s="12"/>
      <c r="O36" s="12"/>
      <c r="P36" s="23"/>
    </row>
    <row r="37" spans="1:16" x14ac:dyDescent="0.25">
      <c r="A37" s="4" t="s">
        <v>20</v>
      </c>
      <c r="B37" s="12">
        <v>0</v>
      </c>
      <c r="C37" s="12">
        <v>0</v>
      </c>
      <c r="D37" s="34">
        <v>0</v>
      </c>
      <c r="E37" s="32">
        <v>0</v>
      </c>
      <c r="F37" s="32"/>
      <c r="G37" s="32"/>
      <c r="H37" s="32"/>
      <c r="I37" s="30"/>
      <c r="J37" s="14"/>
      <c r="K37" s="30"/>
      <c r="L37" s="12"/>
      <c r="M37" s="12"/>
      <c r="N37" s="12"/>
      <c r="O37" s="12"/>
      <c r="P37" s="23"/>
    </row>
    <row r="38" spans="1:16" x14ac:dyDescent="0.25">
      <c r="A38" s="4" t="s">
        <v>21</v>
      </c>
      <c r="B38" s="12">
        <v>19970075</v>
      </c>
      <c r="C38" s="12">
        <v>7360075</v>
      </c>
      <c r="D38" s="34">
        <v>0</v>
      </c>
      <c r="E38" s="32">
        <v>0</v>
      </c>
      <c r="F38" s="32"/>
      <c r="G38" s="32"/>
      <c r="H38" s="32"/>
      <c r="I38" s="30"/>
      <c r="J38" s="14"/>
      <c r="K38" s="30"/>
      <c r="L38" s="12"/>
      <c r="M38" s="12"/>
      <c r="N38" s="12"/>
      <c r="O38" s="12"/>
      <c r="P38" s="23"/>
    </row>
    <row r="39" spans="1:16" x14ac:dyDescent="0.25">
      <c r="A39" s="4" t="s">
        <v>22</v>
      </c>
      <c r="B39" s="12">
        <v>1054910</v>
      </c>
      <c r="C39" s="12">
        <v>1286910</v>
      </c>
      <c r="D39" s="34">
        <v>0</v>
      </c>
      <c r="E39" s="32">
        <v>0</v>
      </c>
      <c r="F39" s="32"/>
      <c r="G39" s="32"/>
      <c r="H39" s="32"/>
      <c r="I39" s="30"/>
      <c r="J39" s="14"/>
      <c r="K39" s="30"/>
      <c r="L39" s="31"/>
      <c r="M39" s="12"/>
      <c r="N39" s="12"/>
      <c r="O39" s="12"/>
      <c r="P39" s="23"/>
    </row>
    <row r="40" spans="1:16" x14ac:dyDescent="0.25">
      <c r="A40" s="4" t="s">
        <v>23</v>
      </c>
      <c r="B40" s="12">
        <v>128636101</v>
      </c>
      <c r="C40" s="12">
        <v>104136101</v>
      </c>
      <c r="D40" s="28">
        <v>237797.2</v>
      </c>
      <c r="E40" s="28">
        <v>1427835.66</v>
      </c>
      <c r="F40" s="12"/>
      <c r="G40" s="28"/>
      <c r="H40" s="28"/>
      <c r="I40" s="35"/>
      <c r="J40" s="14"/>
      <c r="K40" s="35"/>
      <c r="L40" s="31"/>
      <c r="M40" s="12"/>
      <c r="N40" s="12"/>
      <c r="O40" s="12"/>
      <c r="P40" s="23"/>
    </row>
    <row r="41" spans="1:16" x14ac:dyDescent="0.25">
      <c r="A41" s="4" t="s">
        <v>24</v>
      </c>
      <c r="B41" s="30">
        <v>0</v>
      </c>
      <c r="C41" s="14">
        <v>0</v>
      </c>
      <c r="D41" s="34">
        <v>0</v>
      </c>
      <c r="E41" s="32">
        <v>0</v>
      </c>
      <c r="F41" s="32"/>
      <c r="G41" s="32"/>
      <c r="H41" s="33"/>
      <c r="I41" s="30"/>
      <c r="J41" s="30"/>
      <c r="K41" s="52"/>
      <c r="L41" s="12"/>
      <c r="M41" s="12"/>
      <c r="N41" s="12"/>
      <c r="O41" s="12"/>
      <c r="P41" s="23"/>
    </row>
    <row r="42" spans="1:16" x14ac:dyDescent="0.25">
      <c r="A42" s="4" t="s">
        <v>25</v>
      </c>
      <c r="B42" s="12">
        <v>187140802</v>
      </c>
      <c r="C42" s="12">
        <v>130229802</v>
      </c>
      <c r="D42" s="34">
        <v>0</v>
      </c>
      <c r="E42" s="32">
        <v>174640</v>
      </c>
      <c r="F42" s="33"/>
      <c r="G42" s="32"/>
      <c r="H42" s="32"/>
      <c r="I42" s="30"/>
      <c r="J42" s="14"/>
      <c r="K42" s="52"/>
      <c r="L42" s="31"/>
      <c r="M42" s="12"/>
      <c r="N42" s="12"/>
      <c r="O42" s="12"/>
      <c r="P42" s="23"/>
    </row>
    <row r="43" spans="1:16" x14ac:dyDescent="0.25">
      <c r="A43" s="8" t="s">
        <v>26</v>
      </c>
      <c r="B43" s="25">
        <f>SUM(B44:B51)</f>
        <v>21755930950</v>
      </c>
      <c r="C43" s="25">
        <f>+C44+C45+C46+C47+C48+C49+C50+C51</f>
        <v>21731156986</v>
      </c>
      <c r="D43" s="11">
        <f>+D44+D45+D46+D47+D48+D49+D50+D51</f>
        <v>1692893400.2800002</v>
      </c>
      <c r="E43" s="11">
        <f>+E44+E45+E46+E50</f>
        <v>1694100669.4700003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21"/>
    </row>
    <row r="44" spans="1:16" x14ac:dyDescent="0.25">
      <c r="A44" s="4" t="s">
        <v>27</v>
      </c>
      <c r="B44" s="12">
        <v>172639999</v>
      </c>
      <c r="C44" s="12">
        <v>179083223.28</v>
      </c>
      <c r="D44" s="28">
        <v>13270000</v>
      </c>
      <c r="E44" s="28">
        <v>14453500</v>
      </c>
      <c r="F44" s="12"/>
      <c r="G44" s="28"/>
      <c r="H44" s="28"/>
      <c r="I44" s="35"/>
      <c r="J44" s="36"/>
      <c r="K44" s="35"/>
      <c r="L44" s="31"/>
      <c r="M44" s="12"/>
      <c r="N44" s="12"/>
      <c r="O44" s="12"/>
      <c r="P44" s="23"/>
    </row>
    <row r="45" spans="1:16" x14ac:dyDescent="0.25">
      <c r="A45" s="4" t="s">
        <v>28</v>
      </c>
      <c r="B45" s="12">
        <v>1426547745</v>
      </c>
      <c r="C45" s="12">
        <v>1426547745</v>
      </c>
      <c r="D45" s="12">
        <v>114901703.38</v>
      </c>
      <c r="E45" s="28">
        <v>114953039.16</v>
      </c>
      <c r="F45" s="28"/>
      <c r="G45" s="28"/>
      <c r="H45" s="28"/>
      <c r="I45" s="33"/>
      <c r="J45" s="32"/>
      <c r="K45" s="35"/>
      <c r="L45" s="12"/>
      <c r="M45" s="12"/>
      <c r="N45" s="12"/>
      <c r="O45" s="12"/>
      <c r="P45" s="23"/>
    </row>
    <row r="46" spans="1:16" x14ac:dyDescent="0.25">
      <c r="A46" s="4" t="s">
        <v>29</v>
      </c>
      <c r="B46" s="22">
        <v>19802443206</v>
      </c>
      <c r="C46" s="14">
        <v>19804456231.720001</v>
      </c>
      <c r="D46" s="12">
        <v>1564721696.9000001</v>
      </c>
      <c r="E46" s="12">
        <v>1564247144.9200001</v>
      </c>
      <c r="F46" s="12"/>
      <c r="G46" s="32"/>
      <c r="H46" s="32"/>
      <c r="I46" s="30"/>
      <c r="J46" s="14"/>
      <c r="K46" s="30"/>
      <c r="L46" s="31"/>
      <c r="M46" s="12"/>
      <c r="N46" s="12"/>
      <c r="O46" s="12"/>
      <c r="P46" s="23"/>
    </row>
    <row r="47" spans="1:16" x14ac:dyDescent="0.25">
      <c r="A47" s="4" t="s">
        <v>30</v>
      </c>
      <c r="B47" s="37">
        <v>0</v>
      </c>
      <c r="C47" s="14">
        <v>0</v>
      </c>
      <c r="D47" s="28">
        <v>0</v>
      </c>
      <c r="E47" s="32">
        <v>0</v>
      </c>
      <c r="F47" s="32"/>
      <c r="G47" s="32"/>
      <c r="H47" s="32"/>
      <c r="I47" s="30"/>
      <c r="J47" s="12"/>
      <c r="K47" s="30"/>
      <c r="L47" s="12"/>
      <c r="M47" s="12"/>
      <c r="N47" s="12"/>
      <c r="O47" s="12"/>
      <c r="P47" s="23"/>
    </row>
    <row r="48" spans="1:16" x14ac:dyDescent="0.25">
      <c r="A48" s="4" t="s">
        <v>31</v>
      </c>
      <c r="B48" s="37">
        <v>0</v>
      </c>
      <c r="C48" s="14">
        <v>0</v>
      </c>
      <c r="D48" s="28">
        <v>0</v>
      </c>
      <c r="E48" s="32">
        <v>0</v>
      </c>
      <c r="F48" s="32"/>
      <c r="G48" s="32"/>
      <c r="H48" s="32"/>
      <c r="I48" s="30"/>
      <c r="J48" s="12"/>
      <c r="K48" s="30"/>
      <c r="L48" s="12"/>
      <c r="M48" s="12"/>
      <c r="N48" s="12"/>
      <c r="O48" s="12"/>
      <c r="P48" s="23"/>
    </row>
    <row r="49" spans="1:16" x14ac:dyDescent="0.25">
      <c r="A49" s="4" t="s">
        <v>32</v>
      </c>
      <c r="B49" s="56">
        <v>0</v>
      </c>
      <c r="C49" s="14">
        <v>0</v>
      </c>
      <c r="D49" s="12">
        <v>0</v>
      </c>
      <c r="E49" s="12">
        <v>0</v>
      </c>
      <c r="F49" s="12"/>
      <c r="G49" s="12"/>
      <c r="H49" s="12"/>
      <c r="I49" s="12"/>
      <c r="J49" s="12"/>
      <c r="K49" s="14"/>
      <c r="L49" s="12"/>
      <c r="M49" s="12"/>
      <c r="N49" s="12"/>
      <c r="O49" s="12"/>
      <c r="P49" s="23"/>
    </row>
    <row r="50" spans="1:16" x14ac:dyDescent="0.25">
      <c r="A50" s="4" t="s">
        <v>33</v>
      </c>
      <c r="B50" s="22">
        <v>4300000</v>
      </c>
      <c r="C50" s="22">
        <v>11069786</v>
      </c>
      <c r="D50" s="28">
        <v>0</v>
      </c>
      <c r="E50" s="32">
        <v>446985.39</v>
      </c>
      <c r="F50" s="28"/>
      <c r="G50" s="28"/>
      <c r="H50" s="32"/>
      <c r="I50" s="30"/>
      <c r="J50" s="30"/>
      <c r="K50" s="30"/>
      <c r="L50" s="12"/>
      <c r="M50" s="12"/>
      <c r="N50" s="12"/>
      <c r="O50" s="12"/>
      <c r="P50" s="23"/>
    </row>
    <row r="51" spans="1:16" x14ac:dyDescent="0.25">
      <c r="A51" s="4" t="s">
        <v>34</v>
      </c>
      <c r="B51" s="12">
        <v>350000000</v>
      </c>
      <c r="C51" s="12">
        <v>310000000</v>
      </c>
      <c r="D51" s="12"/>
      <c r="E51" s="12">
        <v>0</v>
      </c>
      <c r="F51" s="12"/>
      <c r="G51" s="32"/>
      <c r="H51" s="32"/>
      <c r="I51" s="30"/>
      <c r="J51" s="12"/>
      <c r="K51" s="30"/>
      <c r="L51" s="31"/>
      <c r="M51" s="12"/>
      <c r="N51" s="12"/>
      <c r="O51" s="12"/>
      <c r="P51" s="23"/>
    </row>
    <row r="52" spans="1:16" x14ac:dyDescent="0.25">
      <c r="A52" s="8" t="s">
        <v>35</v>
      </c>
      <c r="B52" s="25">
        <f>SUM(B53:B58)</f>
        <v>8923828232</v>
      </c>
      <c r="C52" s="25">
        <f>+C53+C54+C55+C56+C57+C58</f>
        <v>8963828232</v>
      </c>
      <c r="D52" s="11">
        <f>+D53+D54+D55+D56+D57+D58</f>
        <v>526985686</v>
      </c>
      <c r="E52" s="11">
        <f>+E55</f>
        <v>566985686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21"/>
    </row>
    <row r="53" spans="1:16" x14ac:dyDescent="0.25">
      <c r="A53" s="4" t="s">
        <v>36</v>
      </c>
      <c r="B53" s="56">
        <v>0</v>
      </c>
      <c r="C53" s="22">
        <v>0</v>
      </c>
      <c r="D53" s="12">
        <v>0</v>
      </c>
      <c r="E53" s="12">
        <v>0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/>
    </row>
    <row r="54" spans="1:16" x14ac:dyDescent="0.25">
      <c r="A54" s="4" t="s">
        <v>37</v>
      </c>
      <c r="B54" s="37">
        <v>0</v>
      </c>
      <c r="C54" s="44">
        <v>0</v>
      </c>
      <c r="D54" s="12">
        <v>0</v>
      </c>
      <c r="E54" s="12">
        <v>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/>
    </row>
    <row r="55" spans="1:16" x14ac:dyDescent="0.25">
      <c r="A55" s="4" t="s">
        <v>38</v>
      </c>
      <c r="B55" s="12">
        <v>8923828232</v>
      </c>
      <c r="C55" s="12">
        <v>8963828232</v>
      </c>
      <c r="D55" s="12">
        <v>526985686</v>
      </c>
      <c r="E55" s="12">
        <v>566985686</v>
      </c>
      <c r="F55" s="12"/>
      <c r="G55" s="32"/>
      <c r="H55" s="32"/>
      <c r="I55" s="37"/>
      <c r="J55" s="12"/>
      <c r="K55" s="37"/>
      <c r="L55" s="31"/>
      <c r="M55" s="12"/>
      <c r="N55" s="12"/>
      <c r="O55" s="12"/>
      <c r="P55" s="23"/>
    </row>
    <row r="56" spans="1:16" x14ac:dyDescent="0.25">
      <c r="A56" s="4" t="s">
        <v>39</v>
      </c>
      <c r="B56" s="22">
        <v>0</v>
      </c>
      <c r="C56" s="22">
        <v>0</v>
      </c>
      <c r="D56" s="12">
        <v>0</v>
      </c>
      <c r="E56" s="12">
        <v>0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23"/>
    </row>
    <row r="57" spans="1:16" x14ac:dyDescent="0.25">
      <c r="A57" s="4" t="s">
        <v>40</v>
      </c>
      <c r="B57" s="22">
        <v>0</v>
      </c>
      <c r="C57" s="22">
        <v>0</v>
      </c>
      <c r="D57" s="12">
        <v>0</v>
      </c>
      <c r="E57" s="12">
        <v>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23"/>
    </row>
    <row r="58" spans="1:16" x14ac:dyDescent="0.25">
      <c r="A58" s="4" t="s">
        <v>41</v>
      </c>
      <c r="B58" s="22">
        <v>0</v>
      </c>
      <c r="C58" s="22">
        <v>0</v>
      </c>
      <c r="D58" s="12">
        <v>0</v>
      </c>
      <c r="E58" s="12"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23"/>
    </row>
    <row r="59" spans="1:16" x14ac:dyDescent="0.25">
      <c r="A59" s="8" t="s">
        <v>42</v>
      </c>
      <c r="B59" s="25">
        <f>SUM(B60:B68)</f>
        <v>131559345</v>
      </c>
      <c r="C59" s="25">
        <f>SUM(C60:C68)</f>
        <v>174059345</v>
      </c>
      <c r="D59" s="25">
        <f>+D60+D61+D62+D63+D64+D65+D66+D67</f>
        <v>0</v>
      </c>
      <c r="E59" s="25">
        <f>+E60+E63</f>
        <v>3906418.14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21"/>
    </row>
    <row r="60" spans="1:16" x14ac:dyDescent="0.25">
      <c r="A60" s="4" t="s">
        <v>43</v>
      </c>
      <c r="B60" s="12">
        <v>83893860</v>
      </c>
      <c r="C60" s="12">
        <v>21925732</v>
      </c>
      <c r="D60" s="34">
        <v>0</v>
      </c>
      <c r="E60" s="32">
        <v>3853849.14</v>
      </c>
      <c r="F60" s="33"/>
      <c r="G60" s="32"/>
      <c r="H60" s="32"/>
      <c r="I60" s="30"/>
      <c r="J60" s="12"/>
      <c r="K60" s="30"/>
      <c r="L60" s="14"/>
      <c r="M60" s="12"/>
      <c r="N60" s="12"/>
      <c r="O60" s="12"/>
      <c r="P60" s="23"/>
    </row>
    <row r="61" spans="1:16" x14ac:dyDescent="0.25">
      <c r="A61" s="4" t="s">
        <v>44</v>
      </c>
      <c r="B61" s="12">
        <v>7251856</v>
      </c>
      <c r="C61" s="12">
        <v>3351856</v>
      </c>
      <c r="D61" s="34">
        <v>0</v>
      </c>
      <c r="E61" s="32">
        <v>0</v>
      </c>
      <c r="F61" s="32"/>
      <c r="G61" s="32"/>
      <c r="H61" s="32"/>
      <c r="I61" s="32"/>
      <c r="J61" s="12"/>
      <c r="K61" s="30"/>
      <c r="L61" s="14"/>
      <c r="M61" s="12"/>
      <c r="N61" s="12"/>
      <c r="O61" s="12"/>
      <c r="P61" s="23"/>
    </row>
    <row r="62" spans="1:16" x14ac:dyDescent="0.25">
      <c r="A62" s="4" t="s">
        <v>45</v>
      </c>
      <c r="B62" s="22">
        <v>0</v>
      </c>
      <c r="C62" s="22">
        <v>0</v>
      </c>
      <c r="D62" s="34">
        <v>0</v>
      </c>
      <c r="E62" s="32">
        <v>0</v>
      </c>
      <c r="F62" s="32"/>
      <c r="G62" s="32"/>
      <c r="H62" s="32"/>
      <c r="I62" s="28"/>
      <c r="J62" s="12"/>
      <c r="K62" s="30"/>
      <c r="L62" s="14"/>
      <c r="M62" s="12"/>
      <c r="N62" s="12"/>
      <c r="O62" s="12"/>
      <c r="P62" s="23"/>
    </row>
    <row r="63" spans="1:16" x14ac:dyDescent="0.25">
      <c r="A63" s="4" t="s">
        <v>46</v>
      </c>
      <c r="B63" s="12">
        <v>30251779</v>
      </c>
      <c r="C63" s="12">
        <v>114051779</v>
      </c>
      <c r="D63" s="34"/>
      <c r="E63" s="32">
        <v>52569</v>
      </c>
      <c r="F63" s="32"/>
      <c r="G63" s="32"/>
      <c r="H63" s="32"/>
      <c r="I63" s="30"/>
      <c r="J63" s="12"/>
      <c r="K63" s="30"/>
      <c r="L63" s="14"/>
      <c r="M63" s="12"/>
      <c r="N63" s="12"/>
      <c r="O63" s="12"/>
      <c r="P63" s="23"/>
    </row>
    <row r="64" spans="1:16" x14ac:dyDescent="0.25">
      <c r="A64" s="4" t="s">
        <v>47</v>
      </c>
      <c r="B64" s="12">
        <v>9361850</v>
      </c>
      <c r="C64" s="12">
        <v>24333350</v>
      </c>
      <c r="D64" s="34">
        <v>0</v>
      </c>
      <c r="E64" s="32">
        <v>0</v>
      </c>
      <c r="F64" s="32"/>
      <c r="G64" s="32"/>
      <c r="H64" s="32"/>
      <c r="I64" s="30"/>
      <c r="J64" s="14"/>
      <c r="K64" s="14"/>
      <c r="L64" s="31"/>
      <c r="M64" s="12"/>
      <c r="N64" s="12"/>
      <c r="O64" s="12"/>
      <c r="P64" s="23"/>
    </row>
    <row r="65" spans="1:16" x14ac:dyDescent="0.25">
      <c r="A65" s="4" t="s">
        <v>48</v>
      </c>
      <c r="B65" s="12">
        <v>350000</v>
      </c>
      <c r="C65" s="12">
        <v>8118128</v>
      </c>
      <c r="D65" s="34">
        <v>0</v>
      </c>
      <c r="E65" s="32">
        <v>0</v>
      </c>
      <c r="F65" s="32"/>
      <c r="G65" s="32"/>
      <c r="H65" s="32"/>
      <c r="I65" s="30"/>
      <c r="J65" s="12"/>
      <c r="K65" s="14"/>
      <c r="L65" s="31"/>
      <c r="M65" s="12"/>
      <c r="N65" s="12"/>
      <c r="O65" s="12"/>
      <c r="P65" s="23"/>
    </row>
    <row r="66" spans="1:16" x14ac:dyDescent="0.25">
      <c r="A66" s="4" t="s">
        <v>49</v>
      </c>
      <c r="B66" s="22">
        <v>0</v>
      </c>
      <c r="C66" s="22">
        <v>0</v>
      </c>
      <c r="D66" s="12">
        <v>0</v>
      </c>
      <c r="E66" s="12">
        <v>0</v>
      </c>
      <c r="F66" s="12"/>
      <c r="G66" s="12"/>
      <c r="H66" s="12"/>
      <c r="I66" s="12"/>
      <c r="J66" s="14"/>
      <c r="K66" s="14"/>
      <c r="L66" s="14"/>
      <c r="M66" s="12"/>
      <c r="N66" s="12"/>
      <c r="O66" s="12"/>
      <c r="P66" s="23"/>
    </row>
    <row r="67" spans="1:16" x14ac:dyDescent="0.25">
      <c r="A67" s="4" t="s">
        <v>50</v>
      </c>
      <c r="B67" s="12">
        <v>450000</v>
      </c>
      <c r="C67" s="12">
        <v>2250000</v>
      </c>
      <c r="D67" s="12">
        <v>0</v>
      </c>
      <c r="E67" s="14">
        <v>0</v>
      </c>
      <c r="F67" s="12"/>
      <c r="G67" s="12"/>
      <c r="H67" s="12"/>
      <c r="I67" s="12"/>
      <c r="J67" s="14"/>
      <c r="K67" s="14"/>
      <c r="L67" s="14"/>
      <c r="M67" s="12"/>
      <c r="N67" s="12"/>
      <c r="O67" s="12"/>
      <c r="P67" s="23"/>
    </row>
    <row r="68" spans="1:16" x14ac:dyDescent="0.25">
      <c r="A68" s="4" t="s">
        <v>51</v>
      </c>
      <c r="B68" s="27">
        <v>0</v>
      </c>
      <c r="C68" s="14">
        <v>28500</v>
      </c>
      <c r="D68" s="12">
        <v>0</v>
      </c>
      <c r="E68" s="12">
        <v>0</v>
      </c>
      <c r="F68" s="12"/>
      <c r="G68" s="12"/>
      <c r="H68" s="12"/>
      <c r="I68" s="12"/>
      <c r="J68" s="12"/>
      <c r="K68" s="14"/>
      <c r="L68" s="14"/>
      <c r="M68" s="12"/>
      <c r="N68" s="12"/>
      <c r="O68" s="12"/>
      <c r="P68" s="23"/>
    </row>
    <row r="69" spans="1:16" x14ac:dyDescent="0.25">
      <c r="A69" s="8" t="s">
        <v>52</v>
      </c>
      <c r="B69" s="25">
        <f>+B70+B71+B72+B73</f>
        <v>1100000</v>
      </c>
      <c r="C69" s="25">
        <f>+C70+C71+C72+C73</f>
        <v>1100000</v>
      </c>
      <c r="D69" s="25">
        <f>+D70+D71+D72+D73</f>
        <v>0</v>
      </c>
      <c r="E69" s="25">
        <f>+E70+E71+E72+E73</f>
        <v>0</v>
      </c>
      <c r="F69" s="25"/>
      <c r="G69" s="15"/>
      <c r="H69" s="15"/>
      <c r="I69" s="15"/>
      <c r="J69" s="15"/>
      <c r="K69" s="25"/>
      <c r="L69" s="15"/>
      <c r="M69" s="15"/>
      <c r="N69" s="15"/>
      <c r="O69" s="21"/>
      <c r="P69" s="21"/>
    </row>
    <row r="70" spans="1:16" x14ac:dyDescent="0.25">
      <c r="A70" s="4" t="s">
        <v>53</v>
      </c>
      <c r="B70" s="27">
        <v>1100000</v>
      </c>
      <c r="C70" s="27">
        <v>1100000</v>
      </c>
      <c r="D70" s="12">
        <v>0</v>
      </c>
      <c r="E70" s="12">
        <v>0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23"/>
    </row>
    <row r="71" spans="1:16" x14ac:dyDescent="0.25">
      <c r="A71" s="4" t="s">
        <v>54</v>
      </c>
      <c r="B71" s="27">
        <v>0</v>
      </c>
      <c r="C71" s="14"/>
      <c r="D71" s="12">
        <v>0</v>
      </c>
      <c r="E71" s="12">
        <v>0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23"/>
    </row>
    <row r="72" spans="1:16" x14ac:dyDescent="0.25">
      <c r="A72" s="4" t="s">
        <v>55</v>
      </c>
      <c r="B72" s="27">
        <v>0</v>
      </c>
      <c r="C72" s="14"/>
      <c r="D72" s="12">
        <v>0</v>
      </c>
      <c r="E72" s="12">
        <v>0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23"/>
    </row>
    <row r="73" spans="1:16" ht="24.75" x14ac:dyDescent="0.25">
      <c r="A73" s="6" t="s">
        <v>56</v>
      </c>
      <c r="B73" s="27">
        <v>0</v>
      </c>
      <c r="C73" s="14"/>
      <c r="D73" s="12">
        <v>0</v>
      </c>
      <c r="E73" s="12">
        <v>0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23"/>
    </row>
    <row r="74" spans="1:16" x14ac:dyDescent="0.25">
      <c r="A74" s="8" t="s">
        <v>57</v>
      </c>
      <c r="B74" s="25">
        <f>+B75+B76</f>
        <v>0</v>
      </c>
      <c r="C74" s="11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4" t="s">
        <v>58</v>
      </c>
      <c r="B75" s="27">
        <v>0</v>
      </c>
      <c r="C75" s="14"/>
      <c r="D75" s="12">
        <v>0</v>
      </c>
      <c r="E75" s="12">
        <v>0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23"/>
    </row>
    <row r="76" spans="1:16" x14ac:dyDescent="0.25">
      <c r="A76" s="4" t="s">
        <v>59</v>
      </c>
      <c r="B76" s="27">
        <v>0</v>
      </c>
      <c r="C76" s="14"/>
      <c r="D76" s="12">
        <v>0</v>
      </c>
      <c r="E76" s="12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23">
        <f t="shared" ref="P76:P81" si="2">SUM(D76:O76)</f>
        <v>0</v>
      </c>
    </row>
    <row r="77" spans="1:16" x14ac:dyDescent="0.25">
      <c r="A77" s="8" t="s">
        <v>60</v>
      </c>
      <c r="B77" s="25">
        <f>+B78+B79+B80+B81</f>
        <v>0</v>
      </c>
      <c r="C77" s="26">
        <v>0</v>
      </c>
      <c r="D77" s="15">
        <v>0</v>
      </c>
      <c r="E77" s="15">
        <v>0</v>
      </c>
      <c r="F77" s="15"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2"/>
        <v>0</v>
      </c>
    </row>
    <row r="78" spans="1:16" x14ac:dyDescent="0.25">
      <c r="A78" s="4" t="s">
        <v>61</v>
      </c>
      <c r="B78" s="27">
        <v>0</v>
      </c>
      <c r="C78" s="14">
        <v>0</v>
      </c>
      <c r="D78" s="12">
        <v>0</v>
      </c>
      <c r="E78" s="12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23">
        <f t="shared" si="2"/>
        <v>0</v>
      </c>
    </row>
    <row r="79" spans="1:16" x14ac:dyDescent="0.25">
      <c r="A79" s="4" t="s">
        <v>62</v>
      </c>
      <c r="B79" s="27">
        <v>0</v>
      </c>
      <c r="C79" s="14">
        <v>0</v>
      </c>
      <c r="D79" s="12">
        <v>0</v>
      </c>
      <c r="E79" s="12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23">
        <f t="shared" si="2"/>
        <v>0</v>
      </c>
    </row>
    <row r="80" spans="1:16" x14ac:dyDescent="0.25">
      <c r="A80" s="4" t="s">
        <v>63</v>
      </c>
      <c r="B80" s="27">
        <v>0</v>
      </c>
      <c r="C80" s="14">
        <v>0</v>
      </c>
      <c r="D80" s="12">
        <v>0</v>
      </c>
      <c r="E80" s="12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23">
        <f t="shared" si="2"/>
        <v>0</v>
      </c>
    </row>
    <row r="81" spans="1:16" x14ac:dyDescent="0.25">
      <c r="A81" s="1" t="s">
        <v>66</v>
      </c>
      <c r="B81" s="45">
        <v>0</v>
      </c>
      <c r="C81" s="46">
        <v>0</v>
      </c>
      <c r="D81" s="16">
        <v>0</v>
      </c>
      <c r="E81" s="16">
        <v>0</v>
      </c>
      <c r="F81" s="16">
        <v>0</v>
      </c>
      <c r="G81" s="16"/>
      <c r="H81" s="16"/>
      <c r="I81" s="16"/>
      <c r="J81" s="16"/>
      <c r="K81" s="16"/>
      <c r="L81" s="16"/>
      <c r="M81" s="16"/>
      <c r="N81" s="16"/>
      <c r="O81" s="16"/>
      <c r="P81" s="23">
        <f t="shared" si="2"/>
        <v>0</v>
      </c>
    </row>
    <row r="82" spans="1:16" x14ac:dyDescent="0.25">
      <c r="A82" s="9" t="s">
        <v>67</v>
      </c>
      <c r="B82" s="47">
        <f>+B83+B84</f>
        <v>0</v>
      </c>
      <c r="C82" s="26">
        <v>0</v>
      </c>
      <c r="D82" s="15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 t="shared" ref="P82:P90" si="3">SUM(D82:O82)</f>
        <v>0</v>
      </c>
    </row>
    <row r="83" spans="1:16" x14ac:dyDescent="0.25">
      <c r="A83" s="4" t="s">
        <v>68</v>
      </c>
      <c r="B83" s="48">
        <v>0</v>
      </c>
      <c r="C83" s="14"/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23">
        <f t="shared" si="3"/>
        <v>0</v>
      </c>
    </row>
    <row r="84" spans="1:16" x14ac:dyDescent="0.25">
      <c r="A84" s="4" t="s">
        <v>69</v>
      </c>
      <c r="B84" s="49">
        <v>0</v>
      </c>
      <c r="C84" s="30">
        <f>SUM(C85:C86)</f>
        <v>0</v>
      </c>
      <c r="D84" s="12">
        <v>0</v>
      </c>
      <c r="E84" s="12">
        <v>0</v>
      </c>
      <c r="F84" s="12"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23">
        <f t="shared" si="3"/>
        <v>0</v>
      </c>
    </row>
    <row r="85" spans="1:16" x14ac:dyDescent="0.25">
      <c r="A85" s="8" t="s">
        <v>70</v>
      </c>
      <c r="B85" s="47">
        <f>+B86+B87</f>
        <v>0</v>
      </c>
      <c r="C85" s="26">
        <v>0</v>
      </c>
      <c r="D85" s="15">
        <v>0</v>
      </c>
      <c r="E85" s="15">
        <v>0</v>
      </c>
      <c r="F85" s="15"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>
        <f t="shared" si="3"/>
        <v>0</v>
      </c>
    </row>
    <row r="86" spans="1:16" x14ac:dyDescent="0.25">
      <c r="A86" s="4" t="s">
        <v>71</v>
      </c>
      <c r="B86" s="27">
        <v>0</v>
      </c>
      <c r="C86" s="14"/>
      <c r="D86" s="12">
        <v>0</v>
      </c>
      <c r="E86" s="12">
        <v>0</v>
      </c>
      <c r="F86" s="12">
        <v>0</v>
      </c>
      <c r="G86" s="12"/>
      <c r="H86" s="12"/>
      <c r="I86" s="12"/>
      <c r="J86" s="12"/>
      <c r="K86" s="12"/>
      <c r="L86" s="12"/>
      <c r="M86" s="12"/>
      <c r="N86" s="12"/>
      <c r="O86" s="12"/>
      <c r="P86" s="23">
        <f t="shared" si="3"/>
        <v>0</v>
      </c>
    </row>
    <row r="87" spans="1:16" x14ac:dyDescent="0.25">
      <c r="A87" s="4" t="s">
        <v>72</v>
      </c>
      <c r="B87" s="49">
        <v>0</v>
      </c>
      <c r="C87" s="30">
        <f>SUM(C88:C89)</f>
        <v>0</v>
      </c>
      <c r="D87" s="12">
        <v>0</v>
      </c>
      <c r="E87" s="12">
        <v>0</v>
      </c>
      <c r="F87" s="12">
        <v>0</v>
      </c>
      <c r="G87" s="12"/>
      <c r="H87" s="12"/>
      <c r="I87" s="12"/>
      <c r="J87" s="12"/>
      <c r="K87" s="12"/>
      <c r="L87" s="12"/>
      <c r="M87" s="12"/>
      <c r="N87" s="12"/>
      <c r="O87" s="12"/>
      <c r="P87" s="23">
        <f t="shared" si="3"/>
        <v>0</v>
      </c>
    </row>
    <row r="88" spans="1:16" x14ac:dyDescent="0.25">
      <c r="A88" s="8" t="s">
        <v>73</v>
      </c>
      <c r="B88" s="47">
        <v>0</v>
      </c>
      <c r="C88" s="26">
        <v>0</v>
      </c>
      <c r="D88" s="15">
        <v>0</v>
      </c>
      <c r="E88" s="15">
        <v>0</v>
      </c>
      <c r="F88" s="15"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>
        <f t="shared" si="3"/>
        <v>0</v>
      </c>
    </row>
    <row r="89" spans="1:16" x14ac:dyDescent="0.25">
      <c r="A89" s="4" t="s">
        <v>74</v>
      </c>
      <c r="B89" s="27">
        <v>0</v>
      </c>
      <c r="C89" s="14"/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2"/>
      <c r="L89" s="12"/>
      <c r="M89" s="12"/>
      <c r="N89" s="12"/>
      <c r="O89" s="12"/>
      <c r="P89" s="23">
        <f t="shared" si="3"/>
        <v>0</v>
      </c>
    </row>
    <row r="90" spans="1:16" s="7" customFormat="1" x14ac:dyDescent="0.25">
      <c r="A90" s="10" t="s">
        <v>64</v>
      </c>
      <c r="B90" s="17">
        <f>+B88+B85+B82+B77+B74+B69+B59+B52+B43+B33+B23+B17</f>
        <v>35137157475</v>
      </c>
      <c r="C90" s="17">
        <f>+C88+C85+C82+C77+C74+C69+C59+C52+C43+C33+C23+C17</f>
        <v>35142013725</v>
      </c>
      <c r="D90" s="17">
        <f>+D88+D85+D82+D77+D74+D69+D59+D52+D43+D33+D23+D17</f>
        <v>2476878732.48</v>
      </c>
      <c r="E90" s="17">
        <f t="shared" ref="E90:O90" si="4">+E88+E85+E82+E77+E74+E69+E59+E52+E43+E33+E23+E17</f>
        <v>2512961459.48</v>
      </c>
      <c r="F90" s="17">
        <f t="shared" si="4"/>
        <v>0</v>
      </c>
      <c r="G90" s="17">
        <f t="shared" si="4"/>
        <v>0</v>
      </c>
      <c r="H90" s="17">
        <f t="shared" si="4"/>
        <v>0</v>
      </c>
      <c r="I90" s="17">
        <f t="shared" si="4"/>
        <v>0</v>
      </c>
      <c r="J90" s="17">
        <f t="shared" si="4"/>
        <v>0</v>
      </c>
      <c r="K90" s="17">
        <f>+K17+K23+K33+K43+K52+K59+K69</f>
        <v>0</v>
      </c>
      <c r="L90" s="17">
        <f>+L17+L23+L33+L43+L52+L59</f>
        <v>0</v>
      </c>
      <c r="M90" s="17">
        <f t="shared" si="4"/>
        <v>0</v>
      </c>
      <c r="N90" s="17">
        <f>+N17+N23+N33+N43+N52+N59</f>
        <v>0</v>
      </c>
      <c r="O90" s="17">
        <f t="shared" si="4"/>
        <v>0</v>
      </c>
      <c r="P90" s="24">
        <f t="shared" si="3"/>
        <v>4989840191.96</v>
      </c>
    </row>
    <row r="91" spans="1:16" x14ac:dyDescent="0.25">
      <c r="B91" s="40"/>
      <c r="C91" s="40"/>
      <c r="G91" s="41"/>
    </row>
    <row r="92" spans="1:16" x14ac:dyDescent="0.25">
      <c r="B92" s="40"/>
      <c r="C92" s="40"/>
    </row>
    <row r="93" spans="1:16" x14ac:dyDescent="0.25">
      <c r="B93" s="40"/>
      <c r="C93" s="50"/>
    </row>
    <row r="94" spans="1:16" x14ac:dyDescent="0.25">
      <c r="B94" s="40"/>
      <c r="C94" s="50"/>
    </row>
    <row r="95" spans="1:16" x14ac:dyDescent="0.25">
      <c r="B95" s="40"/>
      <c r="C95" s="50"/>
    </row>
    <row r="96" spans="1:16" x14ac:dyDescent="0.25">
      <c r="B96" s="40"/>
      <c r="C96" s="50"/>
    </row>
    <row r="97" spans="1:11" x14ac:dyDescent="0.25">
      <c r="B97" s="40"/>
      <c r="C97" s="50"/>
      <c r="J97" s="54" t="s">
        <v>95</v>
      </c>
    </row>
    <row r="98" spans="1:11" x14ac:dyDescent="0.25">
      <c r="B98" s="40"/>
      <c r="C98" s="50"/>
      <c r="J98" s="55" t="s">
        <v>96</v>
      </c>
    </row>
    <row r="99" spans="1:11" x14ac:dyDescent="0.25">
      <c r="B99" s="40"/>
      <c r="C99" s="50"/>
      <c r="J99" s="54" t="s">
        <v>97</v>
      </c>
    </row>
    <row r="100" spans="1:11" x14ac:dyDescent="0.25">
      <c r="B100" s="40"/>
      <c r="C100" s="50"/>
    </row>
    <row r="101" spans="1:11" x14ac:dyDescent="0.25">
      <c r="B101" s="40"/>
      <c r="C101" s="50"/>
    </row>
    <row r="103" spans="1:11" ht="15" customHeight="1" x14ac:dyDescent="0.25">
      <c r="A103" s="63" t="s">
        <v>90</v>
      </c>
      <c r="B103" s="63"/>
      <c r="C103" s="51"/>
    </row>
    <row r="104" spans="1:11" ht="15" customHeight="1" x14ac:dyDescent="0.25">
      <c r="A104" s="63" t="s">
        <v>94</v>
      </c>
      <c r="B104" s="63"/>
    </row>
    <row r="105" spans="1:11" ht="66.75" customHeight="1" x14ac:dyDescent="0.25">
      <c r="A105" s="63" t="s">
        <v>91</v>
      </c>
      <c r="B105" s="63"/>
      <c r="D105" s="64"/>
      <c r="E105" s="64"/>
      <c r="F105" s="64"/>
    </row>
    <row r="106" spans="1:11" x14ac:dyDescent="0.25">
      <c r="D106" s="64"/>
      <c r="E106" s="64"/>
      <c r="F106" s="64"/>
      <c r="K106" s="30"/>
    </row>
    <row r="107" spans="1:11" x14ac:dyDescent="0.25">
      <c r="K107" s="30"/>
    </row>
    <row r="108" spans="1:11" x14ac:dyDescent="0.25">
      <c r="K108" s="30"/>
    </row>
    <row r="109" spans="1:11" x14ac:dyDescent="0.25">
      <c r="K109" s="30"/>
    </row>
    <row r="110" spans="1:11" x14ac:dyDescent="0.25">
      <c r="K110" s="30"/>
    </row>
    <row r="111" spans="1:11" x14ac:dyDescent="0.25">
      <c r="K111" s="30"/>
    </row>
    <row r="112" spans="1:11" x14ac:dyDescent="0.25">
      <c r="K112" s="30"/>
    </row>
    <row r="113" spans="11:11" x14ac:dyDescent="0.25">
      <c r="K113" s="30"/>
    </row>
    <row r="114" spans="11:11" x14ac:dyDescent="0.25">
      <c r="K114" s="30"/>
    </row>
  </sheetData>
  <autoFilter ref="A11:P12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6">
    <mergeCell ref="A104:B104"/>
    <mergeCell ref="A105:B105"/>
    <mergeCell ref="D105:F105"/>
    <mergeCell ref="D106:F106"/>
    <mergeCell ref="A12:P12"/>
    <mergeCell ref="A14:A15"/>
    <mergeCell ref="B14:B15"/>
    <mergeCell ref="C14:C15"/>
    <mergeCell ref="D14:P14"/>
    <mergeCell ref="A103:B103"/>
    <mergeCell ref="A11:P11"/>
    <mergeCell ref="A6:P6"/>
    <mergeCell ref="A7:P7"/>
    <mergeCell ref="A8:P8"/>
    <mergeCell ref="A9:P9"/>
    <mergeCell ref="A10:P10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42ED-43AC-4F45-A370-D813F34FBD9B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Alexandra Dolores Anderson Victorino</cp:lastModifiedBy>
  <cp:lastPrinted>2026-02-03T15:09:32Z</cp:lastPrinted>
  <dcterms:created xsi:type="dcterms:W3CDTF">2021-07-29T18:58:50Z</dcterms:created>
  <dcterms:modified xsi:type="dcterms:W3CDTF">2026-03-02T13:52:38Z</dcterms:modified>
</cp:coreProperties>
</file>