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roa\OneDrive - MINISTERIO DE INTERIOR Y POLICIA\Carpeta General Planificación\Informes\OAI- 2025\"/>
    </mc:Choice>
  </mc:AlternateContent>
  <bookViews>
    <workbookView xWindow="12405" yWindow="570" windowWidth="8085" windowHeight="7065"/>
  </bookViews>
  <sheets>
    <sheet name="Programa 11" sheetId="1" r:id="rId1"/>
    <sheet name="Programa 12" sheetId="5" r:id="rId2"/>
    <sheet name="Programa 50" sheetId="7" r:id="rId3"/>
  </sheets>
  <externalReferences>
    <externalReference r:id="rId4"/>
  </externalReferences>
  <definedNames>
    <definedName name="_xlnm.Print_Area" localSheetId="0">'Programa 11'!$A$1:$J$59</definedName>
    <definedName name="_xlnm.Print_Area" localSheetId="1">'Programa 12'!$A$1:$J$39</definedName>
    <definedName name="_xlnm.Print_Area" localSheetId="2">'Programa 50'!$A$1:$J$60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 l="1"/>
  <c r="F20" i="7" l="1"/>
  <c r="C20" i="7"/>
  <c r="F20" i="5"/>
  <c r="C20" i="5"/>
  <c r="F20" i="1" l="1"/>
  <c r="C20" i="1"/>
  <c r="J24" i="1" l="1"/>
  <c r="J24" i="7" l="1"/>
  <c r="B48" i="7" l="1"/>
  <c r="B57" i="7"/>
  <c r="B39" i="7"/>
  <c r="I20" i="7"/>
  <c r="B59" i="7" l="1"/>
  <c r="B44" i="7"/>
  <c r="B35" i="7"/>
  <c r="B31" i="7"/>
  <c r="J28" i="7"/>
  <c r="I28" i="7"/>
  <c r="J27" i="7"/>
  <c r="I27" i="7"/>
  <c r="J26" i="7"/>
  <c r="I26" i="7"/>
  <c r="J25" i="7"/>
  <c r="I25" i="7"/>
  <c r="C11" i="7"/>
  <c r="C10" i="7"/>
  <c r="C9" i="7"/>
  <c r="B37" i="5"/>
  <c r="B36" i="5"/>
  <c r="B38" i="5"/>
  <c r="B27" i="5"/>
  <c r="J24" i="5"/>
  <c r="I24" i="5"/>
  <c r="C11" i="5"/>
  <c r="C10" i="5"/>
  <c r="C9" i="5"/>
  <c r="B48" i="1"/>
  <c r="B44" i="1"/>
  <c r="B40" i="1"/>
  <c r="B32" i="1"/>
  <c r="B58" i="1"/>
  <c r="J26" i="1"/>
  <c r="J27" i="1"/>
  <c r="J28" i="1"/>
  <c r="J29" i="1"/>
  <c r="J25" i="1"/>
  <c r="I26" i="1"/>
  <c r="I27" i="1"/>
  <c r="I28" i="1"/>
  <c r="I29" i="1"/>
  <c r="I25" i="1"/>
  <c r="B57" i="1" l="1"/>
  <c r="B56" i="1"/>
  <c r="I20" i="1"/>
  <c r="I20" i="5"/>
  <c r="C11" i="1"/>
  <c r="C10" i="1"/>
  <c r="C9" i="1"/>
  <c r="B58" i="7" l="1"/>
</calcChain>
</file>

<file path=xl/sharedStrings.xml><?xml version="1.0" encoding="utf-8"?>
<sst xmlns="http://schemas.openxmlformats.org/spreadsheetml/2006/main" count="286" uniqueCount="126">
  <si>
    <t>I -Información Institucional</t>
  </si>
  <si>
    <t>I.I - Completar los datos requeridos sobre la institución</t>
  </si>
  <si>
    <t>Capítulo</t>
  </si>
  <si>
    <t>0202-MINISTERIO DE  INTERIOR Y POLICÍA</t>
  </si>
  <si>
    <t>Subcapítulo</t>
  </si>
  <si>
    <t>01-MINISTERIO DE INTERIOR Y POLICIA</t>
  </si>
  <si>
    <t>Unidad Ejecutora</t>
  </si>
  <si>
    <t>0001-MINISTERIO DE INTERIOR Y POLICIA</t>
  </si>
  <si>
    <t>Misión</t>
  </si>
  <si>
    <t>Garantizar la seguridad ciudadana a nivel nacional, a través de una gestión coordinada que impacte de forma efectiva los diferentes niveles del Estado, logrando una mejor y mayor prevención de los elementos negativos de la seguridad ciudadana, en el marco del respeto a los derechos de la población.</t>
  </si>
  <si>
    <t>Visión</t>
  </si>
  <si>
    <t>Ser reconocidos como una entidad gubernamental modelo, apoyado en una gestión coordinada, de desarrollo sostenible, mejora continua, eficaz y eficiente de los servicios, y la transparencia institucional, como base de una buena administración de los recursos, en el alcance de la paz, la seguridad ciudadana y la garantía de los derechos de las personas.</t>
  </si>
  <si>
    <t>II. Contribución a la Estrategia Nacional de Desarrollo</t>
  </si>
  <si>
    <t>Eje estratégico:</t>
  </si>
  <si>
    <t>Objetivo general:</t>
  </si>
  <si>
    <t>Objetivo(s) específico(s):</t>
  </si>
  <si>
    <t>1.2.2</t>
  </si>
  <si>
    <t>III. Información del Programa</t>
  </si>
  <si>
    <t>Nombre:</t>
  </si>
  <si>
    <t>11 - Asistencia y prevención para seguridad ciudadana</t>
  </si>
  <si>
    <t>Descripción:</t>
  </si>
  <si>
    <t>A través de este programa se realizan las actividades relativas a garantizar la seguridad ciudadana, conforme está establecido en la Estrategia Nacional de Desarrollo (END), Planes Estratégico Institucionales (PEI), Planes Operativos Anuales (POA) y los marcos legales que son la Constitución, leyes generales o especiales. Este programa incluye servicios de asistencia y prevención, tales como: 
Reducir la violencia, crímenes y delitos que afectan la seguridad ciudadana en los sectores vulnerables intervenidos, disminución de los actos delictivos con el uso de armas de fuego, disminución de los accidentes y las víctimas por el uso, transportación y manipulación de productos pirotécnicos, reducción de la inseguridad en los municipios a través de las políticas de prevención de violencia, crímenes y delitos, regulación de la permanencia y el estatus de extranjeros en el país a través de las naturalizaciones y el fortalecimiento de las labores de prevención de delitos en los lugares de recreación y esparcimiento por los agentes de la Policía Auxiliar.</t>
  </si>
  <si>
    <r>
      <t>Beneficiarios:</t>
    </r>
    <r>
      <rPr>
        <sz val="10"/>
        <color rgb="FF000000"/>
        <rFont val="Verdana"/>
        <family val="2"/>
      </rPr>
      <t xml:space="preserve"> </t>
    </r>
  </si>
  <si>
    <t xml:space="preserve">La población dominicana y extranjera, familias, jóvenes en sectores y comunidades vulnerables, ciudadanos, empresas y  compañías de seguridad, armerías, polígonos, talleres de armas y compañías de productos pirotécnicos y químicos.   </t>
  </si>
  <si>
    <t>Resultado Asociado:</t>
  </si>
  <si>
    <t>Reducir la percepción de inseguridad de los ciudadanos en los municipios, a través de las políticas de prevención de violencias, crímenes y delitos implementadas, de un 37% a un 20% durante el periodo 2025-2028.</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</si>
  <si>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</si>
  <si>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</si>
  <si>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</si>
  <si>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</si>
  <si>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</si>
  <si>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</si>
  <si>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</si>
  <si>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</si>
  <si>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</si>
  <si>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</si>
  <si>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</si>
  <si>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</si>
  <si>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</si>
  <si>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</si>
  <si>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</si>
  <si>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</si>
  <si>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</si>
  <si>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</si>
  <si>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</si>
  <si>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</si>
  <si>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</si>
  <si>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r>
      <rPr>
        <b/>
        <sz val="10"/>
        <rFont val="Verdana"/>
        <family val="2"/>
      </rPr>
      <t>7827-</t>
    </r>
    <r>
      <rPr>
        <sz val="10"/>
        <rFont val="Verdana"/>
        <family val="2"/>
      </rPr>
      <t xml:space="preserve"> Acciones que no generan producción P11 (Comunidad Segura).</t>
    </r>
  </si>
  <si>
    <t>N/A</t>
  </si>
  <si>
    <r>
      <rPr>
        <b/>
        <sz val="10"/>
        <rFont val="Verdana"/>
        <family val="2"/>
      </rPr>
      <t>6105-</t>
    </r>
    <r>
      <rPr>
        <sz val="10"/>
        <rFont val="Verdana"/>
        <family val="2"/>
      </rPr>
      <t xml:space="preserve"> Negocios que comercializan armas de fuego controlados y regulados en sus operaciones.</t>
    </r>
  </si>
  <si>
    <t>Cantidad de negocios controlados y regulados</t>
  </si>
  <si>
    <r>
      <rPr>
        <b/>
        <sz val="10"/>
        <rFont val="Verdana"/>
        <family val="2"/>
      </rPr>
      <t>6864-</t>
    </r>
    <r>
      <rPr>
        <sz val="10"/>
        <rFont val="Verdana"/>
        <family val="2"/>
      </rPr>
      <t xml:space="preserve"> Personas físicas y jurídicas con derecho de tenencia y porte de armas de fuego reguladas.</t>
    </r>
  </si>
  <si>
    <t xml:space="preserve">Número de armas de fuego reguladas </t>
  </si>
  <si>
    <r>
      <rPr>
        <b/>
        <sz val="10"/>
        <rFont val="Verdana"/>
        <family val="2"/>
      </rPr>
      <t>7744-</t>
    </r>
    <r>
      <rPr>
        <sz val="10"/>
        <rFont val="Verdana"/>
        <family val="2"/>
      </rPr>
      <t xml:space="preserve"> Empresas de manipulación de productos pirotécnicos y químicos reguladas.</t>
    </r>
  </si>
  <si>
    <t>Empresas que manipulan productos químicos y pirotécnicos reguladas</t>
  </si>
  <si>
    <r>
      <rPr>
        <b/>
        <sz val="10"/>
        <rFont val="Verdana"/>
        <family val="2"/>
      </rPr>
      <t xml:space="preserve">7896- </t>
    </r>
    <r>
      <rPr>
        <sz val="10"/>
        <rFont val="Verdana"/>
        <family val="2"/>
      </rPr>
      <t>Población recibe campañas de educación en principios y valores para la convivencia y cultura de paz.</t>
    </r>
  </si>
  <si>
    <t>Cantidad de campañas de Convivencia Ciudadana</t>
  </si>
  <si>
    <r>
      <rPr>
        <b/>
        <sz val="10"/>
        <color rgb="FF000000"/>
        <rFont val="Verdana"/>
        <family val="2"/>
      </rPr>
      <t>7746-</t>
    </r>
    <r>
      <rPr>
        <sz val="10"/>
        <color rgb="FF000000"/>
        <rFont val="Verdana"/>
        <family val="2"/>
      </rPr>
      <t xml:space="preserve"> Ciudadanos y extranjeros beneficiados a través de acciones y políticas integral de seguridad ciudadana.</t>
    </r>
  </si>
  <si>
    <t xml:space="preserve">Porcentaje de acciones de Seguridad ciudadana implementadas </t>
  </si>
  <si>
    <t>V. Análisis de los Logros y Desviaciones</t>
  </si>
  <si>
    <t>V.I - Información de Logros y Desviaciones por Producto</t>
  </si>
  <si>
    <t xml:space="preserve">Producto: </t>
  </si>
  <si>
    <t xml:space="preserve">Descripción del producto: </t>
  </si>
  <si>
    <t>Controlar y regular la importación, exportación, tránsito, almacenamiento, comercialización, distribución de armas,  municiones y materiales relacionados  a través de comerciantes, armerías, talleres de reparación y relleno, cacería con fines comerciales, clubes deportivos y polígonos de tiro.</t>
  </si>
  <si>
    <t>Logros alcanzados:</t>
  </si>
  <si>
    <t xml:space="preserve">En este primer trimestre, la meta física del producto alcanzó un 225% de cumplimiento, logrando controlar y regular 18 negocios que comercializan armas de fuego y materiales relacionados. </t>
  </si>
  <si>
    <t>Causas y justificación del desvío:</t>
  </si>
  <si>
    <t xml:space="preserve">El desvío del 125% en la meta física se debe la habilitación de nuevos negocios dedicados a la comercialización de armas y materiales relacionados, aumentando el número de inspecciones programadas para el periodo.
A nivel financiero, se refleja una ejecución de un (43.32%) RD$ 3,230,928.64 respecto a los RD$ 7,458,410.5 programados para el periodo.  El desvío del (56.68%) en la ejecución financiera se debe a diversos procesos de compras que no llegaron a la etapa del devengado, además de diversos cambios administrativos en la unidad ejecutora que han mermado la ejecución presupuestaria.
</t>
  </si>
  <si>
    <t>Controlar y regular la tenencia y portación de armas de fuego (pistolas, revolver y escopetas) en manos de la población civil y las compañías de seguridad privada a través de la aplicación de la Ley 631-16 sobre control y regulación de armas, municiones y materiales relacionados.</t>
  </si>
  <si>
    <t xml:space="preserve">Para el primer trimestre se programó una meta física de 11,400 armas de fuego reguladas, la misma fue superada logrando un 125% de ejecución, regularizando un total de 14,272 armas durante el periodo.  </t>
  </si>
  <si>
    <t xml:space="preserve">El desvío del (25%) en la ejecución física se debe, a trámites acumulados del periodo anterior que fueron completados en el mes de enero, además de la automatización de procesos a través de la Ventanilla Única, habilitando nueve servicios que pueden ser solicitados en línea. Esto generó un aumento en el flujo de usuarios que solicitaron servicios. 
A nivel financiero, se evidencia una ejecución del 75.24% (20,356,280.71) del presupuesto programado, estos fondos fueron utilizados para cubrir la nómina y viáticos de los empleados que intervienen en la unidad ejecutora. El desvío presentado se debe, a que los procesos de compras programados no pudieron ser completados dentro del período. </t>
  </si>
  <si>
    <t>Controlar y regular la producción, almacenamiento, comercialización, transportación y manipulación de materiales pirotécnicos y químicos en el país. Otorgar los permisos correspondientes a las empresas de productos pirotécnicos y químicos.</t>
  </si>
  <si>
    <t xml:space="preserve">Para este trimestre el producto no posee meta física programada, la misma será evaluada al final de año.
Destacando que en el transcurso del trimestre, han sido completados los siguientes procesos relacionados a empresas químicas y pirotécnicas registradas: 116- permisos para la realización de exhibiciones pirotécnicas, 19- permisos para importar fuegos artificiales y 139- para importar productos químicos. </t>
  </si>
  <si>
    <t xml:space="preserve">A nivel financiero, el producto posee una ejecución del (115%) RD$ 13,928,650.68 de los RD$ 12,101,092.75 programados para el trimestre, los cuales se utilizaron para costear la carga fija de la unidad ejecutora.  Se evidencia un desvío del (15%) a causa de rotaciones de personal e incremento de la nomina en la unidad ejecutora estos primeros meses del año. Asi como al aumento de las formaciones realizadas en el territorio a los bomberos, sobre el uso y manejo de productos químicos y pirotécnicos. </t>
  </si>
  <si>
    <t>Asistir a la población en todo el Territorio Nacional recibiendo sus denuncias sobre actos de abusos, violencia intrafamiliar, crímenes, delitos, corrupción, entre otros. Garantizando la protección y discreción del denunciante, realizando investigaciones y  aplicando mediación de conflictos para impulsar la convivencia armónica y coherente entre todos los sectores sociales.</t>
  </si>
  <si>
    <t xml:space="preserve">Este producto no contempla una meta física programada para el trimestre, ya que las mismas están previstas para los próximos períodos. No obstante, durante este trimestre se desarrollaron un total de 1,000 actividades, entre las que se destacan charlas y talleres formativos orientados a la creación de una cultura de paz, acciones preventivas, donaciones e intervenciones en distintas provincias del país. Adicionalmente, se recibieron 405 reclamos ciudadanos (denuncias), de los cuales 43 han sido resueltos y los restantes 362 se encuentran en proceso de solución. </t>
  </si>
  <si>
    <t>El desvío del (22.42%) en la ejecución financiera, se debe a los procesos de adquisición de vehículos REF. MIP-CCC-SI-2025-0004, con el No. 1686, así como, publicidad y renta de espacios que no llegaron a la etapa del devengado antes de terminar el trimestre.</t>
  </si>
  <si>
    <t>Impulsar acciones mediante una Estrategia Integral de Seguridad Ciudadana en favor de la reducción de actos violentos y delictivos, construyendo una gestión articulada e integrada para alcanzar la corresponsabilidad multisectorial.</t>
  </si>
  <si>
    <t xml:space="preserve">Este producto no contempla una meta física para el primer trimestre, pero se destaca que han sido realizadas alrededor de 121 actividades, entre las que se destacan las reuniones para poner en funcionamiento las Unidades locales de implementación de la ENISC en las provincias de: San pedro, Hato Mayor, Azua, Peravia (Baní), La Romana, el Seibo, Barahona, Pedernales, Independencia (Jimani), Bahoruco (Neiba), Elías Piña y San Cristóbal, reuniones para realización del análisis situacional de los Bomberos a nivel nacional, colaboración con donativos de instrumentos musicales y útiles deportivos, así como la participación en eventos locales a internacionales sobre seguridad ciudadana.    </t>
  </si>
  <si>
    <t xml:space="preserve">En lo que respecta a la meta financiera, la ejecución de los 2,067,500.80 (12.80%), corresponde al pago de los compromisos fijos de la unidad ejecutora. El desvío presentado del (87.20%), se debe, a las vacantes que están programadas y que no han sido cubiertas en su totalidad.  </t>
  </si>
  <si>
    <r>
      <t xml:space="preserve">VI. </t>
    </r>
    <r>
      <rPr>
        <b/>
        <sz val="11"/>
        <color theme="0"/>
        <rFont val="Verdana"/>
        <family val="2"/>
      </rPr>
      <t>Oportunidades de Mejora</t>
    </r>
  </si>
  <si>
    <t xml:space="preserve">VI. I - De acuerdo a los eventos presentados durante la ejecución del producto, ¿qué aspecto puede mejorarse? </t>
  </si>
  <si>
    <t xml:space="preserve">Presupuesto aprobado:  </t>
  </si>
  <si>
    <t xml:space="preserve">Presupuesto modificado: </t>
  </si>
  <si>
    <t>Gina Almonte</t>
  </si>
  <si>
    <t>Judelka Paykert</t>
  </si>
  <si>
    <t>Total devengado:</t>
  </si>
  <si>
    <t>Enc. Formulación, Monitoreo y Evaluación PPP</t>
  </si>
  <si>
    <t>Directora de Planificación y Desarrollo</t>
  </si>
  <si>
    <t>Garantizar la seguridad ciudadana a nivel nacional, a través de una gestión coordinada que impacte de forma efectiva los diferentes niveles del Estado, logrando una mejor y mayor prevención de los elementos negativos de la seguridad ciudadana, en el marco del respeto a los derechos de la población</t>
  </si>
  <si>
    <t>1.4.2</t>
  </si>
  <si>
    <t>12 - Servicios de control y regulación migratoria</t>
  </si>
  <si>
    <t>Controlar el flujo migratorio desarrollando políticas de entrada y estadía en el país.</t>
  </si>
  <si>
    <t>Población extranjera en República Dominicana.</t>
  </si>
  <si>
    <t>Regulada la permanencia y estatus de extranjeros en el país a través de las naturalizaciones, manteniendo en un 100% los controles sobre el cumplimiento estricto de los requisitos para la naturalización de extranjeros durante el periodo 2021-2025.</t>
  </si>
  <si>
    <r>
      <rPr>
        <b/>
        <sz val="10"/>
        <rFont val="Verdana"/>
        <family val="2"/>
      </rPr>
      <t>7749-</t>
    </r>
    <r>
      <rPr>
        <sz val="10"/>
        <rFont val="Verdana"/>
        <family val="2"/>
      </rPr>
      <t xml:space="preserve"> Extranjeros residentes con estatus migratorio regulados a través de las naturalizaciones</t>
    </r>
  </si>
  <si>
    <t>Porcentaje de extranjeros residentes naturalizados en el territorio nacional</t>
  </si>
  <si>
    <t>Regulación de la población extranjera en el territorio Nacional a través del otorgamiento de naturalizaciones, acorde a la Ley No. 1683/16 de abril de 1948 sobre naturalizaciones y Ley General de Migración No. 285-04.</t>
  </si>
  <si>
    <t>Para este primer trimestre, se logró ejecutar un 96% de las solicitudes de naturalizaciones recibidas por la unidad ejecutora, restando solamente el trámite del poder ejecutivo para proceder con su juramentación como dominicanos.</t>
  </si>
  <si>
    <t xml:space="preserve">No se refleja ningún desvíos significativo en la ejecución física para este periodo.
En el apartado financiero, el monto ejecutado (39.90%) corresponde a lo invertido en el pago de la nómina y viáticos para el personal que labora en la unidad ejecutora. El desvío del 60.10% se debe a la no completitud de algunos procesos de compra que no alcanzaron la etapa del devengado. Ver la siguiente referencia: MIP-CCC-SI-2025-0004. </t>
  </si>
  <si>
    <t>50 - Reducción de Crímenes y Delitos que afectan a la Seguridad Ciudadana</t>
  </si>
  <si>
    <t>Programa mejorado y definido con un presupuesto Orientado a Resultados (PPOR), compuesto por diferentes acciones con el propósito fundamental de reducir los crimines y delitos en el Territorio Nacional, los cuales se encuentran alineados a la implementación de la  Estrategia Nacional Integral de Seguridad Ciudadana (ENISC)</t>
  </si>
  <si>
    <t>Población en general y expuesta a violencia, crímenes y delitos en las zonas priorizadas</t>
  </si>
  <si>
    <t>Reducción de la tasa de homicidios con armas de fuego de un 4.6 a un 4.0 en el año 2022</t>
  </si>
  <si>
    <r>
      <rPr>
        <b/>
        <sz val="10"/>
        <rFont val="Verdana"/>
        <family val="2"/>
      </rPr>
      <t>7420-</t>
    </r>
    <r>
      <rPr>
        <sz val="10"/>
        <rFont val="Verdana"/>
        <family val="2"/>
      </rPr>
      <t>Acciones comunes P50</t>
    </r>
  </si>
  <si>
    <r>
      <rPr>
        <b/>
        <sz val="10"/>
        <rFont val="Verdana"/>
        <family val="2"/>
      </rPr>
      <t>6867-</t>
    </r>
    <r>
      <rPr>
        <sz val="10"/>
        <rFont val="Verdana"/>
        <family val="2"/>
      </rPr>
      <t xml:space="preserve"> Negocios de expendio bebidas alcohólicas inspeccionados para el cumplimiento de las leyes normativas vigentes.</t>
    </r>
  </si>
  <si>
    <t>Negocios inspeccionados</t>
  </si>
  <si>
    <r>
      <rPr>
        <b/>
        <sz val="10"/>
        <rFont val="Verdana"/>
        <family val="2"/>
      </rPr>
      <t>7935-</t>
    </r>
    <r>
      <rPr>
        <sz val="10"/>
        <rFont val="Verdana"/>
        <family val="2"/>
      </rPr>
      <t>Campañas de entrega e incautación de armas de fuego ilegales.</t>
    </r>
  </si>
  <si>
    <t xml:space="preserve">Cantidad de campañas realizadas </t>
  </si>
  <si>
    <r>
      <rPr>
        <b/>
        <sz val="10"/>
        <rFont val="Verdana"/>
        <family val="2"/>
      </rPr>
      <t>7895-</t>
    </r>
    <r>
      <rPr>
        <sz val="10"/>
        <rFont val="Verdana"/>
        <family val="2"/>
      </rPr>
      <t>Municipios con Mesas Locales de Seguridad, Ciudadanía y Género fortalecidas y en funcionamiento.</t>
    </r>
  </si>
  <si>
    <t>Porcentaje de problemáticas sociales canalizadas</t>
  </si>
  <si>
    <r>
      <rPr>
        <b/>
        <sz val="10"/>
        <rFont val="Verdana"/>
        <family val="2"/>
      </rPr>
      <t xml:space="preserve">7447- </t>
    </r>
    <r>
      <rPr>
        <sz val="10"/>
        <rFont val="Verdana"/>
        <family val="2"/>
      </rPr>
      <t>Ciudadanos expuestos a violencia, crímenes y delitos que participan en las actividades de prevención.</t>
    </r>
  </si>
  <si>
    <t xml:space="preserve">Barrios intervenidos </t>
  </si>
  <si>
    <t>Control de expendio de bebidas alcohólicas, a través de la supervisión del cumplimiento de las leyes y normativas vigentes en los centros de diversión (discotecas, bares, drinks, colmados y colmadones entre otros), realizando registros e inspecciones especializadas que anticipan y controlan el uso indebido de los espacios públicos alrededor de los mencionados negocios.</t>
  </si>
  <si>
    <t xml:space="preserve">Para este 1er trimestre, la meta física programada fue ejecutada en un (100%), logrando inspeccionar 2,006 negocios de expendio de bebidas alcohólicas a nivel nacional, enfatizando los sectores intervenidos. Asimismo, se supervisaron un total de 61,022 establecimientos, de los cuales 866 fueron notificados por incumplimiento y 166 resultaron clausurados, en el marco de nueve (9) operativos realizados. Como resultado de estas acciones, se identificó la necesidad de impartir 56 charlas dirigidas a administradores y/o propietarios de negocios que incurrieron en violaciones a las leyes vigentes. Además, se otorgaron 59 permisos de extensión de horario. </t>
  </si>
  <si>
    <r>
      <rPr>
        <i/>
        <sz val="10"/>
        <rFont val="Verdana"/>
        <family val="2"/>
      </rPr>
      <t xml:space="preserve">El producto no presenta desvíos en la programación física. 
</t>
    </r>
    <r>
      <rPr>
        <i/>
        <sz val="10"/>
        <color rgb="FFFF0000"/>
        <rFont val="Verdana"/>
        <family val="2"/>
      </rPr>
      <t xml:space="preserve"> 
</t>
    </r>
    <r>
      <rPr>
        <i/>
        <sz val="10"/>
        <rFont val="Verdana"/>
        <family val="2"/>
      </rPr>
      <t xml:space="preserve">Por el lado financiero, se refleja una ejecución del (52.90%) RD$ 29,967,483.31, distribuidos en el pago de nómina, viáticos y combustibles. El desvío del (47.10%) presentado, se debe al proceso de adquisición de vehículos REF. MIP-CCC-SI-2025-0004, con el Preventivo No. 1686, que no llegaron a devengado antes de terminar el trimestre. </t>
    </r>
  </si>
  <si>
    <t>Consiste en desarrollar campañas de sensibilización cuyo fin es la motivación a la entrega voluntaria de las armas de fuego ilegales en toda la jurisdicción de los municipios priorizados según consta en el artículo 4 del Decreto No. 212-21, haciéndose énfasis en las zonas de impacto (barrios o sectores) con mayor incidencia de los hechos de violencia con armas de fuego.</t>
  </si>
  <si>
    <t>7935- Campaña de entrega e incautación de armas de fuegos ilegales.</t>
  </si>
  <si>
    <t xml:space="preserve">Durante el primer trimestre, aunque este producto no contaba con una meta programada, la unidad ejecutora desarrolló diversas iniciativas orientadas a la concienciación ciudadana sobre el no uso de armas ilegales. Estas acciones impactaron a un total de 143 ciudadanos en los sectores de La Guayiga, Los Alcarrizos, Pedro Brand, Palmarejo y Maquiteria. Como resultado, se logró la entrega voluntaria de 23 armas de fuego. Además, se distribuyeron volantes y afiches informativos relacionados con la temática, y se orientó a la ciudadanía sobre la posibilidad de realizar denuncias directamente en el Ministerio respecto al porte o uso de armas ilegales. A partir del segundo trimestre, se tiene previsto iniciar campañas específicas de entrega e incautación de armas en los sectores priorizados. </t>
  </si>
  <si>
    <t xml:space="preserve">En lo referente a la meta financiera, la ejecución del 36.79% presentada corresponde al pago de la carga fija, nómina del personal y al pago de publicidad. El desvío del 63.21% es debido, a los procesos de adquisición de vehículos REF. MIP-CCC-SI-2025-0004, del Preventivo No. 1686 y de sillas plásticas y mesas REF. MIP-DAF-CM-2025-0029, correspondiente al Preventivo No. 2006. Los cuales no llegaron a devengado antes de terminar el trimestre. 
</t>
  </si>
  <si>
    <t>Fomentar la convivencia pacífica  entre la población a través de las mesas locales de prevención de seguridad, ciudadanía y género, en las que se realizan encuentros con las Instituciones Gubernamentales y sociedad civil organizada para dar respuesta y soluciones a las problemáticas sociales</t>
  </si>
  <si>
    <t xml:space="preserve">En este primer trimestre, la unidad ejecutora ha establecido un seguimiento a las acciones relacionadas con la seguridad y canalización de problemáticas sociales en conjunto con la sociedad civil y otros organismos, identificando 556 problemáticas a través de las mesas, de las cuales se lograron canalizar un total de 312 problemáticas. 
Con respecto a las actividades correspondientes al funcionamiento de las Mesas Locales para este 1er trimestre se ejecutaron las siguientes acciones:- 134 reuniones de la Mesas Locales; - 10 conferencias; - 186 actividades gestionadas a través de las Mesas; - 556 problemáticas identificadas; - 312 problemáticas canalizadas.
</t>
  </si>
  <si>
    <t xml:space="preserve">El desvío del (43%) en la ejecución física, se debe al aumento de problemáticas identificadas en diversos sectores, sumado a varios procesos de compras que no pudieron ser ejecutados, los cuales solucionarían diversas solicitudes en localidades, donde se requiere de iluminación para disminuir los actos delictivos, entre otros requerimientos que aportarían a la solución de dichas problemáticas.  
Respecto a la meta financiera, el desvío del (63.22%), se debe a que la mayor parte del presupuesto asignado para el periodo corresponde a procesos de compra que no alcanzaron la etapa del devengado, mencionamos los siguientes MIP-CCC-LPN-2025-0004, MIP-CCC-SI-2025-0001, MIP-CCC-SI-2025-0001, MIP-DAF-CD-2025-0042, MIP-DAF-CM-2025-0029, los mismos incluyen diversos artículos que serían utilizados para solucionar las problemáticas identificadas a través de las mesas locales de Seguridad, Ciudadanía y Género. A partir del próximo trimestre, la medición de este producto se realizará en el último trimestre del año.
</t>
  </si>
  <si>
    <t>Reducir la violencia, crímenes y delito a la población vulnerable en los sectores intervenidos mediante las actividades de prevención focalizadas.</t>
  </si>
  <si>
    <t>En el primer trimestre, se evidenció una ejecución física del 100%, interviniendo 35 barrios a nivel nacional en los municipios priorizados. A través de las actividades de prevención desarrolladas, se benefició a un total de 3,776 ciudadanos residentes en los sectores vulnerables. En total, se realizaron 97 actividades en los barrios intervenidos donde se destacan los talleres en formación en siguientes temas: escuela de familia, prevención de drogas, elaboración de jabones, emprendedurismo etc. Además de esto, en este trimestre fueron inaugurados dos centros de prevención, uno en Santo Domingo Este y otro en San Francisco de Macorís, donde los residentes recibirán orientación psicológica, asistencia legal, mediación de conflictos y diversas capacitaciones técnicas.</t>
  </si>
  <si>
    <t xml:space="preserve">Con respecto a la meta financiera, se muestra una ejecución del (37.96%) RD$ 27,668,878.19 del presupuesto asignado para el trimestre. El desvío del (62.04%), se debe a los siguientes procesos que no alcanzaron la etapa del devengado durante el trimestre; MIP-CCC-CP-2025-0001, MIP-CCC-SI-2025-0004, MIP-DAF-CM-2025-0029 y MIP-DAF-CD-2025-0046, donde se adquirirán vehículos, botiquines y utilería deportiva que será utilizada por la unidad ejecutora en los sectores vulnerables.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</si>
</sst>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10409]#,##0;\-#,##0"/>
    <numFmt numFmtId="165" formatCode="[$-10409]#,##0.00;\-#,##0.00"/>
    <numFmt numFmtId="166" formatCode="[$-10409]0.00%"/>
  </numFmts>
  <fonts count="21" x14ac:knownFonts="1">
    <font>
      <sz val="11"/>
      <color theme="1"/>
      <name val="Calibri"/>
      <family val="2"/>
      <scheme val="minor"/>
    </font>
    <font>
      <sz val="11"/>
      <color theme="1"/>
      <name val="Calibri"/>
      <family val="2"/>
      <scheme val="minor"/>
    </font>
    <font>
      <sz val="8"/>
      <name val="Calibri"/>
      <family val="2"/>
      <scheme val="minor"/>
    </font>
    <font>
      <sz val="11"/>
      <color theme="1"/>
      <name val="Verdana"/>
      <family val="2"/>
    </font>
    <font>
      <b/>
      <sz val="12"/>
      <color theme="0"/>
      <name val="Verdana"/>
      <family val="2"/>
    </font>
    <font>
      <i/>
      <sz val="10"/>
      <color theme="1"/>
      <name val="Verdana"/>
      <family val="2"/>
    </font>
    <font>
      <i/>
      <sz val="11"/>
      <color theme="1"/>
      <name val="Verdana"/>
      <family val="2"/>
    </font>
    <font>
      <sz val="11"/>
      <name val="Verdana"/>
      <family val="2"/>
    </font>
    <font>
      <sz val="10"/>
      <color theme="1"/>
      <name val="Verdana"/>
      <family val="2"/>
    </font>
    <font>
      <b/>
      <sz val="10"/>
      <color rgb="FF000000"/>
      <name val="Verdana"/>
      <family val="2"/>
    </font>
    <font>
      <b/>
      <sz val="11"/>
      <color theme="0"/>
      <name val="Verdana"/>
      <family val="2"/>
    </font>
    <font>
      <b/>
      <sz val="10"/>
      <color theme="1"/>
      <name val="Verdana"/>
      <family val="2"/>
    </font>
    <font>
      <sz val="10"/>
      <color rgb="FF000000"/>
      <name val="Verdana"/>
      <family val="2"/>
    </font>
    <font>
      <sz val="10"/>
      <name val="Verdana"/>
      <family val="2"/>
    </font>
    <font>
      <b/>
      <sz val="10"/>
      <name val="Verdana"/>
      <family val="2"/>
    </font>
    <font>
      <b/>
      <i/>
      <sz val="10"/>
      <color theme="1"/>
      <name val="Verdana"/>
      <family val="2"/>
    </font>
    <font>
      <i/>
      <sz val="10"/>
      <color rgb="FFFF0000"/>
      <name val="Verdana"/>
      <family val="2"/>
    </font>
    <font>
      <i/>
      <sz val="10"/>
      <name val="Verdana"/>
      <family val="2"/>
    </font>
    <font>
      <b/>
      <sz val="9"/>
      <name val="Verdana"/>
      <family val="2"/>
    </font>
    <font>
      <sz val="12"/>
      <color rgb="FF1673BA"/>
      <name val="Arial"/>
      <family val="2"/>
    </font>
    <font>
      <sz val="10"/>
      <color rgb="FF000000"/>
      <name val="Verdana"/>
      <family val="2"/>
    </font>
  </fonts>
  <fills count="10">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8"/>
        <bgColor indexed="64"/>
      </patternFill>
    </fill>
    <fill>
      <patternFill patternType="solid">
        <fgColor rgb="FFEE2A2E"/>
        <bgColor indexed="64"/>
      </patternFill>
    </fill>
    <fill>
      <patternFill patternType="solid">
        <fgColor theme="0"/>
        <bgColor indexed="64"/>
      </patternFill>
    </fill>
    <fill>
      <patternFill patternType="solid">
        <fgColor theme="0"/>
        <bgColor rgb="FFF5F5F5"/>
      </patternFill>
    </fill>
  </fills>
  <borders count="41">
    <border>
      <left/>
      <right/>
      <top/>
      <bottom/>
      <diagonal/>
    </border>
    <border>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249977111117893"/>
      </right>
      <top style="thin">
        <color theme="0" tint="-0.34998626667073579"/>
      </top>
      <bottom style="thin">
        <color theme="0" tint="-0.499984740745262"/>
      </bottom>
      <diagonal/>
    </border>
    <border>
      <left/>
      <right style="thin">
        <color theme="0" tint="-0.249977111117893"/>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4.9989318521683403E-2"/>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right style="thin">
        <color theme="0" tint="-0.249977111117893"/>
      </right>
      <top/>
      <bottom style="thin">
        <color theme="0" tint="-0.34998626667073579"/>
      </bottom>
      <diagonal/>
    </border>
    <border>
      <left style="thin">
        <color theme="0" tint="-4.9989318521683403E-2"/>
      </left>
      <right style="thin">
        <color theme="0" tint="-0.249977111117893"/>
      </right>
      <top style="thin">
        <color theme="0" tint="-0.34998626667073579"/>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65">
    <xf numFmtId="0" fontId="0" fillId="0" borderId="0" xfId="0"/>
    <xf numFmtId="0" fontId="3" fillId="0" borderId="0" xfId="0" applyFont="1" applyProtection="1">
      <protection locked="0"/>
    </xf>
    <xf numFmtId="0" fontId="3" fillId="0" borderId="0" xfId="0" applyFont="1"/>
    <xf numFmtId="0" fontId="7" fillId="0" borderId="0" xfId="0" applyFont="1" applyProtection="1">
      <protection locked="0"/>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5" xfId="0" applyFont="1" applyBorder="1" applyAlignment="1" applyProtection="1">
      <alignment horizontal="center" vertical="center" wrapText="1"/>
      <protection locked="0"/>
    </xf>
    <xf numFmtId="0" fontId="9" fillId="5" borderId="11" xfId="0" applyFont="1" applyFill="1" applyBorder="1" applyAlignment="1">
      <alignment horizontal="center" vertical="center" wrapText="1" readingOrder="1"/>
    </xf>
    <xf numFmtId="0" fontId="9" fillId="5" borderId="12" xfId="0" applyFont="1" applyFill="1" applyBorder="1" applyAlignment="1">
      <alignment horizontal="center" vertical="center" wrapText="1" readingOrder="1"/>
    </xf>
    <xf numFmtId="0" fontId="9" fillId="5" borderId="13" xfId="0" applyFont="1" applyFill="1" applyBorder="1" applyAlignment="1">
      <alignment horizontal="center" vertical="center" wrapText="1" readingOrder="1"/>
    </xf>
    <xf numFmtId="0" fontId="6" fillId="0" borderId="0" xfId="0" applyFont="1" applyAlignment="1" applyProtection="1">
      <alignment horizontal="left" vertical="center" wrapText="1"/>
      <protection locked="0"/>
    </xf>
    <xf numFmtId="0" fontId="9" fillId="0" borderId="3" xfId="0" applyFont="1" applyBorder="1" applyAlignment="1">
      <alignment vertical="center"/>
    </xf>
    <xf numFmtId="0" fontId="11" fillId="0" borderId="3" xfId="0" applyFont="1" applyBorder="1"/>
    <xf numFmtId="0" fontId="9" fillId="0" borderId="3" xfId="0" applyFont="1" applyBorder="1" applyAlignment="1">
      <alignment vertical="center" wrapText="1"/>
    </xf>
    <xf numFmtId="0" fontId="8" fillId="0" borderId="3" xfId="0" applyFont="1" applyBorder="1"/>
    <xf numFmtId="0" fontId="8" fillId="0" borderId="0" xfId="0" applyFont="1"/>
    <xf numFmtId="165" fontId="13" fillId="0" borderId="9" xfId="0" applyNumberFormat="1" applyFont="1" applyBorder="1" applyAlignment="1" applyProtection="1">
      <alignment horizontal="center" vertical="center" wrapText="1" readingOrder="1"/>
      <protection locked="0"/>
    </xf>
    <xf numFmtId="165" fontId="13" fillId="5" borderId="9" xfId="0" applyNumberFormat="1" applyFont="1" applyFill="1" applyBorder="1" applyAlignment="1" applyProtection="1">
      <alignment horizontal="center" vertical="center" wrapText="1" readingOrder="1"/>
      <protection locked="0"/>
    </xf>
    <xf numFmtId="164" fontId="13" fillId="0" borderId="9" xfId="0" applyNumberFormat="1" applyFont="1" applyBorder="1" applyAlignment="1" applyProtection="1">
      <alignment horizontal="center" vertical="center" wrapText="1"/>
      <protection locked="0"/>
    </xf>
    <xf numFmtId="10" fontId="13" fillId="4" borderId="9" xfId="1" applyNumberFormat="1" applyFont="1" applyFill="1" applyBorder="1" applyAlignment="1" applyProtection="1">
      <alignment horizontal="center" vertical="center" wrapText="1" readingOrder="1"/>
      <protection locked="0"/>
    </xf>
    <xf numFmtId="166" fontId="13" fillId="4" borderId="8" xfId="0" applyNumberFormat="1" applyFont="1" applyFill="1" applyBorder="1" applyAlignment="1" applyProtection="1">
      <alignment horizontal="center" vertical="center" wrapText="1" readingOrder="1"/>
      <protection locked="0"/>
    </xf>
    <xf numFmtId="0" fontId="11" fillId="0" borderId="6" xfId="0" applyFont="1" applyBorder="1" applyAlignment="1">
      <alignment vertical="top"/>
    </xf>
    <xf numFmtId="4" fontId="8" fillId="0" borderId="6" xfId="0" applyNumberFormat="1" applyFont="1" applyBorder="1" applyAlignment="1">
      <alignment vertical="top" wrapText="1"/>
    </xf>
    <xf numFmtId="0" fontId="13" fillId="0" borderId="0" xfId="0" applyFont="1" applyProtection="1">
      <protection locked="0"/>
    </xf>
    <xf numFmtId="0" fontId="9" fillId="0" borderId="16" xfId="0" applyFont="1" applyBorder="1" applyAlignment="1">
      <alignment vertical="center"/>
    </xf>
    <xf numFmtId="0" fontId="11" fillId="0" borderId="16" xfId="0" applyFont="1" applyBorder="1"/>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0" borderId="16" xfId="0" applyFont="1" applyBorder="1" applyAlignment="1" applyProtection="1">
      <alignment horizontal="center" vertical="center" wrapText="1"/>
      <protection locked="0"/>
    </xf>
    <xf numFmtId="0" fontId="9" fillId="0" borderId="16" xfId="0" applyFont="1" applyBorder="1" applyAlignment="1">
      <alignment vertical="center" wrapText="1"/>
    </xf>
    <xf numFmtId="0" fontId="13" fillId="0" borderId="16" xfId="0" applyFont="1" applyBorder="1" applyAlignment="1" applyProtection="1">
      <alignment vertical="center" wrapText="1"/>
      <protection locked="0"/>
    </xf>
    <xf numFmtId="164" fontId="13" fillId="0" borderId="16" xfId="0" applyNumberFormat="1" applyFont="1" applyBorder="1" applyAlignment="1" applyProtection="1">
      <alignment horizontal="center" vertical="center" wrapText="1" readingOrder="1"/>
      <protection locked="0"/>
    </xf>
    <xf numFmtId="165" fontId="13" fillId="0" borderId="16" xfId="0" applyNumberFormat="1" applyFont="1" applyBorder="1" applyAlignment="1" applyProtection="1">
      <alignment horizontal="center" vertical="center" wrapText="1" readingOrder="1"/>
      <protection locked="0"/>
    </xf>
    <xf numFmtId="10" fontId="13" fillId="4" borderId="16" xfId="1" applyNumberFormat="1" applyFont="1" applyFill="1" applyBorder="1" applyAlignment="1" applyProtection="1">
      <alignment horizontal="center" vertical="center" wrapText="1" readingOrder="1"/>
      <protection locked="0"/>
    </xf>
    <xf numFmtId="166" fontId="13" fillId="4" borderId="16" xfId="0" applyNumberFormat="1" applyFont="1" applyFill="1" applyBorder="1" applyAlignment="1" applyProtection="1">
      <alignment horizontal="center" vertical="center" wrapText="1" readingOrder="1"/>
      <protection locked="0"/>
    </xf>
    <xf numFmtId="1" fontId="13" fillId="0" borderId="16" xfId="0" applyNumberFormat="1" applyFont="1" applyBorder="1" applyAlignment="1" applyProtection="1">
      <alignment horizontal="center" vertical="center" wrapText="1" readingOrder="1"/>
      <protection locked="0"/>
    </xf>
    <xf numFmtId="0" fontId="9" fillId="6" borderId="16" xfId="0" applyFont="1" applyFill="1" applyBorder="1" applyAlignment="1" applyProtection="1">
      <alignment vertical="center" wrapText="1"/>
      <protection locked="0"/>
    </xf>
    <xf numFmtId="0" fontId="9" fillId="0" borderId="16" xfId="0" applyFont="1" applyBorder="1" applyAlignment="1" applyProtection="1">
      <alignment vertical="center" wrapText="1"/>
      <protection locked="0"/>
    </xf>
    <xf numFmtId="165" fontId="13" fillId="0" borderId="19" xfId="0" applyNumberFormat="1" applyFont="1" applyBorder="1" applyAlignment="1" applyProtection="1">
      <alignment horizontal="center" vertical="center" wrapText="1" readingOrder="1"/>
      <protection locked="0"/>
    </xf>
    <xf numFmtId="10" fontId="13" fillId="4" borderId="19" xfId="1" applyNumberFormat="1" applyFont="1" applyFill="1" applyBorder="1" applyAlignment="1" applyProtection="1">
      <alignment horizontal="center" vertical="center" wrapText="1" readingOrder="1"/>
      <protection locked="0"/>
    </xf>
    <xf numFmtId="166" fontId="13" fillId="4" borderId="20" xfId="0" applyNumberFormat="1" applyFont="1" applyFill="1" applyBorder="1" applyAlignment="1" applyProtection="1">
      <alignment horizontal="center" vertical="center" wrapText="1" readingOrder="1"/>
      <protection locked="0"/>
    </xf>
    <xf numFmtId="0" fontId="8" fillId="0" borderId="23" xfId="0" applyFont="1" applyBorder="1"/>
    <xf numFmtId="0" fontId="13" fillId="0" borderId="24" xfId="0" applyFont="1" applyBorder="1" applyAlignment="1" applyProtection="1">
      <alignment vertical="center" wrapText="1"/>
      <protection locked="0"/>
    </xf>
    <xf numFmtId="164" fontId="13" fillId="0" borderId="24" xfId="0" applyNumberFormat="1" applyFont="1" applyBorder="1" applyAlignment="1" applyProtection="1">
      <alignment horizontal="center" vertical="center" wrapText="1" readingOrder="1"/>
      <protection locked="0"/>
    </xf>
    <xf numFmtId="10" fontId="13" fillId="4" borderId="24" xfId="1" applyNumberFormat="1" applyFont="1" applyFill="1" applyBorder="1" applyAlignment="1" applyProtection="1">
      <alignment horizontal="center" vertical="center" wrapText="1" readingOrder="1"/>
      <protection locked="0"/>
    </xf>
    <xf numFmtId="166" fontId="13" fillId="4" borderId="24" xfId="0" applyNumberFormat="1" applyFont="1" applyFill="1" applyBorder="1" applyAlignment="1" applyProtection="1">
      <alignment horizontal="center" vertical="center" wrapText="1" readingOrder="1"/>
      <protection locked="0"/>
    </xf>
    <xf numFmtId="0" fontId="9" fillId="5" borderId="25" xfId="0" applyFont="1" applyFill="1" applyBorder="1" applyAlignment="1">
      <alignment horizontal="center" vertical="center" wrapText="1" readingOrder="1"/>
    </xf>
    <xf numFmtId="165" fontId="13" fillId="0" borderId="26" xfId="0" applyNumberFormat="1" applyFont="1" applyBorder="1" applyAlignment="1" applyProtection="1">
      <alignment horizontal="center" vertical="center" wrapText="1" readingOrder="1"/>
      <protection locked="0"/>
    </xf>
    <xf numFmtId="165" fontId="13" fillId="0" borderId="27" xfId="0" applyNumberFormat="1" applyFont="1" applyBorder="1" applyAlignment="1" applyProtection="1">
      <alignment horizontal="center" vertical="center" wrapText="1" readingOrder="1"/>
      <protection locked="0"/>
    </xf>
    <xf numFmtId="164" fontId="13" fillId="0" borderId="28" xfId="0" applyNumberFormat="1" applyFont="1" applyBorder="1" applyAlignment="1" applyProtection="1">
      <alignment horizontal="center" vertical="center" wrapText="1"/>
      <protection locked="0"/>
    </xf>
    <xf numFmtId="164" fontId="13" fillId="0" borderId="29" xfId="0" applyNumberFormat="1" applyFont="1" applyBorder="1" applyAlignment="1" applyProtection="1">
      <alignment horizontal="center" vertical="center" wrapText="1"/>
      <protection locked="0"/>
    </xf>
    <xf numFmtId="165" fontId="13" fillId="5" borderId="25" xfId="0" applyNumberFormat="1" applyFont="1" applyFill="1" applyBorder="1" applyAlignment="1" applyProtection="1">
      <alignment horizontal="center" vertical="center" wrapText="1" readingOrder="1"/>
      <protection locked="0"/>
    </xf>
    <xf numFmtId="164" fontId="13" fillId="5" borderId="25" xfId="0" applyNumberFormat="1" applyFont="1" applyFill="1" applyBorder="1" applyAlignment="1" applyProtection="1">
      <alignment horizontal="center" vertical="center" wrapText="1" readingOrder="1"/>
      <protection locked="0"/>
    </xf>
    <xf numFmtId="0" fontId="9" fillId="0" borderId="25" xfId="0" applyFont="1" applyBorder="1" applyAlignment="1">
      <alignment vertical="center"/>
    </xf>
    <xf numFmtId="0" fontId="11" fillId="0" borderId="25" xfId="0" applyFont="1" applyBorder="1"/>
    <xf numFmtId="0" fontId="8" fillId="0" borderId="25" xfId="0" applyFont="1" applyBorder="1" applyAlignment="1">
      <alignment horizontal="center" vertical="center" wrapText="1"/>
    </xf>
    <xf numFmtId="0" fontId="8" fillId="0" borderId="25" xfId="0" applyFont="1" applyBorder="1" applyAlignment="1">
      <alignment horizontal="center" vertical="center"/>
    </xf>
    <xf numFmtId="0" fontId="8" fillId="0" borderId="25" xfId="0" applyFont="1" applyBorder="1" applyAlignment="1" applyProtection="1">
      <alignment horizontal="center" vertical="center" wrapText="1"/>
      <protection locked="0"/>
    </xf>
    <xf numFmtId="0" fontId="9" fillId="0" borderId="25" xfId="0" applyFont="1" applyBorder="1" applyAlignment="1">
      <alignment vertical="center" wrapText="1"/>
    </xf>
    <xf numFmtId="0" fontId="13" fillId="0" borderId="25" xfId="0" applyFont="1" applyBorder="1" applyAlignment="1" applyProtection="1">
      <alignment vertical="center" wrapText="1"/>
      <protection locked="0"/>
    </xf>
    <xf numFmtId="165" fontId="13" fillId="0" borderId="25" xfId="0" applyNumberFormat="1" applyFont="1" applyBorder="1" applyAlignment="1" applyProtection="1">
      <alignment horizontal="center" vertical="center" wrapText="1" readingOrder="1"/>
      <protection locked="0"/>
    </xf>
    <xf numFmtId="10" fontId="13" fillId="4" borderId="25" xfId="1" applyNumberFormat="1" applyFont="1" applyFill="1" applyBorder="1" applyAlignment="1" applyProtection="1">
      <alignment horizontal="center" vertical="center" wrapText="1" readingOrder="1"/>
      <protection locked="0"/>
    </xf>
    <xf numFmtId="166" fontId="13" fillId="4" borderId="25" xfId="0" applyNumberFormat="1" applyFont="1" applyFill="1" applyBorder="1" applyAlignment="1" applyProtection="1">
      <alignment horizontal="center" vertical="center" wrapText="1" readingOrder="1"/>
      <protection locked="0"/>
    </xf>
    <xf numFmtId="0" fontId="9" fillId="6" borderId="25" xfId="0" applyFont="1" applyFill="1" applyBorder="1" applyAlignment="1" applyProtection="1">
      <alignment vertical="center" wrapText="1"/>
      <protection locked="0"/>
    </xf>
    <xf numFmtId="0" fontId="9" fillId="0" borderId="25" xfId="0" applyFont="1" applyBorder="1" applyAlignment="1" applyProtection="1">
      <alignment vertical="center" wrapText="1"/>
      <protection locked="0"/>
    </xf>
    <xf numFmtId="0" fontId="13" fillId="8" borderId="25" xfId="0" applyFont="1" applyFill="1" applyBorder="1" applyAlignment="1">
      <alignment vertical="top" wrapText="1"/>
    </xf>
    <xf numFmtId="0" fontId="9" fillId="9" borderId="25" xfId="0" applyFont="1" applyFill="1" applyBorder="1" applyAlignment="1">
      <alignment vertical="center" wrapText="1" readingOrder="1"/>
    </xf>
    <xf numFmtId="165" fontId="13" fillId="5" borderId="7" xfId="0" applyNumberFormat="1" applyFont="1" applyFill="1" applyBorder="1" applyAlignment="1" applyProtection="1">
      <alignment horizontal="center" vertical="center" wrapText="1" readingOrder="1"/>
      <protection locked="0"/>
    </xf>
    <xf numFmtId="164" fontId="13" fillId="0" borderId="32" xfId="0" applyNumberFormat="1" applyFont="1" applyBorder="1" applyAlignment="1" applyProtection="1">
      <alignment horizontal="center" vertical="center" wrapText="1" readingOrder="1"/>
      <protection locked="0"/>
    </xf>
    <xf numFmtId="9" fontId="13" fillId="0" borderId="33" xfId="0" applyNumberFormat="1" applyFont="1" applyBorder="1" applyAlignment="1" applyProtection="1">
      <alignment horizontal="center" vertical="center" wrapText="1" readingOrder="1"/>
      <protection locked="0"/>
    </xf>
    <xf numFmtId="0" fontId="13" fillId="0" borderId="34"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164" fontId="13" fillId="0" borderId="36" xfId="0" applyNumberFormat="1" applyFont="1" applyBorder="1" applyAlignment="1" applyProtection="1">
      <alignment horizontal="center" vertical="center" wrapText="1" readingOrder="1"/>
      <protection locked="0"/>
    </xf>
    <xf numFmtId="0" fontId="9" fillId="5" borderId="35" xfId="0" applyFont="1" applyFill="1" applyBorder="1" applyAlignment="1">
      <alignment horizontal="center" vertical="center" wrapText="1" readingOrder="1"/>
    </xf>
    <xf numFmtId="164" fontId="13" fillId="5" borderId="18" xfId="0" applyNumberFormat="1" applyFont="1" applyFill="1" applyBorder="1" applyAlignment="1" applyProtection="1">
      <alignment horizontal="center" vertical="center" wrapText="1" readingOrder="1"/>
      <protection locked="0"/>
    </xf>
    <xf numFmtId="0" fontId="13" fillId="0" borderId="7" xfId="0" applyFont="1" applyBorder="1" applyAlignment="1" applyProtection="1">
      <alignment vertical="center" wrapText="1"/>
      <protection locked="0"/>
    </xf>
    <xf numFmtId="164" fontId="13" fillId="0" borderId="37" xfId="0" applyNumberFormat="1" applyFont="1" applyBorder="1" applyAlignment="1" applyProtection="1">
      <alignment horizontal="center" vertical="center" wrapText="1"/>
      <protection locked="0"/>
    </xf>
    <xf numFmtId="164" fontId="13" fillId="5" borderId="7" xfId="0" applyNumberFormat="1" applyFont="1" applyFill="1" applyBorder="1" applyAlignment="1" applyProtection="1">
      <alignment horizontal="center" vertical="center" wrapText="1" readingOrder="1"/>
      <protection locked="0"/>
    </xf>
    <xf numFmtId="9" fontId="13" fillId="5" borderId="18" xfId="1" applyFont="1" applyFill="1" applyBorder="1" applyAlignment="1" applyProtection="1">
      <alignment horizontal="center" vertical="center" wrapText="1" readingOrder="1"/>
      <protection locked="0"/>
    </xf>
    <xf numFmtId="9" fontId="13" fillId="0" borderId="19" xfId="0" applyNumberFormat="1" applyFont="1" applyBorder="1" applyAlignment="1" applyProtection="1">
      <alignment horizontal="center" vertical="center" wrapText="1"/>
      <protection locked="0"/>
    </xf>
    <xf numFmtId="0" fontId="14" fillId="0" borderId="0" xfId="0" applyFont="1" applyProtection="1">
      <protection locked="0"/>
    </xf>
    <xf numFmtId="9" fontId="13" fillId="0" borderId="25" xfId="1" applyFont="1" applyBorder="1" applyAlignment="1" applyProtection="1">
      <alignment horizontal="center" vertical="center" wrapText="1" readingOrder="1"/>
      <protection locked="0"/>
    </xf>
    <xf numFmtId="9" fontId="13" fillId="5" borderId="25" xfId="1" applyFont="1" applyFill="1" applyBorder="1" applyAlignment="1" applyProtection="1">
      <alignment horizontal="center" vertical="center" wrapText="1" readingOrder="1"/>
      <protection locked="0"/>
    </xf>
    <xf numFmtId="9" fontId="13" fillId="0" borderId="25" xfId="1" applyFont="1" applyBorder="1" applyAlignment="1" applyProtection="1">
      <alignment horizontal="center" vertical="center" wrapText="1"/>
      <protection locked="0"/>
    </xf>
    <xf numFmtId="9" fontId="13" fillId="0" borderId="16" xfId="1" applyFont="1" applyBorder="1" applyAlignment="1" applyProtection="1">
      <alignment horizontal="center" vertical="center" wrapText="1" readingOrder="1"/>
      <protection locked="0"/>
    </xf>
    <xf numFmtId="0" fontId="14" fillId="0" borderId="25" xfId="0" applyFont="1" applyBorder="1" applyAlignment="1" applyProtection="1">
      <alignment vertical="center" wrapText="1"/>
      <protection locked="0"/>
    </xf>
    <xf numFmtId="9" fontId="13" fillId="0" borderId="29" xfId="1" applyFont="1" applyBorder="1" applyAlignment="1" applyProtection="1">
      <alignment horizontal="center" vertical="center" wrapText="1"/>
      <protection locked="0"/>
    </xf>
    <xf numFmtId="0" fontId="19" fillId="0" borderId="0" xfId="0" applyFont="1"/>
    <xf numFmtId="0" fontId="20" fillId="0" borderId="18" xfId="0" applyFont="1" applyBorder="1" applyAlignment="1" applyProtection="1">
      <alignment vertical="center" wrapText="1"/>
      <protection locked="0"/>
    </xf>
    <xf numFmtId="165" fontId="13" fillId="0" borderId="9" xfId="0" applyNumberFormat="1" applyFont="1" applyFill="1" applyBorder="1" applyAlignment="1" applyProtection="1">
      <alignment horizontal="center" vertical="center" wrapText="1" readingOrder="1"/>
      <protection locked="0"/>
    </xf>
    <xf numFmtId="0" fontId="13" fillId="0" borderId="1" xfId="0" applyFont="1" applyBorder="1" applyAlignment="1" applyProtection="1">
      <alignment horizontal="center"/>
      <protection locked="0"/>
    </xf>
    <xf numFmtId="0" fontId="14" fillId="0" borderId="2" xfId="0" applyFont="1" applyBorder="1" applyAlignment="1" applyProtection="1">
      <alignment horizontal="center"/>
      <protection locked="0"/>
    </xf>
    <xf numFmtId="0" fontId="14" fillId="0" borderId="0" xfId="0" applyFont="1" applyAlignment="1" applyProtection="1">
      <alignment horizontal="center"/>
      <protection locked="0"/>
    </xf>
    <xf numFmtId="0" fontId="4" fillId="2" borderId="25" xfId="0" applyFont="1" applyFill="1" applyBorder="1" applyAlignment="1">
      <alignment horizontal="left" vertical="center"/>
    </xf>
    <xf numFmtId="0" fontId="4" fillId="2" borderId="30" xfId="0" applyFont="1" applyFill="1" applyBorder="1" applyAlignment="1">
      <alignment horizontal="left" vertical="center"/>
    </xf>
    <xf numFmtId="0" fontId="15" fillId="6" borderId="25" xfId="0" applyFont="1" applyFill="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17" fillId="8" borderId="25" xfId="0" applyFont="1" applyFill="1" applyBorder="1" applyAlignment="1" applyProtection="1">
      <alignment horizontal="left" vertical="center" wrapText="1"/>
      <protection locked="0"/>
    </xf>
    <xf numFmtId="0" fontId="17" fillId="8" borderId="25" xfId="0" applyFont="1" applyFill="1" applyBorder="1" applyAlignment="1" applyProtection="1">
      <alignment horizontal="justify" vertical="center" wrapText="1"/>
      <protection locked="0"/>
    </xf>
    <xf numFmtId="0" fontId="4" fillId="7" borderId="25" xfId="0" applyFont="1" applyFill="1" applyBorder="1" applyAlignment="1">
      <alignment horizontal="left" vertical="center"/>
    </xf>
    <xf numFmtId="0" fontId="5" fillId="0" borderId="25" xfId="0" applyFont="1" applyBorder="1" applyAlignment="1" applyProtection="1">
      <alignment vertical="center" wrapText="1"/>
      <protection locked="0"/>
    </xf>
    <xf numFmtId="0" fontId="17" fillId="8" borderId="38" xfId="0" applyFont="1" applyFill="1" applyBorder="1" applyAlignment="1" applyProtection="1">
      <alignment horizontal="left" vertical="top" wrapText="1"/>
      <protection locked="0"/>
    </xf>
    <xf numFmtId="0" fontId="17" fillId="8" borderId="39" xfId="0" applyFont="1" applyFill="1" applyBorder="1" applyAlignment="1" applyProtection="1">
      <alignment horizontal="left" vertical="top" wrapText="1"/>
      <protection locked="0"/>
    </xf>
    <xf numFmtId="0" fontId="17" fillId="8" borderId="40" xfId="0" applyFont="1" applyFill="1" applyBorder="1" applyAlignment="1" applyProtection="1">
      <alignment horizontal="left" vertical="top" wrapText="1"/>
      <protection locked="0"/>
    </xf>
    <xf numFmtId="0" fontId="6" fillId="0" borderId="24" xfId="0" applyFont="1" applyBorder="1" applyAlignment="1" applyProtection="1">
      <alignment horizontal="left" vertical="center" wrapText="1"/>
      <protection locked="0"/>
    </xf>
    <xf numFmtId="0" fontId="16" fillId="8" borderId="25" xfId="0" applyFont="1" applyFill="1" applyBorder="1" applyAlignment="1" applyProtection="1">
      <alignment horizontal="left" vertical="center" wrapText="1"/>
      <protection locked="0"/>
    </xf>
    <xf numFmtId="0" fontId="16" fillId="8" borderId="25" xfId="0" applyFont="1" applyFill="1" applyBorder="1" applyAlignment="1" applyProtection="1">
      <alignment horizontal="justify" vertical="center" wrapText="1"/>
      <protection locked="0"/>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4" fillId="2" borderId="4" xfId="0" applyFont="1" applyFill="1" applyBorder="1" applyAlignment="1">
      <alignment horizontal="left" vertical="center"/>
    </xf>
    <xf numFmtId="0" fontId="8" fillId="0" borderId="5"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4" fillId="7" borderId="3" xfId="0" applyFont="1" applyFill="1" applyBorder="1" applyAlignment="1">
      <alignment horizontal="left" vertical="center"/>
    </xf>
    <xf numFmtId="0" fontId="4" fillId="7" borderId="0" xfId="0" applyFont="1" applyFill="1" applyAlignment="1">
      <alignment horizontal="left" vertical="center"/>
    </xf>
    <xf numFmtId="0" fontId="4" fillId="7" borderId="4" xfId="0" applyFont="1" applyFill="1" applyBorder="1" applyAlignment="1">
      <alignment horizontal="left" vertical="center"/>
    </xf>
    <xf numFmtId="0" fontId="14" fillId="3" borderId="25" xfId="0" applyFont="1" applyFill="1" applyBorder="1" applyAlignment="1">
      <alignment horizontal="center" vertical="center" wrapText="1" readingOrder="1"/>
    </xf>
    <xf numFmtId="0" fontId="5" fillId="0" borderId="0" xfId="0" applyFont="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44" fontId="13" fillId="0" borderId="21" xfId="2" applyFont="1" applyFill="1" applyBorder="1" applyAlignment="1" applyProtection="1">
      <alignment horizontal="center" vertical="center" wrapText="1" readingOrder="1"/>
      <protection locked="0"/>
    </xf>
    <xf numFmtId="44" fontId="13" fillId="0" borderId="12" xfId="2" applyFont="1" applyFill="1" applyBorder="1" applyAlignment="1" applyProtection="1">
      <alignment horizontal="center" vertical="center" wrapText="1" readingOrder="1"/>
      <protection locked="0"/>
    </xf>
    <xf numFmtId="10" fontId="13" fillId="0" borderId="12" xfId="1" applyNumberFormat="1" applyFont="1" applyFill="1" applyBorder="1" applyAlignment="1" applyProtection="1">
      <alignment horizontal="center" vertical="center" wrapText="1" readingOrder="1"/>
    </xf>
    <xf numFmtId="10" fontId="13" fillId="0" borderId="22" xfId="1" applyNumberFormat="1" applyFont="1" applyFill="1" applyBorder="1" applyAlignment="1" applyProtection="1">
      <alignment horizontal="center" vertical="center" wrapText="1" readingOrder="1"/>
    </xf>
    <xf numFmtId="0" fontId="9" fillId="5" borderId="9" xfId="0" applyFont="1" applyFill="1" applyBorder="1" applyAlignment="1">
      <alignment horizontal="center" vertical="center" wrapText="1" readingOrder="1"/>
    </xf>
    <xf numFmtId="0" fontId="13" fillId="3" borderId="9" xfId="0" applyFont="1" applyFill="1" applyBorder="1" applyAlignment="1">
      <alignment vertical="top" wrapText="1"/>
    </xf>
    <xf numFmtId="0" fontId="13" fillId="3" borderId="10" xfId="0" applyFont="1" applyFill="1" applyBorder="1" applyAlignment="1">
      <alignment vertical="top" wrapText="1"/>
    </xf>
    <xf numFmtId="43" fontId="0" fillId="0" borderId="13" xfId="2" applyNumberFormat="1" applyFont="1" applyFill="1" applyBorder="1" applyAlignment="1" applyProtection="1">
      <alignment horizontal="center" vertical="center" wrapText="1" readingOrder="1"/>
      <protection locked="0"/>
    </xf>
    <xf numFmtId="44" fontId="13" fillId="0" borderId="17" xfId="2" applyFont="1" applyFill="1" applyBorder="1" applyAlignment="1" applyProtection="1">
      <alignment horizontal="center" vertical="center" wrapText="1" readingOrder="1"/>
      <protection locked="0"/>
    </xf>
    <xf numFmtId="44" fontId="13" fillId="0" borderId="11" xfId="2" applyFont="1" applyFill="1" applyBorder="1" applyAlignment="1" applyProtection="1">
      <alignment horizontal="center" vertical="center" wrapText="1" readingOrder="1"/>
      <protection locked="0"/>
    </xf>
    <xf numFmtId="49" fontId="5" fillId="0" borderId="6" xfId="0" quotePrefix="1" applyNumberFormat="1" applyFont="1" applyBorder="1" applyAlignment="1" applyProtection="1">
      <alignment horizontal="left" vertical="center" wrapText="1"/>
      <protection locked="0"/>
    </xf>
    <xf numFmtId="0" fontId="5" fillId="8" borderId="6" xfId="0" applyFont="1" applyFill="1" applyBorder="1" applyAlignment="1" applyProtection="1">
      <alignment horizontal="left" vertical="center" wrapText="1"/>
      <protection locked="0"/>
    </xf>
    <xf numFmtId="0" fontId="8" fillId="0" borderId="6" xfId="0" applyFont="1" applyBorder="1" applyAlignment="1">
      <alignment horizontal="center" vertical="center" wrapText="1"/>
    </xf>
    <xf numFmtId="0" fontId="18" fillId="0" borderId="0" xfId="0" applyFont="1" applyAlignment="1" applyProtection="1">
      <alignment horizontal="center"/>
      <protection locked="0"/>
    </xf>
    <xf numFmtId="0" fontId="17" fillId="8" borderId="38" xfId="0" applyFont="1" applyFill="1" applyBorder="1" applyAlignment="1" applyProtection="1">
      <alignment horizontal="left" vertical="center" wrapText="1"/>
      <protection locked="0"/>
    </xf>
    <xf numFmtId="0" fontId="17" fillId="8" borderId="39" xfId="0" applyFont="1" applyFill="1" applyBorder="1" applyAlignment="1" applyProtection="1">
      <alignment horizontal="left" vertical="center" wrapText="1"/>
      <protection locked="0"/>
    </xf>
    <xf numFmtId="0" fontId="17" fillId="8" borderId="40" xfId="0" applyFont="1" applyFill="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44" fontId="13" fillId="0" borderId="25" xfId="2" applyFont="1" applyFill="1" applyBorder="1" applyAlignment="1" applyProtection="1">
      <alignment horizontal="center" vertical="center" wrapText="1" readingOrder="1"/>
      <protection locked="0"/>
    </xf>
    <xf numFmtId="10" fontId="13" fillId="0" borderId="25" xfId="1" applyNumberFormat="1" applyFont="1" applyFill="1" applyBorder="1" applyAlignment="1" applyProtection="1">
      <alignment horizontal="center" vertical="center" wrapText="1" readingOrder="1"/>
    </xf>
    <xf numFmtId="0" fontId="9" fillId="5" borderId="25" xfId="0" applyFont="1" applyFill="1" applyBorder="1" applyAlignment="1">
      <alignment horizontal="center" vertical="center" wrapText="1" readingOrder="1"/>
    </xf>
    <xf numFmtId="0" fontId="13" fillId="3" borderId="25" xfId="0" applyFont="1" applyFill="1" applyBorder="1" applyAlignment="1">
      <alignment vertical="top" wrapText="1"/>
    </xf>
    <xf numFmtId="0" fontId="8" fillId="0" borderId="25" xfId="0" applyFont="1" applyBorder="1" applyAlignment="1">
      <alignment horizontal="center" vertical="center" wrapText="1"/>
    </xf>
    <xf numFmtId="0" fontId="8" fillId="0" borderId="25" xfId="0" applyFont="1" applyBorder="1" applyAlignment="1">
      <alignment horizontal="left" vertical="center" wrapText="1"/>
    </xf>
    <xf numFmtId="49" fontId="5" fillId="0" borderId="25" xfId="0" quotePrefix="1" applyNumberFormat="1"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17" fillId="8" borderId="16" xfId="0" applyFont="1" applyFill="1" applyBorder="1" applyAlignment="1" applyProtection="1">
      <alignment horizontal="justify" vertical="center" wrapText="1"/>
      <protection locked="0"/>
    </xf>
    <xf numFmtId="0" fontId="16" fillId="8" borderId="16" xfId="0" applyFont="1" applyFill="1" applyBorder="1" applyAlignment="1" applyProtection="1">
      <alignment horizontal="justify" vertical="center" wrapText="1"/>
      <protection locked="0"/>
    </xf>
    <xf numFmtId="0" fontId="4" fillId="2" borderId="16" xfId="0" applyFont="1" applyFill="1" applyBorder="1" applyAlignment="1">
      <alignment horizontal="left" vertical="center"/>
    </xf>
    <xf numFmtId="0" fontId="4" fillId="7" borderId="16" xfId="0" applyFont="1" applyFill="1" applyBorder="1" applyAlignment="1">
      <alignment horizontal="left" vertical="center"/>
    </xf>
    <xf numFmtId="0" fontId="6" fillId="0" borderId="16" xfId="0" applyFont="1" applyBorder="1" applyAlignment="1" applyProtection="1">
      <alignment horizontal="left" vertical="center" wrapText="1"/>
      <protection locked="0"/>
    </xf>
    <xf numFmtId="0" fontId="15" fillId="6" borderId="16" xfId="0" applyFont="1" applyFill="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17" fillId="8" borderId="16" xfId="0" applyFont="1" applyFill="1" applyBorder="1" applyAlignment="1" applyProtection="1">
      <alignment horizontal="left" vertical="center" wrapText="1"/>
      <protection locked="0"/>
    </xf>
    <xf numFmtId="0" fontId="16" fillId="8" borderId="16" xfId="0" applyFont="1" applyFill="1" applyBorder="1" applyAlignment="1" applyProtection="1">
      <alignment horizontal="left" vertical="center" wrapText="1"/>
      <protection locked="0"/>
    </xf>
    <xf numFmtId="0" fontId="9" fillId="5" borderId="23" xfId="0" applyFont="1" applyFill="1" applyBorder="1" applyAlignment="1">
      <alignment horizontal="center" vertical="center" wrapText="1" readingOrder="1"/>
    </xf>
    <xf numFmtId="0" fontId="13" fillId="3" borderId="23" xfId="0" applyFont="1" applyFill="1" applyBorder="1" applyAlignment="1">
      <alignment vertical="top" wrapText="1"/>
    </xf>
    <xf numFmtId="0" fontId="4" fillId="2" borderId="24" xfId="0" applyFont="1" applyFill="1" applyBorder="1" applyAlignment="1">
      <alignment horizontal="left" vertical="center"/>
    </xf>
    <xf numFmtId="0" fontId="5" fillId="0" borderId="16" xfId="0" applyFont="1" applyBorder="1" applyAlignment="1" applyProtection="1">
      <alignment horizontal="justify" vertical="center" wrapText="1"/>
      <protection locked="0"/>
    </xf>
    <xf numFmtId="44" fontId="13" fillId="0" borderId="24" xfId="2" applyFont="1" applyFill="1" applyBorder="1" applyAlignment="1" applyProtection="1">
      <alignment horizontal="center" vertical="center" wrapText="1" readingOrder="1"/>
      <protection locked="0"/>
    </xf>
    <xf numFmtId="10" fontId="13" fillId="0" borderId="24" xfId="1" applyNumberFormat="1" applyFont="1" applyFill="1" applyBorder="1" applyAlignment="1" applyProtection="1">
      <alignment horizontal="center" vertical="center" wrapText="1" readingOrder="1"/>
    </xf>
    <xf numFmtId="0" fontId="4" fillId="7" borderId="23" xfId="0" applyFont="1" applyFill="1" applyBorder="1" applyAlignment="1">
      <alignment horizontal="left" vertical="center"/>
    </xf>
    <xf numFmtId="0" fontId="5" fillId="8" borderId="16" xfId="0" applyFont="1" applyFill="1" applyBorder="1" applyAlignment="1" applyProtection="1">
      <alignment horizontal="left" vertical="center" wrapText="1"/>
      <protection locked="0"/>
    </xf>
    <xf numFmtId="0" fontId="8" fillId="0" borderId="16" xfId="0" applyFont="1" applyBorder="1" applyAlignment="1">
      <alignment horizontal="left" vertical="center" wrapText="1"/>
    </xf>
    <xf numFmtId="49" fontId="5" fillId="0" borderId="16" xfId="0" quotePrefix="1" applyNumberFormat="1" applyFont="1" applyBorder="1" applyAlignment="1" applyProtection="1">
      <alignment horizontal="left" vertical="center" wrapText="1"/>
      <protection locked="0"/>
    </xf>
    <xf numFmtId="0" fontId="8" fillId="0" borderId="16" xfId="0" applyFont="1" applyBorder="1" applyAlignment="1">
      <alignment horizontal="center" vertical="center" wrapText="1"/>
    </xf>
  </cellXfs>
  <cellStyles count="3">
    <cellStyle name="Moneda" xfId="2" builtinId="4"/>
    <cellStyle name="Normal" xfId="0" builtinId="0"/>
    <cellStyle name="Porcentaje" xfId="1" builtinId="5"/>
  </cellStyles>
  <dxfs count="45">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14999847407452621"/>
        </right>
        <top style="thin">
          <color theme="0" tint="-0.14999847407452621"/>
        </top>
        <bottom style="thin">
          <color theme="0" tint="-0.14999847407452621"/>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bottom style="thin">
          <color theme="0" tint="-0.499984740745262"/>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bottom/>
        <vertical style="thin">
          <color theme="0" tint="-0.499984740745262"/>
        </vertical>
        <horizontal style="thin">
          <color theme="0" tint="-0.499984740745262"/>
        </horizontal>
      </border>
      <protection locked="1" hidden="0"/>
    </dxf>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499984740745262"/>
        </left>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right style="thin">
          <color theme="0" tint="-0.499984740745262"/>
        </right>
        <top style="thin">
          <color theme="0" tint="-0.499984740745262"/>
        </top>
        <bottom style="thin">
          <color theme="0" tint="-0.499984740745262"/>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bottom/>
        <vertical style="thin">
          <color theme="0" tint="-0.499984740745262"/>
        </vertical>
        <horizontal style="thin">
          <color theme="0" tint="-0.499984740745262"/>
        </horizontal>
      </border>
      <protection locked="1" hidden="0"/>
    </dxf>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outline="0">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4.9989318521683403E-2"/>
        </left>
        <right style="thin">
          <color theme="0" tint="-0.249977111117893"/>
        </right>
        <top style="thin">
          <color theme="0" tint="-0.34998626667073579"/>
        </top>
        <bottom style="thin">
          <color theme="0" tint="-0.34998626667073579"/>
        </bottom>
        <vertical/>
        <horizontal style="thin">
          <color theme="0" tint="-0.34998626667073579"/>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theme="0" tint="-0.34998626667073579"/>
        </left>
        <right style="thin">
          <color theme="0" tint="-0.249977111117893"/>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2" defaultTableStyle="TableStyleMedium2" defaultPivotStyle="PivotStyleLight16">
    <tableStyle name="Estilo de tabla 1" pivot="0" count="0"/>
    <tableStyle name="Invisible" pivot="0" table="0" count="0"/>
  </tableStyles>
  <colors>
    <mruColors>
      <color rgb="FFEE2A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3:J29"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dataCellStyle="Porcentaje">
      <calculatedColumnFormula>IF(G24&gt;0,G24/E24,0)</calculatedColumnFormula>
    </tableColumn>
    <tableColumn id="8" name="Financiero _x000a_(%) _x000a_H=F/D" dataDxfId="30">
      <calculatedColumnFormula>IF(H24&gt;0,H24/F24,0)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5" name="Tabla16" displayName="Tabla16" ref="A23:J24" totalsRowShown="0" headerRowDxfId="29" dataDxfId="27" headerRowBorderDxfId="28" tableBorderDxfId="26" totalsRowBorderDxfId="25">
  <tableColumns count="10">
    <tableColumn id="1" name="Producto" dataDxfId="24"/>
    <tableColumn id="2" name="Indicador" dataDxfId="23"/>
    <tableColumn id="3" name="Física_x000a_(A)" dataDxfId="22" dataCellStyle="Porcentaje"/>
    <tableColumn id="4" name="Financiera_x000a_(B)" dataDxfId="21"/>
    <tableColumn id="9" name="Física_x000a_(C)" dataDxfId="20" dataCellStyle="Porcentaje"/>
    <tableColumn id="10" name="Financiera_x000a_(D)" dataDxfId="19"/>
    <tableColumn id="5" name="Física _x000a_(E)" dataDxfId="18" dataCellStyle="Porcentaje"/>
    <tableColumn id="6" name="Financiera _x000a_ (F)" dataDxfId="17"/>
    <tableColumn id="7" name="Física _x000a_(%)_x000a_ G=E/C" dataDxfId="16" dataCellStyle="Porcentaje">
      <calculatedColumnFormula>IF(G24&gt;0,G24/E24,0)</calculatedColumnFormula>
    </tableColumn>
    <tableColumn id="8" name="Financiero _x000a_(%) _x000a_H=F/D" dataDxfId="15">
      <calculatedColumnFormula>IF(H24&gt;0,H24/F24,0)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7" name="Tabla18" displayName="Tabla18" ref="A23:J28"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IF(G24&gt;0,G24/E24,0)</calculatedColumnFormula>
    </tableColumn>
    <tableColumn id="8" name="Financiero _x000a_(%) _x000a_H=F/D" dataDxfId="0">
      <calculatedColumnFormula>IF(H24&gt;0,H24/F24,0)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tabSelected="1" view="pageLayout" topLeftCell="A19" zoomScale="85" zoomScaleNormal="100" zoomScaleSheetLayoutView="87" zoomScalePageLayoutView="85" workbookViewId="0">
      <selection activeCell="H27" sqref="H27"/>
    </sheetView>
  </sheetViews>
  <sheetFormatPr baseColWidth="10" defaultColWidth="11.42578125" defaultRowHeight="14.25" x14ac:dyDescent="0.2"/>
  <cols>
    <col min="1" max="1" width="33" style="3" customWidth="1"/>
    <col min="2" max="2" width="19.28515625" style="3" bestFit="1" customWidth="1"/>
    <col min="3" max="3" width="12.7109375" style="3" customWidth="1"/>
    <col min="4" max="4" width="18.140625" style="3" customWidth="1"/>
    <col min="5" max="5" width="12.7109375" style="3" customWidth="1"/>
    <col min="6" max="6" width="18.28515625" style="3" customWidth="1"/>
    <col min="7" max="7" width="12.7109375" style="3" customWidth="1"/>
    <col min="8" max="8" width="16.85546875" style="3" customWidth="1"/>
    <col min="9" max="10" width="12.7109375" style="3" customWidth="1"/>
    <col min="11" max="11" width="11.42578125" style="3"/>
    <col min="12" max="12" width="15.7109375" style="2" bestFit="1" customWidth="1"/>
    <col min="13" max="13" width="17.140625" style="2" bestFit="1" customWidth="1"/>
    <col min="14" max="16384" width="11.42578125" style="2"/>
  </cols>
  <sheetData>
    <row r="1" spans="1:11" ht="20.25" customHeight="1" x14ac:dyDescent="0.2">
      <c r="A1" s="107" t="s">
        <v>0</v>
      </c>
      <c r="B1" s="108"/>
      <c r="C1" s="108"/>
      <c r="D1" s="108"/>
      <c r="E1" s="108"/>
      <c r="F1" s="108"/>
      <c r="G1" s="108"/>
      <c r="H1" s="108"/>
      <c r="I1" s="108"/>
      <c r="J1" s="109"/>
      <c r="K1" s="1"/>
    </row>
    <row r="2" spans="1:11" ht="20.25" customHeight="1" x14ac:dyDescent="0.2">
      <c r="A2" s="113" t="s">
        <v>1</v>
      </c>
      <c r="B2" s="114"/>
      <c r="C2" s="114"/>
      <c r="D2" s="114"/>
      <c r="E2" s="114"/>
      <c r="F2" s="114"/>
      <c r="G2" s="114"/>
      <c r="H2" s="114"/>
      <c r="I2" s="114"/>
      <c r="J2" s="115"/>
      <c r="K2" s="1"/>
    </row>
    <row r="3" spans="1:11" ht="19.5" customHeight="1" x14ac:dyDescent="0.2">
      <c r="A3" s="11" t="s">
        <v>2</v>
      </c>
      <c r="B3" s="129" t="s">
        <v>3</v>
      </c>
      <c r="C3" s="129"/>
      <c r="D3" s="129"/>
      <c r="E3" s="129"/>
      <c r="F3" s="129"/>
      <c r="G3" s="129"/>
      <c r="H3" s="129"/>
      <c r="I3" s="129"/>
      <c r="J3" s="129"/>
      <c r="K3" s="1"/>
    </row>
    <row r="4" spans="1:11" ht="18.75" customHeight="1" x14ac:dyDescent="0.2">
      <c r="A4" s="12" t="s">
        <v>4</v>
      </c>
      <c r="B4" s="129" t="s">
        <v>5</v>
      </c>
      <c r="C4" s="129"/>
      <c r="D4" s="129"/>
      <c r="E4" s="129"/>
      <c r="F4" s="129"/>
      <c r="G4" s="129"/>
      <c r="H4" s="129"/>
      <c r="I4" s="129"/>
      <c r="J4" s="129"/>
      <c r="K4" s="1"/>
    </row>
    <row r="5" spans="1:11" ht="18.75" customHeight="1" x14ac:dyDescent="0.2">
      <c r="A5" s="12" t="s">
        <v>6</v>
      </c>
      <c r="B5" s="129" t="s">
        <v>7</v>
      </c>
      <c r="C5" s="129"/>
      <c r="D5" s="129"/>
      <c r="E5" s="129"/>
      <c r="F5" s="129"/>
      <c r="G5" s="129"/>
      <c r="H5" s="129"/>
      <c r="I5" s="129"/>
      <c r="J5" s="129"/>
      <c r="K5" s="1"/>
    </row>
    <row r="6" spans="1:11" ht="51.75" customHeight="1" x14ac:dyDescent="0.2">
      <c r="A6" s="11" t="s">
        <v>8</v>
      </c>
      <c r="B6" s="130" t="s">
        <v>9</v>
      </c>
      <c r="C6" s="130"/>
      <c r="D6" s="130"/>
      <c r="E6" s="130"/>
      <c r="F6" s="130"/>
      <c r="G6" s="130"/>
      <c r="H6" s="130"/>
      <c r="I6" s="130"/>
      <c r="J6" s="130"/>
    </row>
    <row r="7" spans="1:11" ht="57.75" customHeight="1" x14ac:dyDescent="0.2">
      <c r="A7" s="11" t="s">
        <v>10</v>
      </c>
      <c r="B7" s="130" t="s">
        <v>11</v>
      </c>
      <c r="C7" s="130"/>
      <c r="D7" s="130"/>
      <c r="E7" s="130"/>
      <c r="F7" s="130"/>
      <c r="G7" s="130"/>
      <c r="H7" s="130"/>
      <c r="I7" s="130"/>
      <c r="J7" s="130"/>
    </row>
    <row r="8" spans="1:11" ht="19.5" customHeight="1" x14ac:dyDescent="0.2">
      <c r="A8" s="107" t="s">
        <v>12</v>
      </c>
      <c r="B8" s="108"/>
      <c r="C8" s="108"/>
      <c r="D8" s="108"/>
      <c r="E8" s="108"/>
      <c r="F8" s="108"/>
      <c r="G8" s="108"/>
      <c r="H8" s="108"/>
      <c r="I8" s="108"/>
      <c r="J8" s="109"/>
    </row>
    <row r="9" spans="1:11" ht="21" customHeight="1" x14ac:dyDescent="0.2">
      <c r="A9" s="11" t="s">
        <v>13</v>
      </c>
      <c r="B9" s="4">
        <v>1</v>
      </c>
      <c r="C9" s="131" t="str">
        <f>IFERROR(VLOOKUP(B9,'[1]Validacion datos'!A2:B5,2,FALSE),"")</f>
        <v>DESARROLLO INSTITUCIONAL</v>
      </c>
      <c r="D9" s="131"/>
      <c r="E9" s="131"/>
      <c r="F9" s="131"/>
      <c r="G9" s="131"/>
      <c r="H9" s="131"/>
      <c r="I9" s="131"/>
      <c r="J9" s="131"/>
    </row>
    <row r="10" spans="1:11" ht="17.25" customHeight="1" x14ac:dyDescent="0.2">
      <c r="A10" s="11" t="s">
        <v>14</v>
      </c>
      <c r="B10" s="5">
        <v>1.2</v>
      </c>
      <c r="C10" s="131" t="str">
        <f>IFERROR(VLOOKUP(B10,'[1]Validacion datos'!A8:B26,2,FALSE),"")</f>
        <v>Imperio de la ley y seguridad ciudadana</v>
      </c>
      <c r="D10" s="131"/>
      <c r="E10" s="131"/>
      <c r="F10" s="131"/>
      <c r="G10" s="131"/>
      <c r="H10" s="131"/>
      <c r="I10" s="131"/>
      <c r="J10" s="131"/>
    </row>
    <row r="11" spans="1:11" ht="63.75" customHeight="1" x14ac:dyDescent="0.2">
      <c r="A11" s="11" t="s">
        <v>15</v>
      </c>
      <c r="B11" s="6" t="s">
        <v>16</v>
      </c>
      <c r="C11" s="110"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11"/>
      <c r="E11" s="111"/>
      <c r="F11" s="111"/>
      <c r="G11" s="111"/>
      <c r="H11" s="111"/>
      <c r="I11" s="111"/>
      <c r="J11" s="112"/>
    </row>
    <row r="12" spans="1:11" ht="15" x14ac:dyDescent="0.2">
      <c r="A12" s="107" t="s">
        <v>17</v>
      </c>
      <c r="B12" s="108"/>
      <c r="C12" s="108"/>
      <c r="D12" s="108"/>
      <c r="E12" s="108"/>
      <c r="F12" s="108"/>
      <c r="G12" s="108"/>
      <c r="H12" s="108"/>
      <c r="I12" s="108"/>
      <c r="J12" s="109"/>
    </row>
    <row r="13" spans="1:11" ht="21.75" customHeight="1" x14ac:dyDescent="0.2">
      <c r="A13" s="11" t="s">
        <v>18</v>
      </c>
      <c r="B13" s="117" t="s">
        <v>19</v>
      </c>
      <c r="C13" s="117"/>
      <c r="D13" s="117"/>
      <c r="E13" s="117"/>
      <c r="F13" s="117"/>
      <c r="G13" s="117"/>
      <c r="H13" s="117"/>
      <c r="I13" s="117"/>
      <c r="J13" s="118"/>
    </row>
    <row r="14" spans="1:11" ht="140.25" customHeight="1" x14ac:dyDescent="0.2">
      <c r="A14" s="13" t="s">
        <v>20</v>
      </c>
      <c r="B14" s="117" t="s">
        <v>21</v>
      </c>
      <c r="C14" s="117"/>
      <c r="D14" s="117"/>
      <c r="E14" s="117"/>
      <c r="F14" s="117"/>
      <c r="G14" s="117"/>
      <c r="H14" s="117"/>
      <c r="I14" s="117"/>
      <c r="J14" s="118"/>
    </row>
    <row r="15" spans="1:11" ht="54.75" customHeight="1" x14ac:dyDescent="0.2">
      <c r="A15" s="13" t="s">
        <v>22</v>
      </c>
      <c r="B15" s="117" t="s">
        <v>23</v>
      </c>
      <c r="C15" s="117"/>
      <c r="D15" s="117"/>
      <c r="E15" s="117"/>
      <c r="F15" s="117"/>
      <c r="G15" s="117"/>
      <c r="H15" s="117"/>
      <c r="I15" s="117"/>
      <c r="J15" s="118"/>
    </row>
    <row r="16" spans="1:11" ht="43.5" customHeight="1" x14ac:dyDescent="0.2">
      <c r="A16" s="13" t="s">
        <v>24</v>
      </c>
      <c r="B16" s="117" t="s">
        <v>25</v>
      </c>
      <c r="C16" s="117"/>
      <c r="D16" s="117"/>
      <c r="E16" s="117"/>
      <c r="F16" s="117"/>
      <c r="G16" s="117"/>
      <c r="H16" s="117"/>
      <c r="I16" s="117"/>
      <c r="J16" s="118"/>
      <c r="K16" s="1"/>
    </row>
    <row r="17" spans="1:12" ht="20.25" customHeight="1" x14ac:dyDescent="0.2">
      <c r="A17" s="107" t="s">
        <v>26</v>
      </c>
      <c r="B17" s="108"/>
      <c r="C17" s="108"/>
      <c r="D17" s="108"/>
      <c r="E17" s="108"/>
      <c r="F17" s="108"/>
      <c r="G17" s="108"/>
      <c r="H17" s="108"/>
      <c r="I17" s="108"/>
      <c r="J17" s="109"/>
    </row>
    <row r="18" spans="1:12" ht="16.5" customHeight="1" x14ac:dyDescent="0.2">
      <c r="A18" s="113" t="s">
        <v>27</v>
      </c>
      <c r="B18" s="114"/>
      <c r="C18" s="114"/>
      <c r="D18" s="114"/>
      <c r="E18" s="114"/>
      <c r="F18" s="114"/>
      <c r="G18" s="114"/>
      <c r="H18" s="114"/>
      <c r="I18" s="114"/>
      <c r="J18" s="115"/>
      <c r="K18" s="1"/>
    </row>
    <row r="19" spans="1:12" ht="36.75" customHeight="1" x14ac:dyDescent="0.2">
      <c r="A19" s="116" t="s">
        <v>28</v>
      </c>
      <c r="B19" s="116"/>
      <c r="C19" s="116" t="s">
        <v>29</v>
      </c>
      <c r="D19" s="116"/>
      <c r="E19" s="116"/>
      <c r="F19" s="116" t="s">
        <v>30</v>
      </c>
      <c r="G19" s="116"/>
      <c r="H19" s="116"/>
      <c r="I19" s="116" t="s">
        <v>31</v>
      </c>
      <c r="J19" s="116"/>
    </row>
    <row r="20" spans="1:12" ht="28.5" customHeight="1" x14ac:dyDescent="0.2">
      <c r="A20" s="119">
        <v>712482531</v>
      </c>
      <c r="B20" s="120"/>
      <c r="C20" s="126">
        <f>SUM(D24:D29)</f>
        <v>712482531</v>
      </c>
      <c r="D20" s="127"/>
      <c r="E20" s="128"/>
      <c r="F20" s="126">
        <f>SUM(H24:H29)</f>
        <v>91056078.379999995</v>
      </c>
      <c r="G20" s="127"/>
      <c r="H20" s="128"/>
      <c r="I20" s="121">
        <f>+IF(F20&gt;0,F20/C20,0)</f>
        <v>0.12780113815871227</v>
      </c>
      <c r="J20" s="122"/>
    </row>
    <row r="21" spans="1:12" ht="20.25" customHeight="1" x14ac:dyDescent="0.2">
      <c r="A21" s="113" t="s">
        <v>32</v>
      </c>
      <c r="B21" s="114"/>
      <c r="C21" s="114"/>
      <c r="D21" s="114"/>
      <c r="E21" s="114"/>
      <c r="F21" s="114"/>
      <c r="G21" s="114"/>
      <c r="H21" s="114"/>
      <c r="I21" s="114"/>
      <c r="J21" s="115"/>
      <c r="K21" s="1"/>
    </row>
    <row r="22" spans="1:12" ht="50.25" customHeight="1" x14ac:dyDescent="0.2">
      <c r="A22" s="14"/>
      <c r="B22" s="15"/>
      <c r="C22" s="123" t="s">
        <v>33</v>
      </c>
      <c r="D22" s="124"/>
      <c r="E22" s="123" t="s">
        <v>34</v>
      </c>
      <c r="F22" s="124"/>
      <c r="G22" s="123" t="s">
        <v>35</v>
      </c>
      <c r="H22" s="123"/>
      <c r="I22" s="123" t="s">
        <v>36</v>
      </c>
      <c r="J22" s="125"/>
    </row>
    <row r="23" spans="1:12" ht="38.25" x14ac:dyDescent="0.2">
      <c r="A23" s="7" t="s">
        <v>37</v>
      </c>
      <c r="B23" s="8" t="s">
        <v>38</v>
      </c>
      <c r="C23" s="73" t="s">
        <v>39</v>
      </c>
      <c r="D23" s="73" t="s">
        <v>40</v>
      </c>
      <c r="E23" s="8" t="s">
        <v>41</v>
      </c>
      <c r="F23" s="8" t="s">
        <v>42</v>
      </c>
      <c r="G23" s="8" t="s">
        <v>43</v>
      </c>
      <c r="H23" s="8" t="s">
        <v>44</v>
      </c>
      <c r="I23" s="8" t="s">
        <v>45</v>
      </c>
      <c r="J23" s="9" t="s">
        <v>46</v>
      </c>
    </row>
    <row r="24" spans="1:12" ht="38.25" x14ac:dyDescent="0.2">
      <c r="A24" s="75" t="s">
        <v>47</v>
      </c>
      <c r="B24" s="70" t="s">
        <v>48</v>
      </c>
      <c r="C24" s="76" t="s">
        <v>48</v>
      </c>
      <c r="D24" s="16">
        <v>200821317</v>
      </c>
      <c r="E24" s="67" t="s">
        <v>48</v>
      </c>
      <c r="F24" s="17">
        <v>0</v>
      </c>
      <c r="G24" s="18" t="s">
        <v>48</v>
      </c>
      <c r="H24" s="89">
        <v>32301411.879999999</v>
      </c>
      <c r="I24" s="19" t="s">
        <v>48</v>
      </c>
      <c r="J24" s="20" t="e">
        <f t="shared" ref="J24:J29" si="0">IF(H24&gt;0,H24/F24,0)</f>
        <v>#DIV/0!</v>
      </c>
      <c r="L24" s="87"/>
    </row>
    <row r="25" spans="1:12" ht="52.5" customHeight="1" x14ac:dyDescent="0.2">
      <c r="A25" s="75" t="s">
        <v>49</v>
      </c>
      <c r="B25" s="70" t="s">
        <v>50</v>
      </c>
      <c r="C25" s="72">
        <v>60</v>
      </c>
      <c r="D25" s="16">
        <v>39266824</v>
      </c>
      <c r="E25" s="74">
        <v>8</v>
      </c>
      <c r="F25" s="17">
        <v>7458410.5</v>
      </c>
      <c r="G25" s="18">
        <v>18</v>
      </c>
      <c r="H25" s="16">
        <v>3230928.64</v>
      </c>
      <c r="I25" s="19">
        <f>IF(G25&gt;0,G25/E25,0)</f>
        <v>2.25</v>
      </c>
      <c r="J25" s="20">
        <f t="shared" si="0"/>
        <v>0.43319265411846131</v>
      </c>
    </row>
    <row r="26" spans="1:12" ht="57" customHeight="1" x14ac:dyDescent="0.2">
      <c r="A26" s="75" t="s">
        <v>51</v>
      </c>
      <c r="B26" s="70" t="s">
        <v>52</v>
      </c>
      <c r="C26" s="68">
        <v>38000</v>
      </c>
      <c r="D26" s="16">
        <v>176452064</v>
      </c>
      <c r="E26" s="74">
        <v>11400</v>
      </c>
      <c r="F26" s="67">
        <v>27058247.5</v>
      </c>
      <c r="G26" s="18">
        <v>14272</v>
      </c>
      <c r="H26" s="89">
        <v>20474280.710000001</v>
      </c>
      <c r="I26" s="19">
        <f>IF(G26&gt;0,G26/E26,0)</f>
        <v>1.2519298245614034</v>
      </c>
      <c r="J26" s="20">
        <f t="shared" si="0"/>
        <v>0.75667430826774729</v>
      </c>
      <c r="L26" s="87"/>
    </row>
    <row r="27" spans="1:12" ht="76.5" customHeight="1" x14ac:dyDescent="0.2">
      <c r="A27" s="75" t="s">
        <v>53</v>
      </c>
      <c r="B27" s="70" t="s">
        <v>54</v>
      </c>
      <c r="C27" s="68">
        <v>83</v>
      </c>
      <c r="D27" s="16">
        <v>71272576</v>
      </c>
      <c r="E27" s="74">
        <v>0</v>
      </c>
      <c r="F27" s="17">
        <v>12101092.75</v>
      </c>
      <c r="G27" s="18">
        <v>0</v>
      </c>
      <c r="H27" s="16">
        <v>13928650.68</v>
      </c>
      <c r="I27" s="19">
        <f>IF(G27&gt;0,G27/E27,0)</f>
        <v>0</v>
      </c>
      <c r="J27" s="20">
        <f t="shared" si="0"/>
        <v>1.1510242064709404</v>
      </c>
    </row>
    <row r="28" spans="1:12" ht="57.75" customHeight="1" x14ac:dyDescent="0.2">
      <c r="A28" s="75" t="s">
        <v>55</v>
      </c>
      <c r="B28" s="70" t="s">
        <v>56</v>
      </c>
      <c r="C28" s="68">
        <v>3</v>
      </c>
      <c r="D28" s="16">
        <v>143430049</v>
      </c>
      <c r="E28" s="77">
        <v>0</v>
      </c>
      <c r="F28" s="17">
        <v>24561313.25</v>
      </c>
      <c r="G28" s="18">
        <v>0</v>
      </c>
      <c r="H28" s="16">
        <v>19053305.670000002</v>
      </c>
      <c r="I28" s="19">
        <f>IF(G28&gt;0,G28/E28,0)</f>
        <v>0</v>
      </c>
      <c r="J28" s="20">
        <f t="shared" si="0"/>
        <v>0.77574458157281156</v>
      </c>
      <c r="L28" s="87"/>
    </row>
    <row r="29" spans="1:12" ht="123" customHeight="1" x14ac:dyDescent="0.2">
      <c r="A29" s="88" t="s">
        <v>57</v>
      </c>
      <c r="B29" s="71" t="s">
        <v>58</v>
      </c>
      <c r="C29" s="69">
        <v>1</v>
      </c>
      <c r="D29" s="16">
        <v>81239701</v>
      </c>
      <c r="E29" s="78">
        <v>1</v>
      </c>
      <c r="F29" s="17">
        <v>16158632.5</v>
      </c>
      <c r="G29" s="79">
        <v>1</v>
      </c>
      <c r="H29" s="38">
        <v>2067500.8</v>
      </c>
      <c r="I29" s="39">
        <f>IF(G29&gt;0,G29/E29,0)</f>
        <v>1</v>
      </c>
      <c r="J29" s="40">
        <f t="shared" si="0"/>
        <v>0.12795023341238809</v>
      </c>
      <c r="L29" s="87"/>
    </row>
    <row r="30" spans="1:12" ht="22.5" customHeight="1" x14ac:dyDescent="0.2">
      <c r="A30" s="93" t="s">
        <v>59</v>
      </c>
      <c r="B30" s="93"/>
      <c r="C30" s="94"/>
      <c r="D30" s="94"/>
      <c r="E30" s="93"/>
      <c r="F30" s="93"/>
      <c r="G30" s="93"/>
      <c r="H30" s="93"/>
      <c r="I30" s="93"/>
      <c r="J30" s="93"/>
    </row>
    <row r="31" spans="1:12" ht="15" x14ac:dyDescent="0.2">
      <c r="A31" s="99" t="s">
        <v>60</v>
      </c>
      <c r="B31" s="99"/>
      <c r="C31" s="99"/>
      <c r="D31" s="99"/>
      <c r="E31" s="99"/>
      <c r="F31" s="99"/>
      <c r="G31" s="99"/>
      <c r="H31" s="99"/>
      <c r="I31" s="99"/>
      <c r="J31" s="99"/>
      <c r="K31" s="1"/>
    </row>
    <row r="32" spans="1:12" ht="18.75" customHeight="1" x14ac:dyDescent="0.2">
      <c r="A32" s="63" t="s">
        <v>61</v>
      </c>
      <c r="B32" s="95" t="str">
        <f>+A25</f>
        <v>6105- Negocios que comercializan armas de fuego controlados y regulados en sus operaciones.</v>
      </c>
      <c r="C32" s="95"/>
      <c r="D32" s="95"/>
      <c r="E32" s="95"/>
      <c r="F32" s="95"/>
      <c r="G32" s="95"/>
      <c r="H32" s="95"/>
      <c r="I32" s="95"/>
      <c r="J32" s="95"/>
    </row>
    <row r="33" spans="1:10" ht="45" customHeight="1" x14ac:dyDescent="0.2">
      <c r="A33" s="64" t="s">
        <v>62</v>
      </c>
      <c r="B33" s="100" t="s">
        <v>63</v>
      </c>
      <c r="C33" s="100"/>
      <c r="D33" s="100"/>
      <c r="E33" s="100"/>
      <c r="F33" s="100"/>
      <c r="G33" s="100"/>
      <c r="H33" s="100"/>
      <c r="I33" s="100"/>
      <c r="J33" s="100"/>
    </row>
    <row r="34" spans="1:10" ht="38.25" customHeight="1" x14ac:dyDescent="0.2">
      <c r="A34" s="64" t="s">
        <v>64</v>
      </c>
      <c r="B34" s="98" t="s">
        <v>65</v>
      </c>
      <c r="C34" s="98"/>
      <c r="D34" s="98"/>
      <c r="E34" s="98"/>
      <c r="F34" s="98"/>
      <c r="G34" s="98"/>
      <c r="H34" s="98"/>
      <c r="I34" s="98"/>
      <c r="J34" s="98"/>
    </row>
    <row r="35" spans="1:10" ht="80.25" customHeight="1" x14ac:dyDescent="0.2">
      <c r="A35" s="64" t="s">
        <v>66</v>
      </c>
      <c r="B35" s="101" t="s">
        <v>67</v>
      </c>
      <c r="C35" s="102"/>
      <c r="D35" s="102"/>
      <c r="E35" s="102"/>
      <c r="F35" s="102"/>
      <c r="G35" s="102"/>
      <c r="H35" s="102"/>
      <c r="I35" s="102"/>
      <c r="J35" s="103"/>
    </row>
    <row r="36" spans="1:10" ht="18.75" customHeight="1" x14ac:dyDescent="0.2">
      <c r="A36" s="63" t="s">
        <v>61</v>
      </c>
      <c r="B36" s="95" t="str">
        <f>+A26</f>
        <v>6864- Personas físicas y jurídicas con derecho de tenencia y porte de armas de fuego reguladas.</v>
      </c>
      <c r="C36" s="95"/>
      <c r="D36" s="95"/>
      <c r="E36" s="95"/>
      <c r="F36" s="95"/>
      <c r="G36" s="95"/>
      <c r="H36" s="95"/>
      <c r="I36" s="95"/>
      <c r="J36" s="95"/>
    </row>
    <row r="37" spans="1:10" ht="39" customHeight="1" x14ac:dyDescent="0.2">
      <c r="A37" s="64" t="s">
        <v>62</v>
      </c>
      <c r="B37" s="96" t="s">
        <v>68</v>
      </c>
      <c r="C37" s="96"/>
      <c r="D37" s="96"/>
      <c r="E37" s="96"/>
      <c r="F37" s="96"/>
      <c r="G37" s="96"/>
      <c r="H37" s="96"/>
      <c r="I37" s="96"/>
      <c r="J37" s="96"/>
    </row>
    <row r="38" spans="1:10" ht="33" customHeight="1" x14ac:dyDescent="0.2">
      <c r="A38" s="64" t="s">
        <v>64</v>
      </c>
      <c r="B38" s="97" t="s">
        <v>69</v>
      </c>
      <c r="C38" s="105"/>
      <c r="D38" s="105"/>
      <c r="E38" s="105"/>
      <c r="F38" s="105"/>
      <c r="G38" s="105"/>
      <c r="H38" s="105"/>
      <c r="I38" s="105"/>
      <c r="J38" s="105"/>
    </row>
    <row r="39" spans="1:10" ht="97.5" customHeight="1" x14ac:dyDescent="0.2">
      <c r="A39" s="64" t="s">
        <v>66</v>
      </c>
      <c r="B39" s="97" t="s">
        <v>70</v>
      </c>
      <c r="C39" s="97"/>
      <c r="D39" s="97"/>
      <c r="E39" s="97"/>
      <c r="F39" s="97"/>
      <c r="G39" s="97"/>
      <c r="H39" s="97"/>
      <c r="I39" s="97"/>
      <c r="J39" s="97"/>
    </row>
    <row r="40" spans="1:10" ht="19.5" customHeight="1" x14ac:dyDescent="0.2">
      <c r="A40" s="63" t="s">
        <v>61</v>
      </c>
      <c r="B40" s="95" t="str">
        <f>+A27</f>
        <v>7744- Empresas de manipulación de productos pirotécnicos y químicos reguladas.</v>
      </c>
      <c r="C40" s="95"/>
      <c r="D40" s="95"/>
      <c r="E40" s="95"/>
      <c r="F40" s="95"/>
      <c r="G40" s="95"/>
      <c r="H40" s="95"/>
      <c r="I40" s="95"/>
      <c r="J40" s="95"/>
    </row>
    <row r="41" spans="1:10" ht="42" customHeight="1" x14ac:dyDescent="0.2">
      <c r="A41" s="64" t="s">
        <v>62</v>
      </c>
      <c r="B41" s="96" t="s">
        <v>71</v>
      </c>
      <c r="C41" s="96"/>
      <c r="D41" s="96"/>
      <c r="E41" s="96"/>
      <c r="F41" s="96"/>
      <c r="G41" s="96"/>
      <c r="H41" s="96"/>
      <c r="I41" s="96"/>
      <c r="J41" s="96"/>
    </row>
    <row r="42" spans="1:10" ht="81" customHeight="1" x14ac:dyDescent="0.2">
      <c r="A42" s="64" t="s">
        <v>64</v>
      </c>
      <c r="B42" s="97" t="s">
        <v>72</v>
      </c>
      <c r="C42" s="97"/>
      <c r="D42" s="97"/>
      <c r="E42" s="97"/>
      <c r="F42" s="97"/>
      <c r="G42" s="97"/>
      <c r="H42" s="97"/>
      <c r="I42" s="97"/>
      <c r="J42" s="97"/>
    </row>
    <row r="43" spans="1:10" ht="65.25" customHeight="1" x14ac:dyDescent="0.2">
      <c r="A43" s="64" t="s">
        <v>66</v>
      </c>
      <c r="B43" s="98" t="s">
        <v>73</v>
      </c>
      <c r="C43" s="98"/>
      <c r="D43" s="98"/>
      <c r="E43" s="98"/>
      <c r="F43" s="98"/>
      <c r="G43" s="98"/>
      <c r="H43" s="98"/>
      <c r="I43" s="98"/>
      <c r="J43" s="98"/>
    </row>
    <row r="44" spans="1:10" ht="17.25" customHeight="1" x14ac:dyDescent="0.2">
      <c r="A44" s="63" t="s">
        <v>61</v>
      </c>
      <c r="B44" s="95" t="str">
        <f>+A28</f>
        <v>7896- Población recibe campañas de educación en principios y valores para la convivencia y cultura de paz.</v>
      </c>
      <c r="C44" s="95"/>
      <c r="D44" s="95"/>
      <c r="E44" s="95"/>
      <c r="F44" s="95"/>
      <c r="G44" s="95"/>
      <c r="H44" s="95"/>
      <c r="I44" s="95"/>
      <c r="J44" s="95"/>
    </row>
    <row r="45" spans="1:10" ht="49.5" customHeight="1" x14ac:dyDescent="0.2">
      <c r="A45" s="64" t="s">
        <v>62</v>
      </c>
      <c r="B45" s="96" t="s">
        <v>74</v>
      </c>
      <c r="C45" s="96"/>
      <c r="D45" s="96"/>
      <c r="E45" s="96"/>
      <c r="F45" s="96"/>
      <c r="G45" s="96"/>
      <c r="H45" s="96"/>
      <c r="I45" s="96"/>
      <c r="J45" s="96"/>
    </row>
    <row r="46" spans="1:10" ht="90" customHeight="1" x14ac:dyDescent="0.2">
      <c r="A46" s="64" t="s">
        <v>64</v>
      </c>
      <c r="B46" s="97" t="s">
        <v>75</v>
      </c>
      <c r="C46" s="97"/>
      <c r="D46" s="97"/>
      <c r="E46" s="97"/>
      <c r="F46" s="97"/>
      <c r="G46" s="97"/>
      <c r="H46" s="97"/>
      <c r="I46" s="97"/>
      <c r="J46" s="97"/>
    </row>
    <row r="47" spans="1:10" ht="76.5" customHeight="1" x14ac:dyDescent="0.2">
      <c r="A47" s="64" t="s">
        <v>66</v>
      </c>
      <c r="B47" s="98" t="s">
        <v>76</v>
      </c>
      <c r="C47" s="106"/>
      <c r="D47" s="106"/>
      <c r="E47" s="106"/>
      <c r="F47" s="106"/>
      <c r="G47" s="106"/>
      <c r="H47" s="106"/>
      <c r="I47" s="106"/>
      <c r="J47" s="106"/>
    </row>
    <row r="48" spans="1:10" ht="19.5" customHeight="1" x14ac:dyDescent="0.2">
      <c r="A48" s="63" t="s">
        <v>61</v>
      </c>
      <c r="B48" s="95" t="str">
        <f>+A29</f>
        <v>7746- Ciudadanos y extranjeros beneficiados a través de acciones y políticas integral de seguridad ciudadana.</v>
      </c>
      <c r="C48" s="95"/>
      <c r="D48" s="95"/>
      <c r="E48" s="95"/>
      <c r="F48" s="95"/>
      <c r="G48" s="95"/>
      <c r="H48" s="95"/>
      <c r="I48" s="95"/>
      <c r="J48" s="95"/>
    </row>
    <row r="49" spans="1:11" ht="33" customHeight="1" x14ac:dyDescent="0.2">
      <c r="A49" s="64" t="s">
        <v>62</v>
      </c>
      <c r="B49" s="96" t="s">
        <v>77</v>
      </c>
      <c r="C49" s="96"/>
      <c r="D49" s="96"/>
      <c r="E49" s="96"/>
      <c r="F49" s="96"/>
      <c r="G49" s="96"/>
      <c r="H49" s="96"/>
      <c r="I49" s="96"/>
      <c r="J49" s="96"/>
    </row>
    <row r="50" spans="1:11" ht="76.5" customHeight="1" x14ac:dyDescent="0.2">
      <c r="A50" s="64" t="s">
        <v>64</v>
      </c>
      <c r="B50" s="97" t="s">
        <v>78</v>
      </c>
      <c r="C50" s="97"/>
      <c r="D50" s="97"/>
      <c r="E50" s="97"/>
      <c r="F50" s="97"/>
      <c r="G50" s="97"/>
      <c r="H50" s="97"/>
      <c r="I50" s="97"/>
      <c r="J50" s="97"/>
    </row>
    <row r="51" spans="1:11" ht="75" customHeight="1" x14ac:dyDescent="0.2">
      <c r="A51" s="64" t="s">
        <v>66</v>
      </c>
      <c r="B51" s="97" t="s">
        <v>79</v>
      </c>
      <c r="C51" s="97"/>
      <c r="D51" s="97"/>
      <c r="E51" s="97"/>
      <c r="F51" s="97"/>
      <c r="G51" s="97"/>
      <c r="H51" s="97"/>
      <c r="I51" s="97"/>
      <c r="J51" s="97"/>
    </row>
    <row r="52" spans="1:11" ht="19.5" customHeight="1" x14ac:dyDescent="0.2">
      <c r="A52" s="93" t="s">
        <v>80</v>
      </c>
      <c r="B52" s="93"/>
      <c r="C52" s="93"/>
      <c r="D52" s="93"/>
      <c r="E52" s="93"/>
      <c r="F52" s="93"/>
      <c r="G52" s="93"/>
      <c r="H52" s="93"/>
      <c r="I52" s="93"/>
      <c r="J52" s="93"/>
    </row>
    <row r="53" spans="1:11" ht="15.75" customHeight="1" x14ac:dyDescent="0.2">
      <c r="A53" s="99" t="s">
        <v>81</v>
      </c>
      <c r="B53" s="99"/>
      <c r="C53" s="99"/>
      <c r="D53" s="99"/>
      <c r="E53" s="99"/>
      <c r="F53" s="99"/>
      <c r="G53" s="99"/>
      <c r="H53" s="99"/>
      <c r="I53" s="99"/>
      <c r="J53" s="99"/>
      <c r="K53" s="1"/>
    </row>
    <row r="54" spans="1:11" ht="11.25" customHeight="1" x14ac:dyDescent="0.2">
      <c r="A54" s="104"/>
      <c r="B54" s="104"/>
      <c r="C54" s="104"/>
      <c r="D54" s="104"/>
      <c r="E54" s="104"/>
      <c r="F54" s="104"/>
      <c r="G54" s="104"/>
      <c r="H54" s="104"/>
      <c r="I54" s="104"/>
      <c r="J54" s="104"/>
    </row>
    <row r="55" spans="1:11" ht="12" customHeight="1" x14ac:dyDescent="0.2">
      <c r="A55" s="23"/>
      <c r="B55" s="23"/>
      <c r="C55" s="23"/>
      <c r="D55" s="23"/>
      <c r="E55" s="23"/>
      <c r="F55" s="23"/>
      <c r="G55" s="23"/>
      <c r="H55" s="23"/>
      <c r="I55" s="23"/>
    </row>
    <row r="56" spans="1:11" ht="15" thickBot="1" x14ac:dyDescent="0.25">
      <c r="A56" s="21" t="s">
        <v>82</v>
      </c>
      <c r="B56" s="22">
        <f>+A20</f>
        <v>712482531</v>
      </c>
      <c r="C56" s="23"/>
      <c r="D56" s="90"/>
      <c r="E56" s="90"/>
      <c r="F56" s="90"/>
      <c r="G56" s="23"/>
      <c r="H56" s="90"/>
      <c r="I56" s="90"/>
      <c r="J56" s="90"/>
    </row>
    <row r="57" spans="1:11" x14ac:dyDescent="0.2">
      <c r="A57" s="21" t="s">
        <v>83</v>
      </c>
      <c r="B57" s="22">
        <f>+C20</f>
        <v>712482531</v>
      </c>
      <c r="C57" s="23"/>
      <c r="D57" s="91" t="s">
        <v>84</v>
      </c>
      <c r="E57" s="91"/>
      <c r="F57" s="91"/>
      <c r="G57" s="80"/>
      <c r="H57" s="91" t="s">
        <v>85</v>
      </c>
      <c r="I57" s="91"/>
      <c r="J57" s="91"/>
    </row>
    <row r="58" spans="1:11" x14ac:dyDescent="0.2">
      <c r="A58" s="21" t="s">
        <v>86</v>
      </c>
      <c r="B58" s="22">
        <f>+F20</f>
        <v>91056078.379999995</v>
      </c>
      <c r="C58" s="23"/>
      <c r="D58" s="92" t="s">
        <v>87</v>
      </c>
      <c r="E58" s="92"/>
      <c r="F58" s="92"/>
      <c r="G58" s="80"/>
      <c r="H58" s="92" t="s">
        <v>88</v>
      </c>
      <c r="I58" s="92"/>
      <c r="J58" s="92"/>
    </row>
    <row r="59" spans="1:11" x14ac:dyDescent="0.2">
      <c r="A59" s="23"/>
      <c r="B59" s="23"/>
      <c r="C59" s="23"/>
      <c r="D59" s="23"/>
      <c r="E59" s="23"/>
      <c r="F59" s="23"/>
      <c r="G59" s="23"/>
      <c r="H59" s="23"/>
      <c r="I59" s="23"/>
    </row>
  </sheetData>
  <mergeCells count="62">
    <mergeCell ref="A1:J1"/>
    <mergeCell ref="A2:J2"/>
    <mergeCell ref="B13:J13"/>
    <mergeCell ref="B14:J14"/>
    <mergeCell ref="B15:J15"/>
    <mergeCell ref="B3:J3"/>
    <mergeCell ref="B6:J6"/>
    <mergeCell ref="B7:J7"/>
    <mergeCell ref="A8:J8"/>
    <mergeCell ref="C9:J9"/>
    <mergeCell ref="B4:J4"/>
    <mergeCell ref="B5:J5"/>
    <mergeCell ref="C10:J10"/>
    <mergeCell ref="A20:B20"/>
    <mergeCell ref="I20:J20"/>
    <mergeCell ref="C22:D22"/>
    <mergeCell ref="G22:H22"/>
    <mergeCell ref="I22:J22"/>
    <mergeCell ref="C20:E20"/>
    <mergeCell ref="F20:H20"/>
    <mergeCell ref="E22:F22"/>
    <mergeCell ref="A21:J21"/>
    <mergeCell ref="A17:J17"/>
    <mergeCell ref="C11:J11"/>
    <mergeCell ref="A12:J12"/>
    <mergeCell ref="A18:J18"/>
    <mergeCell ref="A19:B19"/>
    <mergeCell ref="I19:J19"/>
    <mergeCell ref="C19:E19"/>
    <mergeCell ref="F19:H19"/>
    <mergeCell ref="B16:J16"/>
    <mergeCell ref="A52:J52"/>
    <mergeCell ref="A53:J53"/>
    <mergeCell ref="A54:J54"/>
    <mergeCell ref="B36:J36"/>
    <mergeCell ref="B37:J37"/>
    <mergeCell ref="B38:J38"/>
    <mergeCell ref="B39:J39"/>
    <mergeCell ref="B44:J44"/>
    <mergeCell ref="B45:J45"/>
    <mergeCell ref="B51:J51"/>
    <mergeCell ref="B46:J46"/>
    <mergeCell ref="B47:J47"/>
    <mergeCell ref="B48:J48"/>
    <mergeCell ref="B49:J49"/>
    <mergeCell ref="B50:J50"/>
    <mergeCell ref="A30:J30"/>
    <mergeCell ref="B40:J40"/>
    <mergeCell ref="B41:J41"/>
    <mergeCell ref="B42:J42"/>
    <mergeCell ref="B43:J43"/>
    <mergeCell ref="A31:J31"/>
    <mergeCell ref="B32:J32"/>
    <mergeCell ref="B33:J33"/>
    <mergeCell ref="B34:J34"/>
    <mergeCell ref="B35:J35"/>
    <mergeCell ref="H56:J56"/>
    <mergeCell ref="H57:J57"/>
    <mergeCell ref="H58:J58"/>
    <mergeCell ref="D57:F57"/>
    <mergeCell ref="D58:F58"/>
    <mergeCell ref="D56:F56"/>
  </mergeCells>
  <phoneticPr fontId="2" type="noConversion"/>
  <dataValidations xWindow="993" yWindow="931" count="16">
    <dataValidation allowBlank="1" showInputMessage="1" showErrorMessage="1" prompt="¿En qué consiste el programa?" sqref="B14:J14"/>
    <dataValidation allowBlank="1" showInputMessage="1" showErrorMessage="1" prompt="Presupuesto del programa" sqref="A20:C20 F20"/>
    <dataValidation allowBlank="1" showInputMessage="1" showErrorMessage="1" prompt="Oportunidades de mejora identificadas" sqref="A54:J54"/>
    <dataValidation allowBlank="1" showInputMessage="1" showErrorMessage="1" prompt="De existir desvío, explicar razones." sqref="B35:J35 B39:J39 B43:J43 B47:J47 B51:J51"/>
    <dataValidation allowBlank="1" showInputMessage="1" showErrorMessage="1" prompt="1. Describir lo plasmado en el presupuesto_x000a_2. Describir lo alcanzado en términos financieros y de producción " sqref="B34:J34 B38:J38 B42:J42 B46:J46 B50:J50"/>
    <dataValidation allowBlank="1" showInputMessage="1" showErrorMessage="1" prompt="¿En qué consiste el producto? su objetivo" sqref="B33:J33 B37:J37 B41:J41 B45:J45 B49:J49"/>
    <dataValidation allowBlank="1" showInputMessage="1" showErrorMessage="1" prompt="Nombre del producto" sqref="B32:J32 B36:J36 B40:J40 B44:J44 B48:J48"/>
    <dataValidation allowBlank="1" showInputMessage="1" showErrorMessage="1" prompt="¿A quién va dirigido el programa?, ¿qué característica tiene esta población que requiere ser beneficiada?" sqref="B15:J15"/>
    <dataValidation allowBlank="1" showInputMessage="1" prompt="Nombre del capítulo" sqref="B3:J5"/>
    <dataValidation allowBlank="1" sqref="A3"/>
    <dataValidation allowBlank="1" showInputMessage="1" showErrorMessage="1" prompt="Monto ejecutado en el trimestre" sqref="H23:H29"/>
    <dataValidation allowBlank="1" showInputMessage="1" showErrorMessage="1" prompt="Meta alcanzada en el trimestre" sqref="G23:G29"/>
    <dataValidation allowBlank="1" showInputMessage="1" showErrorMessage="1" prompt="Monto presupuestado para el producto" sqref="F23:F29 D23:D24"/>
    <dataValidation allowBlank="1" showInputMessage="1" showErrorMessage="1" prompt="Meta anual del indicador" sqref="E23:E29 C23:C29"/>
    <dataValidation allowBlank="1" showInputMessage="1" showErrorMessage="1" prompt="Nombre del indicador" sqref="B23:B29"/>
    <dataValidation allowBlank="1" showInputMessage="1" showErrorMessage="1" prompt="Nombre de cada producto" sqref="A23:A29"/>
  </dataValidations>
  <pageMargins left="0.7" right="0.7" top="1.4161764705882354" bottom="0.75" header="0.49821428571428572" footer="0.3"/>
  <pageSetup scale="53" fitToHeight="0" orientation="portrait" r:id="rId1"/>
  <headerFooter>
    <oddHeader>&amp;C&amp;G
&amp;"Verdana,Negrita"&amp;10INFORME DE EVALUACIÓN TRIMESTRAL DE LAS
METAS FÍSICAS-FINANCIERAS
ENERO - MARZO 2025&amp;R&amp;"Verdana,Negrita"&amp;10
INF-PPP-05
Versión: 01</oddHead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view="pageLayout" topLeftCell="A40" zoomScale="84" zoomScaleNormal="85" zoomScaleSheetLayoutView="89" zoomScalePageLayoutView="84" workbookViewId="0">
      <selection activeCell="A62" sqref="A62"/>
    </sheetView>
  </sheetViews>
  <sheetFormatPr baseColWidth="10" defaultColWidth="11.42578125" defaultRowHeight="14.25" x14ac:dyDescent="0.2"/>
  <cols>
    <col min="1" max="1" width="33" style="3" customWidth="1"/>
    <col min="2" max="2" width="17.85546875" style="3" bestFit="1" customWidth="1"/>
    <col min="3" max="3" width="12.7109375" style="3" customWidth="1"/>
    <col min="4" max="4" width="16.85546875" style="3" customWidth="1"/>
    <col min="5" max="5" width="12.7109375" style="3" customWidth="1"/>
    <col min="6" max="6" width="20.28515625" style="3" customWidth="1"/>
    <col min="7" max="7" width="12.7109375" style="3" customWidth="1"/>
    <col min="8" max="8" width="15.140625" style="3" customWidth="1"/>
    <col min="9" max="10" width="12.7109375" style="3" customWidth="1"/>
    <col min="11" max="11" width="11.42578125" style="3"/>
    <col min="12" max="16384" width="11.42578125" style="2"/>
  </cols>
  <sheetData>
    <row r="1" spans="1:11" ht="19.5" customHeight="1" x14ac:dyDescent="0.2">
      <c r="A1" s="93" t="s">
        <v>0</v>
      </c>
      <c r="B1" s="93"/>
      <c r="C1" s="93"/>
      <c r="D1" s="93"/>
      <c r="E1" s="93"/>
      <c r="F1" s="93"/>
      <c r="G1" s="93"/>
      <c r="H1" s="93"/>
      <c r="I1" s="93"/>
      <c r="J1" s="93"/>
      <c r="K1" s="1"/>
    </row>
    <row r="2" spans="1:11" ht="20.25" customHeight="1" x14ac:dyDescent="0.2">
      <c r="A2" s="99" t="s">
        <v>1</v>
      </c>
      <c r="B2" s="99"/>
      <c r="C2" s="99"/>
      <c r="D2" s="99"/>
      <c r="E2" s="99"/>
      <c r="F2" s="99"/>
      <c r="G2" s="99"/>
      <c r="H2" s="99"/>
      <c r="I2" s="99"/>
      <c r="J2" s="99"/>
      <c r="K2" s="1"/>
    </row>
    <row r="3" spans="1:11" ht="21" customHeight="1" x14ac:dyDescent="0.2">
      <c r="A3" s="53" t="s">
        <v>2</v>
      </c>
      <c r="B3" s="143" t="s">
        <v>3</v>
      </c>
      <c r="C3" s="143"/>
      <c r="D3" s="143"/>
      <c r="E3" s="143"/>
      <c r="F3" s="143"/>
      <c r="G3" s="143"/>
      <c r="H3" s="143"/>
      <c r="I3" s="143"/>
      <c r="J3" s="143"/>
      <c r="K3" s="1"/>
    </row>
    <row r="4" spans="1:11" ht="18" customHeight="1" x14ac:dyDescent="0.2">
      <c r="A4" s="54" t="s">
        <v>4</v>
      </c>
      <c r="B4" s="143" t="s">
        <v>5</v>
      </c>
      <c r="C4" s="143"/>
      <c r="D4" s="143"/>
      <c r="E4" s="143"/>
      <c r="F4" s="143"/>
      <c r="G4" s="143"/>
      <c r="H4" s="143"/>
      <c r="I4" s="143"/>
      <c r="J4" s="143"/>
      <c r="K4" s="1"/>
    </row>
    <row r="5" spans="1:11" ht="19.5" customHeight="1" x14ac:dyDescent="0.2">
      <c r="A5" s="54" t="s">
        <v>6</v>
      </c>
      <c r="B5" s="143" t="s">
        <v>7</v>
      </c>
      <c r="C5" s="143"/>
      <c r="D5" s="143"/>
      <c r="E5" s="143"/>
      <c r="F5" s="143"/>
      <c r="G5" s="143"/>
      <c r="H5" s="143"/>
      <c r="I5" s="143"/>
      <c r="J5" s="143"/>
      <c r="K5" s="1"/>
    </row>
    <row r="6" spans="1:11" ht="54" customHeight="1" x14ac:dyDescent="0.2">
      <c r="A6" s="53" t="s">
        <v>8</v>
      </c>
      <c r="B6" s="96" t="s">
        <v>89</v>
      </c>
      <c r="C6" s="96"/>
      <c r="D6" s="96"/>
      <c r="E6" s="96"/>
      <c r="F6" s="96"/>
      <c r="G6" s="96"/>
      <c r="H6" s="96"/>
      <c r="I6" s="96"/>
      <c r="J6" s="96"/>
    </row>
    <row r="7" spans="1:11" ht="53.25" customHeight="1" x14ac:dyDescent="0.2">
      <c r="A7" s="53" t="s">
        <v>10</v>
      </c>
      <c r="B7" s="96" t="s">
        <v>11</v>
      </c>
      <c r="C7" s="96"/>
      <c r="D7" s="96"/>
      <c r="E7" s="96"/>
      <c r="F7" s="96"/>
      <c r="G7" s="96"/>
      <c r="H7" s="96"/>
      <c r="I7" s="96"/>
      <c r="J7" s="96"/>
    </row>
    <row r="8" spans="1:11" ht="19.5" customHeight="1" x14ac:dyDescent="0.2">
      <c r="A8" s="93" t="s">
        <v>12</v>
      </c>
      <c r="B8" s="93"/>
      <c r="C8" s="93"/>
      <c r="D8" s="93"/>
      <c r="E8" s="93"/>
      <c r="F8" s="93"/>
      <c r="G8" s="93"/>
      <c r="H8" s="93"/>
      <c r="I8" s="93"/>
      <c r="J8" s="93"/>
    </row>
    <row r="9" spans="1:11" ht="20.25" customHeight="1" x14ac:dyDescent="0.2">
      <c r="A9" s="53" t="s">
        <v>13</v>
      </c>
      <c r="B9" s="55">
        <v>1</v>
      </c>
      <c r="C9" s="141" t="str">
        <f>IFERROR(VLOOKUP(B9,'[1]Validacion datos'!A2:B5,2,FALSE),"")</f>
        <v>DESARROLLO INSTITUCIONAL</v>
      </c>
      <c r="D9" s="141"/>
      <c r="E9" s="141"/>
      <c r="F9" s="141"/>
      <c r="G9" s="141"/>
      <c r="H9" s="141"/>
      <c r="I9" s="141"/>
      <c r="J9" s="141"/>
    </row>
    <row r="10" spans="1:11" ht="18" customHeight="1" x14ac:dyDescent="0.2">
      <c r="A10" s="53" t="s">
        <v>14</v>
      </c>
      <c r="B10" s="56">
        <v>1.4</v>
      </c>
      <c r="C10" s="141" t="str">
        <f>IFERROR(VLOOKUP(B10,'[1]Validacion datos'!A8:B26,2,FALSE),"")</f>
        <v>Seguridad y convivencia pacífica</v>
      </c>
      <c r="D10" s="141"/>
      <c r="E10" s="141"/>
      <c r="F10" s="141"/>
      <c r="G10" s="141"/>
      <c r="H10" s="141"/>
      <c r="I10" s="141"/>
      <c r="J10" s="141"/>
    </row>
    <row r="11" spans="1:11" ht="56.25" customHeight="1" x14ac:dyDescent="0.2">
      <c r="A11" s="53" t="s">
        <v>15</v>
      </c>
      <c r="B11" s="57" t="s">
        <v>90</v>
      </c>
      <c r="C11" s="142" t="str">
        <f>IFERROR(VLOOKUP(B11,'[1]Validacion datos'!D8:E64,2,FALSE),"")</f>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
      <c r="D11" s="142"/>
      <c r="E11" s="142"/>
      <c r="F11" s="142"/>
      <c r="G11" s="142"/>
      <c r="H11" s="142"/>
      <c r="I11" s="142"/>
      <c r="J11" s="142"/>
    </row>
    <row r="12" spans="1:11" ht="19.5" customHeight="1" x14ac:dyDescent="0.2">
      <c r="A12" s="93" t="s">
        <v>17</v>
      </c>
      <c r="B12" s="93"/>
      <c r="C12" s="93"/>
      <c r="D12" s="93"/>
      <c r="E12" s="93"/>
      <c r="F12" s="93"/>
      <c r="G12" s="93"/>
      <c r="H12" s="93"/>
      <c r="I12" s="93"/>
      <c r="J12" s="93"/>
    </row>
    <row r="13" spans="1:11" ht="19.5" customHeight="1" x14ac:dyDescent="0.2">
      <c r="A13" s="53" t="s">
        <v>18</v>
      </c>
      <c r="B13" s="96" t="s">
        <v>91</v>
      </c>
      <c r="C13" s="96"/>
      <c r="D13" s="96"/>
      <c r="E13" s="96"/>
      <c r="F13" s="96"/>
      <c r="G13" s="96"/>
      <c r="H13" s="96"/>
      <c r="I13" s="96"/>
      <c r="J13" s="96"/>
    </row>
    <row r="14" spans="1:11" ht="26.25" customHeight="1" x14ac:dyDescent="0.2">
      <c r="A14" s="58" t="s">
        <v>20</v>
      </c>
      <c r="B14" s="96" t="s">
        <v>92</v>
      </c>
      <c r="C14" s="96"/>
      <c r="D14" s="96"/>
      <c r="E14" s="96"/>
      <c r="F14" s="96"/>
      <c r="G14" s="96"/>
      <c r="H14" s="96"/>
      <c r="I14" s="96"/>
      <c r="J14" s="96"/>
    </row>
    <row r="15" spans="1:11" ht="21" customHeight="1" x14ac:dyDescent="0.2">
      <c r="A15" s="58" t="s">
        <v>22</v>
      </c>
      <c r="B15" s="96" t="s">
        <v>93</v>
      </c>
      <c r="C15" s="96"/>
      <c r="D15" s="96"/>
      <c r="E15" s="96"/>
      <c r="F15" s="96"/>
      <c r="G15" s="96"/>
      <c r="H15" s="96"/>
      <c r="I15" s="96"/>
      <c r="J15" s="96"/>
    </row>
    <row r="16" spans="1:11" ht="56.25" customHeight="1" x14ac:dyDescent="0.2">
      <c r="A16" s="58" t="s">
        <v>24</v>
      </c>
      <c r="B16" s="96" t="s">
        <v>94</v>
      </c>
      <c r="C16" s="96"/>
      <c r="D16" s="96"/>
      <c r="E16" s="96"/>
      <c r="F16" s="96"/>
      <c r="G16" s="96"/>
      <c r="H16" s="96"/>
      <c r="I16" s="96"/>
      <c r="J16" s="96"/>
      <c r="K16" s="1"/>
    </row>
    <row r="17" spans="1:11" ht="21" customHeight="1" x14ac:dyDescent="0.2">
      <c r="A17" s="93" t="s">
        <v>26</v>
      </c>
      <c r="B17" s="93"/>
      <c r="C17" s="93"/>
      <c r="D17" s="93"/>
      <c r="E17" s="93"/>
      <c r="F17" s="93"/>
      <c r="G17" s="93"/>
      <c r="H17" s="93"/>
      <c r="I17" s="93"/>
      <c r="J17" s="93"/>
    </row>
    <row r="18" spans="1:11" ht="18.75" customHeight="1" x14ac:dyDescent="0.2">
      <c r="A18" s="99" t="s">
        <v>27</v>
      </c>
      <c r="B18" s="99"/>
      <c r="C18" s="99"/>
      <c r="D18" s="99"/>
      <c r="E18" s="99"/>
      <c r="F18" s="99"/>
      <c r="G18" s="99"/>
      <c r="H18" s="99"/>
      <c r="I18" s="99"/>
      <c r="J18" s="99"/>
      <c r="K18" s="1"/>
    </row>
    <row r="19" spans="1:11" ht="51" customHeight="1" x14ac:dyDescent="0.2">
      <c r="A19" s="116" t="s">
        <v>28</v>
      </c>
      <c r="B19" s="116"/>
      <c r="C19" s="116" t="s">
        <v>29</v>
      </c>
      <c r="D19" s="116"/>
      <c r="E19" s="116"/>
      <c r="F19" s="116" t="s">
        <v>30</v>
      </c>
      <c r="G19" s="116"/>
      <c r="H19" s="116"/>
      <c r="I19" s="116" t="s">
        <v>31</v>
      </c>
      <c r="J19" s="116"/>
    </row>
    <row r="20" spans="1:11" ht="17.25" customHeight="1" x14ac:dyDescent="0.2">
      <c r="A20" s="137">
        <v>103720275</v>
      </c>
      <c r="B20" s="137"/>
      <c r="C20" s="137">
        <f>Tabla16[Financiera
(B)]</f>
        <v>103720275</v>
      </c>
      <c r="D20" s="137"/>
      <c r="E20" s="137"/>
      <c r="F20" s="137">
        <f>Tabla16[Financiera 
 (F)]</f>
        <v>7202672.8799999999</v>
      </c>
      <c r="G20" s="137"/>
      <c r="H20" s="137"/>
      <c r="I20" s="138">
        <f>+IF(F20&gt;0,F20/C20,0)</f>
        <v>6.9443248969403529E-2</v>
      </c>
      <c r="J20" s="138"/>
    </row>
    <row r="21" spans="1:11" ht="18" customHeight="1" x14ac:dyDescent="0.2">
      <c r="A21" s="99" t="s">
        <v>32</v>
      </c>
      <c r="B21" s="99"/>
      <c r="C21" s="99"/>
      <c r="D21" s="99"/>
      <c r="E21" s="99"/>
      <c r="F21" s="99"/>
      <c r="G21" s="99"/>
      <c r="H21" s="99"/>
      <c r="I21" s="99"/>
      <c r="J21" s="99"/>
      <c r="K21" s="1"/>
    </row>
    <row r="22" spans="1:11" ht="46.5" customHeight="1" x14ac:dyDescent="0.2">
      <c r="A22" s="66"/>
      <c r="B22" s="65"/>
      <c r="C22" s="139" t="s">
        <v>33</v>
      </c>
      <c r="D22" s="140"/>
      <c r="E22" s="139" t="s">
        <v>34</v>
      </c>
      <c r="F22" s="140"/>
      <c r="G22" s="139" t="s">
        <v>35</v>
      </c>
      <c r="H22" s="139"/>
      <c r="I22" s="139" t="s">
        <v>36</v>
      </c>
      <c r="J22" s="140"/>
    </row>
    <row r="23" spans="1:11" ht="38.25" x14ac:dyDescent="0.2">
      <c r="A23" s="46" t="s">
        <v>37</v>
      </c>
      <c r="B23" s="46" t="s">
        <v>38</v>
      </c>
      <c r="C23" s="46" t="s">
        <v>39</v>
      </c>
      <c r="D23" s="46" t="s">
        <v>40</v>
      </c>
      <c r="E23" s="46" t="s">
        <v>41</v>
      </c>
      <c r="F23" s="46" t="s">
        <v>42</v>
      </c>
      <c r="G23" s="46" t="s">
        <v>43</v>
      </c>
      <c r="H23" s="46" t="s">
        <v>44</v>
      </c>
      <c r="I23" s="46" t="s">
        <v>45</v>
      </c>
      <c r="J23" s="46" t="s">
        <v>46</v>
      </c>
    </row>
    <row r="24" spans="1:11" ht="88.5" customHeight="1" x14ac:dyDescent="0.2">
      <c r="A24" s="59" t="s">
        <v>95</v>
      </c>
      <c r="B24" s="59" t="s">
        <v>96</v>
      </c>
      <c r="C24" s="81">
        <v>1</v>
      </c>
      <c r="D24" s="60">
        <v>103720275</v>
      </c>
      <c r="E24" s="82">
        <v>1</v>
      </c>
      <c r="F24" s="51">
        <v>18054800.5</v>
      </c>
      <c r="G24" s="83">
        <v>0.96</v>
      </c>
      <c r="H24" s="60">
        <v>7202672.8799999999</v>
      </c>
      <c r="I24" s="61">
        <f>IF(G24&gt;0,G24/E24,0)</f>
        <v>0.96</v>
      </c>
      <c r="J24" s="62">
        <f>IF(H24&gt;0,H24/F24,0)</f>
        <v>0.39893395000404464</v>
      </c>
    </row>
    <row r="25" spans="1:11" ht="18.75" customHeight="1" x14ac:dyDescent="0.2">
      <c r="A25" s="93" t="s">
        <v>59</v>
      </c>
      <c r="B25" s="93"/>
      <c r="C25" s="93"/>
      <c r="D25" s="93"/>
      <c r="E25" s="93"/>
      <c r="F25" s="93"/>
      <c r="G25" s="93"/>
      <c r="H25" s="93"/>
      <c r="I25" s="93"/>
      <c r="J25" s="93"/>
    </row>
    <row r="26" spans="1:11" ht="21" customHeight="1" x14ac:dyDescent="0.2">
      <c r="A26" s="99" t="s">
        <v>60</v>
      </c>
      <c r="B26" s="99"/>
      <c r="C26" s="99"/>
      <c r="D26" s="99"/>
      <c r="E26" s="99"/>
      <c r="F26" s="99"/>
      <c r="G26" s="99"/>
      <c r="H26" s="99"/>
      <c r="I26" s="99"/>
      <c r="J26" s="99"/>
      <c r="K26" s="1"/>
    </row>
    <row r="27" spans="1:11" ht="20.25" customHeight="1" x14ac:dyDescent="0.2">
      <c r="A27" s="63" t="s">
        <v>61</v>
      </c>
      <c r="B27" s="95" t="str">
        <f>+A24</f>
        <v>7749- Extranjeros residentes con estatus migratorio regulados a través de las naturalizaciones</v>
      </c>
      <c r="C27" s="95"/>
      <c r="D27" s="95"/>
      <c r="E27" s="95"/>
      <c r="F27" s="95"/>
      <c r="G27" s="95"/>
      <c r="H27" s="95"/>
      <c r="I27" s="95"/>
      <c r="J27" s="95"/>
    </row>
    <row r="28" spans="1:11" ht="42.75" customHeight="1" x14ac:dyDescent="0.2">
      <c r="A28" s="64" t="s">
        <v>62</v>
      </c>
      <c r="B28" s="96" t="s">
        <v>97</v>
      </c>
      <c r="C28" s="96"/>
      <c r="D28" s="96"/>
      <c r="E28" s="96"/>
      <c r="F28" s="96"/>
      <c r="G28" s="96"/>
      <c r="H28" s="96"/>
      <c r="I28" s="96"/>
      <c r="J28" s="96"/>
    </row>
    <row r="29" spans="1:11" ht="56.25" customHeight="1" x14ac:dyDescent="0.2">
      <c r="A29" s="64" t="s">
        <v>64</v>
      </c>
      <c r="B29" s="133" t="s">
        <v>98</v>
      </c>
      <c r="C29" s="134"/>
      <c r="D29" s="134"/>
      <c r="E29" s="134"/>
      <c r="F29" s="134"/>
      <c r="G29" s="134"/>
      <c r="H29" s="134"/>
      <c r="I29" s="134"/>
      <c r="J29" s="135"/>
    </row>
    <row r="30" spans="1:11" ht="79.5" customHeight="1" x14ac:dyDescent="0.2">
      <c r="A30" s="85" t="s">
        <v>66</v>
      </c>
      <c r="B30" s="133" t="s">
        <v>99</v>
      </c>
      <c r="C30" s="134"/>
      <c r="D30" s="134"/>
      <c r="E30" s="134"/>
      <c r="F30" s="134"/>
      <c r="G30" s="134"/>
      <c r="H30" s="134"/>
      <c r="I30" s="134"/>
      <c r="J30" s="135"/>
    </row>
    <row r="31" spans="1:11" ht="21.75" customHeight="1" x14ac:dyDescent="0.2">
      <c r="A31" s="93" t="s">
        <v>80</v>
      </c>
      <c r="B31" s="93"/>
      <c r="C31" s="93"/>
      <c r="D31" s="93"/>
      <c r="E31" s="93"/>
      <c r="F31" s="93"/>
      <c r="G31" s="93"/>
      <c r="H31" s="93"/>
      <c r="I31" s="93"/>
      <c r="J31" s="93"/>
    </row>
    <row r="32" spans="1:11" ht="19.5" customHeight="1" x14ac:dyDescent="0.2">
      <c r="A32" s="99" t="s">
        <v>81</v>
      </c>
      <c r="B32" s="99"/>
      <c r="C32" s="99"/>
      <c r="D32" s="99"/>
      <c r="E32" s="99"/>
      <c r="F32" s="99"/>
      <c r="G32" s="99"/>
      <c r="H32" s="99"/>
      <c r="I32" s="99"/>
      <c r="J32" s="99"/>
      <c r="K32" s="1"/>
    </row>
    <row r="33" spans="1:10" ht="27.75" customHeight="1" x14ac:dyDescent="0.2">
      <c r="A33" s="136"/>
      <c r="B33" s="136"/>
      <c r="C33" s="136"/>
      <c r="D33" s="136"/>
      <c r="E33" s="136"/>
      <c r="F33" s="136"/>
      <c r="G33" s="136"/>
      <c r="H33" s="136"/>
      <c r="I33" s="136"/>
      <c r="J33" s="136"/>
    </row>
    <row r="34" spans="1:10" x14ac:dyDescent="0.2">
      <c r="A34" s="10"/>
      <c r="B34" s="10"/>
      <c r="C34" s="10"/>
      <c r="D34" s="10"/>
      <c r="E34" s="10"/>
      <c r="F34" s="10"/>
      <c r="G34" s="10"/>
      <c r="H34" s="10"/>
      <c r="I34" s="10"/>
      <c r="J34" s="10"/>
    </row>
    <row r="35" spans="1:10" x14ac:dyDescent="0.2">
      <c r="A35" s="23"/>
      <c r="B35" s="23"/>
      <c r="C35" s="23"/>
      <c r="D35" s="23"/>
      <c r="E35" s="23"/>
      <c r="F35" s="23"/>
      <c r="G35" s="23"/>
      <c r="H35" s="23"/>
      <c r="I35" s="23"/>
    </row>
    <row r="36" spans="1:10" ht="15" thickBot="1" x14ac:dyDescent="0.25">
      <c r="A36" s="21" t="s">
        <v>82</v>
      </c>
      <c r="B36" s="22">
        <f>+A20</f>
        <v>103720275</v>
      </c>
      <c r="C36" s="23"/>
      <c r="D36" s="90"/>
      <c r="E36" s="90"/>
      <c r="F36" s="90"/>
      <c r="G36" s="23"/>
      <c r="H36" s="90"/>
      <c r="I36" s="90"/>
      <c r="J36" s="90"/>
    </row>
    <row r="37" spans="1:10" x14ac:dyDescent="0.2">
      <c r="A37" s="21" t="s">
        <v>83</v>
      </c>
      <c r="B37" s="22">
        <f>+C20</f>
        <v>103720275</v>
      </c>
      <c r="C37" s="23"/>
      <c r="D37" s="91" t="s">
        <v>84</v>
      </c>
      <c r="E37" s="91"/>
      <c r="F37" s="91"/>
      <c r="G37" s="80"/>
      <c r="H37" s="91" t="s">
        <v>85</v>
      </c>
      <c r="I37" s="91"/>
      <c r="J37" s="91"/>
    </row>
    <row r="38" spans="1:10" x14ac:dyDescent="0.2">
      <c r="A38" s="21" t="s">
        <v>86</v>
      </c>
      <c r="B38" s="22">
        <f>+F20</f>
        <v>7202672.8799999999</v>
      </c>
      <c r="C38" s="23"/>
      <c r="D38" s="132" t="s">
        <v>87</v>
      </c>
      <c r="E38" s="132"/>
      <c r="F38" s="132"/>
      <c r="G38" s="80"/>
      <c r="H38" s="132" t="s">
        <v>88</v>
      </c>
      <c r="I38" s="132"/>
      <c r="J38" s="132"/>
    </row>
    <row r="39" spans="1:10" x14ac:dyDescent="0.2">
      <c r="A39" s="23"/>
      <c r="B39" s="23"/>
      <c r="C39" s="23"/>
      <c r="D39" s="23"/>
      <c r="E39" s="23"/>
      <c r="F39" s="23"/>
      <c r="G39" s="23"/>
      <c r="H39" s="23"/>
      <c r="I39" s="23"/>
    </row>
  </sheetData>
  <mergeCells count="46">
    <mergeCell ref="B5:J5"/>
    <mergeCell ref="A1:J1"/>
    <mergeCell ref="A2:J2"/>
    <mergeCell ref="B3:J3"/>
    <mergeCell ref="B4:J4"/>
    <mergeCell ref="A17:J17"/>
    <mergeCell ref="B6:J6"/>
    <mergeCell ref="B7:J7"/>
    <mergeCell ref="A8:J8"/>
    <mergeCell ref="C9:J9"/>
    <mergeCell ref="C10:J10"/>
    <mergeCell ref="C11:J11"/>
    <mergeCell ref="B13:J13"/>
    <mergeCell ref="B14:J14"/>
    <mergeCell ref="B15:J15"/>
    <mergeCell ref="B16:J16"/>
    <mergeCell ref="A12:J12"/>
    <mergeCell ref="A25:J25"/>
    <mergeCell ref="A18:J18"/>
    <mergeCell ref="A19:B19"/>
    <mergeCell ref="C19:E19"/>
    <mergeCell ref="F19:H19"/>
    <mergeCell ref="I19:J19"/>
    <mergeCell ref="A20:B20"/>
    <mergeCell ref="C20:E20"/>
    <mergeCell ref="F20:H20"/>
    <mergeCell ref="I20:J20"/>
    <mergeCell ref="A21:J21"/>
    <mergeCell ref="C22:D22"/>
    <mergeCell ref="E22:F22"/>
    <mergeCell ref="G22:H22"/>
    <mergeCell ref="I22:J22"/>
    <mergeCell ref="D38:F38"/>
    <mergeCell ref="H36:J36"/>
    <mergeCell ref="H37:J37"/>
    <mergeCell ref="H38:J38"/>
    <mergeCell ref="A26:J26"/>
    <mergeCell ref="B27:J27"/>
    <mergeCell ref="B28:J28"/>
    <mergeCell ref="B29:J29"/>
    <mergeCell ref="B30:J30"/>
    <mergeCell ref="A31:J31"/>
    <mergeCell ref="A32:J32"/>
    <mergeCell ref="A33:J33"/>
    <mergeCell ref="D36:F36"/>
    <mergeCell ref="D37:F37"/>
  </mergeCells>
  <dataValidations xWindow="28" yWindow="325" count="16">
    <dataValidation allowBlank="1" sqref="A3"/>
    <dataValidation allowBlank="1" showInputMessage="1" prompt="Nombre del capítulo" sqref="B3:J5"/>
    <dataValidation allowBlank="1" showInputMessage="1" showErrorMessage="1" prompt="¿A quién va dirigido el programa?, ¿qué característica tiene esta población que requiere ser beneficiada?" sqref="B15:J15"/>
    <dataValidation allowBlank="1" showInputMessage="1" showErrorMessage="1" prompt="Nombre del producto" sqref="B27:J27"/>
    <dataValidation allowBlank="1" showInputMessage="1" showErrorMessage="1" prompt="¿En qué consiste el producto? su objetivo" sqref="B28:J28"/>
    <dataValidation allowBlank="1" showInputMessage="1" showErrorMessage="1" prompt="1. Describir lo plasmado en el presupuesto_x000a_2. Describir lo alcanzado en términos financieros y de producción " sqref="B29:J29"/>
    <dataValidation allowBlank="1" showInputMessage="1" showErrorMessage="1" prompt="De existir desvío, explicar razones." sqref="B30:J30"/>
    <dataValidation allowBlank="1" showInputMessage="1" showErrorMessage="1" prompt="Oportunidades de mejora identificadas" sqref="A33:J34"/>
    <dataValidation allowBlank="1" showInputMessage="1" showErrorMessage="1" prompt="Presupuesto del programa" sqref="A20:C20 F20"/>
    <dataValidation allowBlank="1" showInputMessage="1" showErrorMessage="1" prompt="¿En qué consiste el programa?" sqref="B14:J14"/>
    <dataValidation allowBlank="1" showInputMessage="1" showErrorMessage="1" prompt="Nombre de cada producto" sqref="A23:A24"/>
    <dataValidation allowBlank="1" showInputMessage="1" showErrorMessage="1" prompt="Nombre del indicador" sqref="B23:B24"/>
    <dataValidation allowBlank="1" showInputMessage="1" showErrorMessage="1" prompt="Meta anual del indicador" sqref="E23:E24 C23:C24"/>
    <dataValidation allowBlank="1" showInputMessage="1" showErrorMessage="1" prompt="Monto presupuestado para el producto" sqref="F23:F24 D23:D24"/>
    <dataValidation allowBlank="1" showInputMessage="1" showErrorMessage="1" prompt="Meta alcanzada en el trimestre" sqref="G23:G24"/>
    <dataValidation allowBlank="1" showInputMessage="1" showErrorMessage="1" prompt="Monto ejecutado en el trimestre" sqref="H23:H24"/>
  </dataValidations>
  <pageMargins left="0.7" right="0.7" top="1.6176470588235294" bottom="0.75" header="0.22916666666666666" footer="0.3"/>
  <pageSetup scale="54" fitToHeight="0" orientation="portrait" r:id="rId1"/>
  <headerFooter>
    <oddHeader>&amp;C
&amp;G
&amp;"Verdana,Negrita"&amp;10INFORME DE EVALUACIÓN TRIMESTRAL DE LAS
METAS FÍSICAS-FINANCIERAS
ENERO - MARZO 2025&amp;R&amp;"Verdana,Negrita"&amp;10
INF-PPP-05
Versión: 01</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K59"/>
  <sheetViews>
    <sheetView view="pageLayout" topLeftCell="A25" zoomScale="70" zoomScaleNormal="130" zoomScaleSheetLayoutView="85" zoomScalePageLayoutView="70" workbookViewId="0">
      <selection activeCell="E23" sqref="E23"/>
    </sheetView>
  </sheetViews>
  <sheetFormatPr baseColWidth="10" defaultColWidth="11.42578125" defaultRowHeight="14.25" x14ac:dyDescent="0.2"/>
  <cols>
    <col min="1" max="1" width="31.85546875" style="3" bestFit="1" customWidth="1"/>
    <col min="2" max="2" width="21.5703125" style="3" bestFit="1" customWidth="1"/>
    <col min="3" max="3" width="12.7109375" style="3" customWidth="1"/>
    <col min="4" max="4" width="17.28515625" style="3" bestFit="1" customWidth="1"/>
    <col min="5" max="5" width="12.7109375" style="3" customWidth="1"/>
    <col min="6" max="6" width="17.42578125" style="3" customWidth="1"/>
    <col min="7" max="7" width="12.7109375" style="3" customWidth="1"/>
    <col min="8" max="8" width="15" style="3" bestFit="1" customWidth="1"/>
    <col min="9" max="9" width="12.7109375" style="3" customWidth="1"/>
    <col min="10" max="10" width="15" style="3" customWidth="1"/>
    <col min="11" max="11" width="11.42578125" style="3"/>
    <col min="12" max="16384" width="11.42578125" style="2"/>
  </cols>
  <sheetData>
    <row r="1" spans="1:11" ht="15" x14ac:dyDescent="0.2">
      <c r="A1" s="147" t="s">
        <v>0</v>
      </c>
      <c r="B1" s="147"/>
      <c r="C1" s="147"/>
      <c r="D1" s="147"/>
      <c r="E1" s="147"/>
      <c r="F1" s="147"/>
      <c r="G1" s="147"/>
      <c r="H1" s="147"/>
      <c r="I1" s="147"/>
      <c r="J1" s="147"/>
      <c r="K1" s="1"/>
    </row>
    <row r="2" spans="1:11" ht="15" x14ac:dyDescent="0.2">
      <c r="A2" s="148" t="s">
        <v>1</v>
      </c>
      <c r="B2" s="148"/>
      <c r="C2" s="148"/>
      <c r="D2" s="148"/>
      <c r="E2" s="148"/>
      <c r="F2" s="148"/>
      <c r="G2" s="148"/>
      <c r="H2" s="148"/>
      <c r="I2" s="148"/>
      <c r="J2" s="148"/>
      <c r="K2" s="1"/>
    </row>
    <row r="3" spans="1:11" x14ac:dyDescent="0.2">
      <c r="A3" s="24" t="s">
        <v>2</v>
      </c>
      <c r="B3" s="163" t="s">
        <v>3</v>
      </c>
      <c r="C3" s="163"/>
      <c r="D3" s="163"/>
      <c r="E3" s="163"/>
      <c r="F3" s="163"/>
      <c r="G3" s="163"/>
      <c r="H3" s="163"/>
      <c r="I3" s="163"/>
      <c r="J3" s="163"/>
      <c r="K3" s="1"/>
    </row>
    <row r="4" spans="1:11" ht="15" customHeight="1" x14ac:dyDescent="0.2">
      <c r="A4" s="25" t="s">
        <v>4</v>
      </c>
      <c r="B4" s="163" t="s">
        <v>5</v>
      </c>
      <c r="C4" s="163"/>
      <c r="D4" s="163"/>
      <c r="E4" s="163"/>
      <c r="F4" s="163"/>
      <c r="G4" s="163"/>
      <c r="H4" s="163"/>
      <c r="I4" s="163"/>
      <c r="J4" s="163"/>
      <c r="K4" s="1"/>
    </row>
    <row r="5" spans="1:11" x14ac:dyDescent="0.2">
      <c r="A5" s="25" t="s">
        <v>6</v>
      </c>
      <c r="B5" s="163" t="s">
        <v>7</v>
      </c>
      <c r="C5" s="163"/>
      <c r="D5" s="163"/>
      <c r="E5" s="163"/>
      <c r="F5" s="163"/>
      <c r="G5" s="163"/>
      <c r="H5" s="163"/>
      <c r="I5" s="163"/>
      <c r="J5" s="163"/>
      <c r="K5" s="1"/>
    </row>
    <row r="6" spans="1:11" ht="42" customHeight="1" x14ac:dyDescent="0.2">
      <c r="A6" s="24" t="s">
        <v>8</v>
      </c>
      <c r="B6" s="144" t="s">
        <v>89</v>
      </c>
      <c r="C6" s="144"/>
      <c r="D6" s="144"/>
      <c r="E6" s="144"/>
      <c r="F6" s="144"/>
      <c r="G6" s="144"/>
      <c r="H6" s="144"/>
      <c r="I6" s="144"/>
      <c r="J6" s="144"/>
    </row>
    <row r="7" spans="1:11" ht="53.25" customHeight="1" x14ac:dyDescent="0.2">
      <c r="A7" s="24" t="s">
        <v>10</v>
      </c>
      <c r="B7" s="144" t="s">
        <v>11</v>
      </c>
      <c r="C7" s="144"/>
      <c r="D7" s="144"/>
      <c r="E7" s="144"/>
      <c r="F7" s="144"/>
      <c r="G7" s="144"/>
      <c r="H7" s="144"/>
      <c r="I7" s="144"/>
      <c r="J7" s="144"/>
    </row>
    <row r="8" spans="1:11" ht="15" x14ac:dyDescent="0.2">
      <c r="A8" s="147" t="s">
        <v>12</v>
      </c>
      <c r="B8" s="147"/>
      <c r="C8" s="147"/>
      <c r="D8" s="147"/>
      <c r="E8" s="147"/>
      <c r="F8" s="147"/>
      <c r="G8" s="147"/>
      <c r="H8" s="147"/>
      <c r="I8" s="147"/>
      <c r="J8" s="147"/>
    </row>
    <row r="9" spans="1:11" x14ac:dyDescent="0.2">
      <c r="A9" s="24" t="s">
        <v>13</v>
      </c>
      <c r="B9" s="26">
        <v>1</v>
      </c>
      <c r="C9" s="164" t="str">
        <f>IFERROR(VLOOKUP(B9,'[1]Validacion datos'!A2:B5,2,FALSE),"")</f>
        <v>DESARROLLO INSTITUCIONAL</v>
      </c>
      <c r="D9" s="164"/>
      <c r="E9" s="164"/>
      <c r="F9" s="164"/>
      <c r="G9" s="164"/>
      <c r="H9" s="164"/>
      <c r="I9" s="164"/>
      <c r="J9" s="164"/>
    </row>
    <row r="10" spans="1:11" x14ac:dyDescent="0.2">
      <c r="A10" s="24" t="s">
        <v>14</v>
      </c>
      <c r="B10" s="27">
        <v>1.2</v>
      </c>
      <c r="C10" s="164" t="str">
        <f>IFERROR(VLOOKUP(B10,'[1]Validacion datos'!A8:B26,2,FALSE),"")</f>
        <v>Imperio de la ley y seguridad ciudadana</v>
      </c>
      <c r="D10" s="164"/>
      <c r="E10" s="164"/>
      <c r="F10" s="164"/>
      <c r="G10" s="164"/>
      <c r="H10" s="164"/>
      <c r="I10" s="164"/>
      <c r="J10" s="164"/>
    </row>
    <row r="11" spans="1:11" ht="48" customHeight="1" x14ac:dyDescent="0.2">
      <c r="A11" s="24" t="s">
        <v>15</v>
      </c>
      <c r="B11" s="28" t="s">
        <v>16</v>
      </c>
      <c r="C11" s="162"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62"/>
      <c r="E11" s="162"/>
      <c r="F11" s="162"/>
      <c r="G11" s="162"/>
      <c r="H11" s="162"/>
      <c r="I11" s="162"/>
      <c r="J11" s="162"/>
    </row>
    <row r="12" spans="1:11" ht="15" x14ac:dyDescent="0.2">
      <c r="A12" s="147" t="s">
        <v>17</v>
      </c>
      <c r="B12" s="147"/>
      <c r="C12" s="147"/>
      <c r="D12" s="147"/>
      <c r="E12" s="147"/>
      <c r="F12" s="147"/>
      <c r="G12" s="147"/>
      <c r="H12" s="147"/>
      <c r="I12" s="147"/>
      <c r="J12" s="147"/>
    </row>
    <row r="13" spans="1:11" ht="24" customHeight="1" x14ac:dyDescent="0.2">
      <c r="A13" s="24" t="s">
        <v>18</v>
      </c>
      <c r="B13" s="144" t="s">
        <v>100</v>
      </c>
      <c r="C13" s="144"/>
      <c r="D13" s="144"/>
      <c r="E13" s="144"/>
      <c r="F13" s="144"/>
      <c r="G13" s="144"/>
      <c r="H13" s="144"/>
      <c r="I13" s="144"/>
      <c r="J13" s="144"/>
    </row>
    <row r="14" spans="1:11" ht="48.75" customHeight="1" x14ac:dyDescent="0.2">
      <c r="A14" s="29" t="s">
        <v>20</v>
      </c>
      <c r="B14" s="144" t="s">
        <v>101</v>
      </c>
      <c r="C14" s="144"/>
      <c r="D14" s="144"/>
      <c r="E14" s="144"/>
      <c r="F14" s="144"/>
      <c r="G14" s="144"/>
      <c r="H14" s="144"/>
      <c r="I14" s="144"/>
      <c r="J14" s="144"/>
    </row>
    <row r="15" spans="1:11" ht="28.5" customHeight="1" x14ac:dyDescent="0.2">
      <c r="A15" s="29" t="s">
        <v>22</v>
      </c>
      <c r="B15" s="144" t="s">
        <v>102</v>
      </c>
      <c r="C15" s="144"/>
      <c r="D15" s="144"/>
      <c r="E15" s="144"/>
      <c r="F15" s="144"/>
      <c r="G15" s="144"/>
      <c r="H15" s="144"/>
      <c r="I15" s="144"/>
      <c r="J15" s="144"/>
    </row>
    <row r="16" spans="1:11" ht="28.5" customHeight="1" x14ac:dyDescent="0.2">
      <c r="A16" s="29" t="s">
        <v>24</v>
      </c>
      <c r="B16" s="161" t="s">
        <v>103</v>
      </c>
      <c r="C16" s="161"/>
      <c r="D16" s="161"/>
      <c r="E16" s="161"/>
      <c r="F16" s="161"/>
      <c r="G16" s="161"/>
      <c r="H16" s="161"/>
      <c r="I16" s="161"/>
      <c r="J16" s="161"/>
      <c r="K16" s="1"/>
    </row>
    <row r="17" spans="1:11" ht="21.75" customHeight="1" x14ac:dyDescent="0.2">
      <c r="A17" s="147" t="s">
        <v>26</v>
      </c>
      <c r="B17" s="147"/>
      <c r="C17" s="147"/>
      <c r="D17" s="147"/>
      <c r="E17" s="147"/>
      <c r="F17" s="147"/>
      <c r="G17" s="147"/>
      <c r="H17" s="147"/>
      <c r="I17" s="147"/>
      <c r="J17" s="147"/>
    </row>
    <row r="18" spans="1:11" ht="18" customHeight="1" x14ac:dyDescent="0.2">
      <c r="A18" s="160" t="s">
        <v>27</v>
      </c>
      <c r="B18" s="160"/>
      <c r="C18" s="160"/>
      <c r="D18" s="160"/>
      <c r="E18" s="160"/>
      <c r="F18" s="160"/>
      <c r="G18" s="160"/>
      <c r="H18" s="160"/>
      <c r="I18" s="160"/>
      <c r="J18" s="160"/>
      <c r="K18" s="1"/>
    </row>
    <row r="19" spans="1:11" ht="46.5" customHeight="1" x14ac:dyDescent="0.2">
      <c r="A19" s="116" t="s">
        <v>28</v>
      </c>
      <c r="B19" s="116"/>
      <c r="C19" s="116" t="s">
        <v>29</v>
      </c>
      <c r="D19" s="116"/>
      <c r="E19" s="116"/>
      <c r="F19" s="116" t="s">
        <v>30</v>
      </c>
      <c r="G19" s="116"/>
      <c r="H19" s="116"/>
      <c r="I19" s="116" t="s">
        <v>31</v>
      </c>
      <c r="J19" s="116"/>
    </row>
    <row r="20" spans="1:11" ht="21.75" customHeight="1" x14ac:dyDescent="0.2">
      <c r="A20" s="158">
        <v>1158000000</v>
      </c>
      <c r="B20" s="158"/>
      <c r="C20" s="158">
        <f>SUM(Tabla18[Financiera
(B)])</f>
        <v>1158000000</v>
      </c>
      <c r="D20" s="158"/>
      <c r="E20" s="158"/>
      <c r="F20" s="158">
        <f>SUM(Tabla18[Financiera 
 (F)])</f>
        <v>106786011.98999999</v>
      </c>
      <c r="G20" s="158"/>
      <c r="H20" s="158"/>
      <c r="I20" s="159">
        <f>+IF(F20&gt;0,F20/C20,0)</f>
        <v>9.2215899818652844E-2</v>
      </c>
      <c r="J20" s="159"/>
    </row>
    <row r="21" spans="1:11" ht="18" customHeight="1" x14ac:dyDescent="0.2">
      <c r="A21" s="148" t="s">
        <v>32</v>
      </c>
      <c r="B21" s="148"/>
      <c r="C21" s="148"/>
      <c r="D21" s="148"/>
      <c r="E21" s="148"/>
      <c r="F21" s="148"/>
      <c r="G21" s="148"/>
      <c r="H21" s="148"/>
      <c r="I21" s="148"/>
      <c r="J21" s="148"/>
      <c r="K21" s="1"/>
    </row>
    <row r="22" spans="1:11" ht="32.25" customHeight="1" x14ac:dyDescent="0.2">
      <c r="A22" s="41"/>
      <c r="B22" s="41"/>
      <c r="C22" s="154" t="s">
        <v>33</v>
      </c>
      <c r="D22" s="155"/>
      <c r="E22" s="154" t="s">
        <v>34</v>
      </c>
      <c r="F22" s="155"/>
      <c r="G22" s="154" t="s">
        <v>35</v>
      </c>
      <c r="H22" s="154"/>
      <c r="I22" s="154" t="s">
        <v>36</v>
      </c>
      <c r="J22" s="155"/>
    </row>
    <row r="23" spans="1:11" ht="38.25" x14ac:dyDescent="0.2">
      <c r="A23" s="46" t="s">
        <v>37</v>
      </c>
      <c r="B23" s="46" t="s">
        <v>38</v>
      </c>
      <c r="C23" s="46" t="s">
        <v>39</v>
      </c>
      <c r="D23" s="46" t="s">
        <v>40</v>
      </c>
      <c r="E23" s="46" t="s">
        <v>41</v>
      </c>
      <c r="F23" s="46" t="s">
        <v>42</v>
      </c>
      <c r="G23" s="46" t="s">
        <v>43</v>
      </c>
      <c r="H23" s="46" t="s">
        <v>44</v>
      </c>
      <c r="I23" s="46" t="s">
        <v>45</v>
      </c>
      <c r="J23" s="46" t="s">
        <v>46</v>
      </c>
    </row>
    <row r="24" spans="1:11" ht="27.75" customHeight="1" x14ac:dyDescent="0.2">
      <c r="A24" s="42" t="s">
        <v>104</v>
      </c>
      <c r="B24" s="42" t="s">
        <v>48</v>
      </c>
      <c r="C24" s="43" t="s">
        <v>48</v>
      </c>
      <c r="D24" s="47">
        <v>134660768</v>
      </c>
      <c r="E24" s="51" t="s">
        <v>48</v>
      </c>
      <c r="F24" s="51" t="s">
        <v>48</v>
      </c>
      <c r="G24" s="49" t="s">
        <v>48</v>
      </c>
      <c r="H24" s="32">
        <v>13508743.949999999</v>
      </c>
      <c r="I24" s="44" t="s">
        <v>48</v>
      </c>
      <c r="J24" s="45" t="e">
        <f>IF(H24&gt;0,H24/F24,0)</f>
        <v>#VALUE!</v>
      </c>
    </row>
    <row r="25" spans="1:11" ht="72.75" customHeight="1" x14ac:dyDescent="0.2">
      <c r="A25" s="30" t="s">
        <v>105</v>
      </c>
      <c r="B25" s="30" t="s">
        <v>106</v>
      </c>
      <c r="C25" s="31">
        <v>10000</v>
      </c>
      <c r="D25" s="48">
        <v>234392053</v>
      </c>
      <c r="E25" s="52">
        <v>2000</v>
      </c>
      <c r="F25" s="51">
        <v>56654409</v>
      </c>
      <c r="G25" s="50">
        <v>2006</v>
      </c>
      <c r="H25" s="32">
        <v>29967483.309999999</v>
      </c>
      <c r="I25" s="33">
        <f>IF(G25&gt;0,G25/E25,0)</f>
        <v>1.0029999999999999</v>
      </c>
      <c r="J25" s="34">
        <f>IF(H25&gt;0,H25/F25,0)</f>
        <v>0.52895235938300933</v>
      </c>
    </row>
    <row r="26" spans="1:11" ht="51" customHeight="1" x14ac:dyDescent="0.2">
      <c r="A26" s="30" t="s">
        <v>107</v>
      </c>
      <c r="B26" s="30" t="s">
        <v>108</v>
      </c>
      <c r="C26" s="31">
        <v>3</v>
      </c>
      <c r="D26" s="48">
        <v>71724523</v>
      </c>
      <c r="E26" s="52">
        <v>0</v>
      </c>
      <c r="F26" s="51">
        <v>21297633</v>
      </c>
      <c r="G26" s="50">
        <v>0</v>
      </c>
      <c r="H26" s="32">
        <v>7833469.1799999997</v>
      </c>
      <c r="I26" s="33">
        <f>IF(G26&gt;0,G26/E26,0)</f>
        <v>0</v>
      </c>
      <c r="J26" s="34">
        <f>IF(H26&gt;0,H26/F26,0)</f>
        <v>0.36780937956814258</v>
      </c>
    </row>
    <row r="27" spans="1:11" ht="68.25" customHeight="1" x14ac:dyDescent="0.2">
      <c r="A27" s="30" t="s">
        <v>109</v>
      </c>
      <c r="B27" s="30" t="s">
        <v>110</v>
      </c>
      <c r="C27" s="84">
        <v>1</v>
      </c>
      <c r="D27" s="48">
        <v>462963015</v>
      </c>
      <c r="E27" s="82">
        <v>1</v>
      </c>
      <c r="F27" s="51">
        <v>105407889.25</v>
      </c>
      <c r="G27" s="86">
        <v>0.56999999999999995</v>
      </c>
      <c r="H27" s="32">
        <v>27807437.359999999</v>
      </c>
      <c r="I27" s="33">
        <f>IF(G27&gt;0,G27/E27,0)</f>
        <v>0.56999999999999995</v>
      </c>
      <c r="J27" s="34">
        <f>IF(H27&gt;0,H27/F27,0)</f>
        <v>0.26380793276343878</v>
      </c>
    </row>
    <row r="28" spans="1:11" ht="62.25" customHeight="1" x14ac:dyDescent="0.2">
      <c r="A28" s="30" t="s">
        <v>111</v>
      </c>
      <c r="B28" s="30" t="s">
        <v>112</v>
      </c>
      <c r="C28" s="35">
        <v>140</v>
      </c>
      <c r="D28" s="48">
        <v>254259641</v>
      </c>
      <c r="E28" s="52">
        <v>35</v>
      </c>
      <c r="F28" s="51">
        <v>72897908.5</v>
      </c>
      <c r="G28" s="50">
        <v>35</v>
      </c>
      <c r="H28" s="32">
        <v>27668878.190000001</v>
      </c>
      <c r="I28" s="33">
        <f>IF(G28&gt;0,G28/E28,0)</f>
        <v>1</v>
      </c>
      <c r="J28" s="34">
        <f>IF(H28&gt;0,H28/F28,0)</f>
        <v>0.3795565436558444</v>
      </c>
    </row>
    <row r="29" spans="1:11" ht="26.25" customHeight="1" x14ac:dyDescent="0.2">
      <c r="A29" s="147" t="s">
        <v>59</v>
      </c>
      <c r="B29" s="147"/>
      <c r="C29" s="147"/>
      <c r="D29" s="147"/>
      <c r="E29" s="156"/>
      <c r="F29" s="156"/>
      <c r="G29" s="147"/>
      <c r="H29" s="147"/>
      <c r="I29" s="147"/>
      <c r="J29" s="147"/>
    </row>
    <row r="30" spans="1:11" ht="22.5" customHeight="1" x14ac:dyDescent="0.2">
      <c r="A30" s="148" t="s">
        <v>60</v>
      </c>
      <c r="B30" s="148"/>
      <c r="C30" s="148"/>
      <c r="D30" s="148"/>
      <c r="E30" s="148"/>
      <c r="F30" s="148"/>
      <c r="G30" s="148"/>
      <c r="H30" s="148"/>
      <c r="I30" s="148"/>
      <c r="J30" s="148"/>
      <c r="K30" s="1"/>
    </row>
    <row r="31" spans="1:11" ht="18.75" customHeight="1" x14ac:dyDescent="0.2">
      <c r="A31" s="36" t="s">
        <v>61</v>
      </c>
      <c r="B31" s="150" t="str">
        <f>+A24</f>
        <v>7420-Acciones comunes P50</v>
      </c>
      <c r="C31" s="150"/>
      <c r="D31" s="150"/>
      <c r="E31" s="150"/>
      <c r="F31" s="150"/>
      <c r="G31" s="150"/>
      <c r="H31" s="150"/>
      <c r="I31" s="150"/>
      <c r="J31" s="150"/>
    </row>
    <row r="32" spans="1:11" ht="18.75" customHeight="1" x14ac:dyDescent="0.2">
      <c r="A32" s="37" t="s">
        <v>62</v>
      </c>
      <c r="B32" s="144" t="s">
        <v>48</v>
      </c>
      <c r="C32" s="144"/>
      <c r="D32" s="144"/>
      <c r="E32" s="144"/>
      <c r="F32" s="144"/>
      <c r="G32" s="144"/>
      <c r="H32" s="144"/>
      <c r="I32" s="144"/>
      <c r="J32" s="144"/>
    </row>
    <row r="33" spans="1:10" ht="21" customHeight="1" x14ac:dyDescent="0.2">
      <c r="A33" s="37" t="s">
        <v>64</v>
      </c>
      <c r="B33" s="144" t="s">
        <v>48</v>
      </c>
      <c r="C33" s="144"/>
      <c r="D33" s="144"/>
      <c r="E33" s="144"/>
      <c r="F33" s="144"/>
      <c r="G33" s="144"/>
      <c r="H33" s="144"/>
      <c r="I33" s="144"/>
      <c r="J33" s="144"/>
    </row>
    <row r="34" spans="1:10" ht="27" customHeight="1" x14ac:dyDescent="0.2">
      <c r="A34" s="37" t="s">
        <v>66</v>
      </c>
      <c r="B34" s="157" t="s">
        <v>48</v>
      </c>
      <c r="C34" s="157"/>
      <c r="D34" s="157"/>
      <c r="E34" s="157"/>
      <c r="F34" s="157"/>
      <c r="G34" s="157"/>
      <c r="H34" s="157"/>
      <c r="I34" s="157"/>
      <c r="J34" s="157"/>
    </row>
    <row r="35" spans="1:10" ht="18.75" customHeight="1" x14ac:dyDescent="0.2">
      <c r="A35" s="36" t="s">
        <v>61</v>
      </c>
      <c r="B35" s="150" t="str">
        <f>+A25</f>
        <v>6867- Negocios de expendio bebidas alcohólicas inspeccionados para el cumplimiento de las leyes normativas vigentes.</v>
      </c>
      <c r="C35" s="150"/>
      <c r="D35" s="150"/>
      <c r="E35" s="150"/>
      <c r="F35" s="150"/>
      <c r="G35" s="150"/>
      <c r="H35" s="150"/>
      <c r="I35" s="150"/>
      <c r="J35" s="150"/>
    </row>
    <row r="36" spans="1:10" ht="53.25" customHeight="1" x14ac:dyDescent="0.2">
      <c r="A36" s="37" t="s">
        <v>62</v>
      </c>
      <c r="B36" s="151" t="s">
        <v>113</v>
      </c>
      <c r="C36" s="151"/>
      <c r="D36" s="151"/>
      <c r="E36" s="151"/>
      <c r="F36" s="151"/>
      <c r="G36" s="151"/>
      <c r="H36" s="151"/>
      <c r="I36" s="151"/>
      <c r="J36" s="151"/>
    </row>
    <row r="37" spans="1:10" ht="81" customHeight="1" x14ac:dyDescent="0.2">
      <c r="A37" s="37" t="s">
        <v>64</v>
      </c>
      <c r="B37" s="152" t="s">
        <v>114</v>
      </c>
      <c r="C37" s="152"/>
      <c r="D37" s="152"/>
      <c r="E37" s="152"/>
      <c r="F37" s="152"/>
      <c r="G37" s="152"/>
      <c r="H37" s="152"/>
      <c r="I37" s="152"/>
      <c r="J37" s="152"/>
    </row>
    <row r="38" spans="1:10" ht="102.75" customHeight="1" x14ac:dyDescent="0.2">
      <c r="A38" s="37" t="s">
        <v>66</v>
      </c>
      <c r="B38" s="153" t="s">
        <v>115</v>
      </c>
      <c r="C38" s="153"/>
      <c r="D38" s="153"/>
      <c r="E38" s="153"/>
      <c r="F38" s="153"/>
      <c r="G38" s="153"/>
      <c r="H38" s="153"/>
      <c r="I38" s="153"/>
      <c r="J38" s="153"/>
    </row>
    <row r="39" spans="1:10" ht="21" customHeight="1" x14ac:dyDescent="0.2">
      <c r="A39" s="36" t="s">
        <v>61</v>
      </c>
      <c r="B39" s="150" t="str">
        <f>+A26</f>
        <v>7935-Campañas de entrega e incautación de armas de fuego ilegales.</v>
      </c>
      <c r="C39" s="150"/>
      <c r="D39" s="150"/>
      <c r="E39" s="150"/>
      <c r="F39" s="150"/>
      <c r="G39" s="150"/>
      <c r="H39" s="150"/>
      <c r="I39" s="150"/>
      <c r="J39" s="150"/>
    </row>
    <row r="40" spans="1:10" ht="56.25" customHeight="1" x14ac:dyDescent="0.2">
      <c r="A40" s="37" t="s">
        <v>62</v>
      </c>
      <c r="B40" s="144" t="s">
        <v>116</v>
      </c>
      <c r="C40" s="144"/>
      <c r="D40" s="144"/>
      <c r="E40" s="144"/>
      <c r="F40" s="144"/>
      <c r="G40" s="144"/>
      <c r="H40" s="144"/>
      <c r="I40" s="144"/>
      <c r="J40" s="144"/>
    </row>
    <row r="41" spans="1:10" ht="23.25" customHeight="1" x14ac:dyDescent="0.2">
      <c r="A41" s="36" t="s">
        <v>61</v>
      </c>
      <c r="B41" s="150" t="s">
        <v>117</v>
      </c>
      <c r="C41" s="150"/>
      <c r="D41" s="150"/>
      <c r="E41" s="150"/>
      <c r="F41" s="150"/>
      <c r="G41" s="150"/>
      <c r="H41" s="150"/>
      <c r="I41" s="150"/>
      <c r="J41" s="150"/>
    </row>
    <row r="42" spans="1:10" ht="101.25" customHeight="1" x14ac:dyDescent="0.2">
      <c r="A42" s="37" t="s">
        <v>64</v>
      </c>
      <c r="B42" s="152" t="s">
        <v>118</v>
      </c>
      <c r="C42" s="152"/>
      <c r="D42" s="152"/>
      <c r="E42" s="152"/>
      <c r="F42" s="152"/>
      <c r="G42" s="152"/>
      <c r="H42" s="152"/>
      <c r="I42" s="152"/>
      <c r="J42" s="152"/>
    </row>
    <row r="43" spans="1:10" ht="83.25" customHeight="1" x14ac:dyDescent="0.2">
      <c r="A43" s="37" t="s">
        <v>66</v>
      </c>
      <c r="B43" s="152" t="s">
        <v>119</v>
      </c>
      <c r="C43" s="152"/>
      <c r="D43" s="152"/>
      <c r="E43" s="152"/>
      <c r="F43" s="152"/>
      <c r="G43" s="152"/>
      <c r="H43" s="152"/>
      <c r="I43" s="152"/>
      <c r="J43" s="152"/>
    </row>
    <row r="44" spans="1:10" ht="22.5" customHeight="1" x14ac:dyDescent="0.2">
      <c r="A44" s="36" t="s">
        <v>61</v>
      </c>
      <c r="B44" s="150" t="str">
        <f>+A27</f>
        <v>7895-Municipios con Mesas Locales de Seguridad, Ciudadanía y Género fortalecidas y en funcionamiento.</v>
      </c>
      <c r="C44" s="150"/>
      <c r="D44" s="150"/>
      <c r="E44" s="150"/>
      <c r="F44" s="150"/>
      <c r="G44" s="150"/>
      <c r="H44" s="150"/>
      <c r="I44" s="150"/>
      <c r="J44" s="150"/>
    </row>
    <row r="45" spans="1:10" ht="46.5" customHeight="1" x14ac:dyDescent="0.2">
      <c r="A45" s="37" t="s">
        <v>62</v>
      </c>
      <c r="B45" s="144" t="s">
        <v>120</v>
      </c>
      <c r="C45" s="144"/>
      <c r="D45" s="144"/>
      <c r="E45" s="144"/>
      <c r="F45" s="144"/>
      <c r="G45" s="144"/>
      <c r="H45" s="144"/>
      <c r="I45" s="144"/>
      <c r="J45" s="144"/>
    </row>
    <row r="46" spans="1:10" ht="99.75" customHeight="1" x14ac:dyDescent="0.2">
      <c r="A46" s="37" t="s">
        <v>64</v>
      </c>
      <c r="B46" s="152" t="s">
        <v>121</v>
      </c>
      <c r="C46" s="152"/>
      <c r="D46" s="152"/>
      <c r="E46" s="152"/>
      <c r="F46" s="152"/>
      <c r="G46" s="152"/>
      <c r="H46" s="152"/>
      <c r="I46" s="152"/>
      <c r="J46" s="152"/>
    </row>
    <row r="47" spans="1:10" ht="138" customHeight="1" x14ac:dyDescent="0.2">
      <c r="A47" s="37" t="s">
        <v>66</v>
      </c>
      <c r="B47" s="152" t="s">
        <v>122</v>
      </c>
      <c r="C47" s="152"/>
      <c r="D47" s="152"/>
      <c r="E47" s="152"/>
      <c r="F47" s="152"/>
      <c r="G47" s="152"/>
      <c r="H47" s="152"/>
      <c r="I47" s="152"/>
      <c r="J47" s="152"/>
    </row>
    <row r="48" spans="1:10" ht="21.75" customHeight="1" x14ac:dyDescent="0.2">
      <c r="A48" s="36" t="s">
        <v>61</v>
      </c>
      <c r="B48" s="150" t="str">
        <f>+A28</f>
        <v>7447- Ciudadanos expuestos a violencia, crímenes y delitos que participan en las actividades de prevención.</v>
      </c>
      <c r="C48" s="150"/>
      <c r="D48" s="150"/>
      <c r="E48" s="150"/>
      <c r="F48" s="150"/>
      <c r="G48" s="150"/>
      <c r="H48" s="150"/>
      <c r="I48" s="150"/>
      <c r="J48" s="150"/>
    </row>
    <row r="49" spans="1:11" ht="36" customHeight="1" x14ac:dyDescent="0.2">
      <c r="A49" s="37" t="s">
        <v>62</v>
      </c>
      <c r="B49" s="144" t="s">
        <v>123</v>
      </c>
      <c r="C49" s="144"/>
      <c r="D49" s="144"/>
      <c r="E49" s="144"/>
      <c r="F49" s="144"/>
      <c r="G49" s="144"/>
      <c r="H49" s="144"/>
      <c r="I49" s="144"/>
      <c r="J49" s="144"/>
    </row>
    <row r="50" spans="1:11" ht="96.75" customHeight="1" x14ac:dyDescent="0.2">
      <c r="A50" s="37" t="s">
        <v>64</v>
      </c>
      <c r="B50" s="145" t="s">
        <v>124</v>
      </c>
      <c r="C50" s="146"/>
      <c r="D50" s="146"/>
      <c r="E50" s="146"/>
      <c r="F50" s="146"/>
      <c r="G50" s="146"/>
      <c r="H50" s="146"/>
      <c r="I50" s="146"/>
      <c r="J50" s="146"/>
    </row>
    <row r="51" spans="1:11" ht="75" customHeight="1" x14ac:dyDescent="0.2">
      <c r="A51" s="37" t="s">
        <v>66</v>
      </c>
      <c r="B51" s="145" t="s">
        <v>125</v>
      </c>
      <c r="C51" s="146"/>
      <c r="D51" s="146"/>
      <c r="E51" s="146"/>
      <c r="F51" s="146"/>
      <c r="G51" s="146"/>
      <c r="H51" s="146"/>
      <c r="I51" s="146"/>
      <c r="J51" s="146"/>
    </row>
    <row r="52" spans="1:11" ht="15" x14ac:dyDescent="0.2">
      <c r="A52" s="147" t="s">
        <v>80</v>
      </c>
      <c r="B52" s="147"/>
      <c r="C52" s="147"/>
      <c r="D52" s="147"/>
      <c r="E52" s="147"/>
      <c r="F52" s="147"/>
      <c r="G52" s="147"/>
      <c r="H52" s="147"/>
      <c r="I52" s="147"/>
      <c r="J52" s="147"/>
    </row>
    <row r="53" spans="1:11" ht="21.75" customHeight="1" x14ac:dyDescent="0.2">
      <c r="A53" s="148" t="s">
        <v>81</v>
      </c>
      <c r="B53" s="148"/>
      <c r="C53" s="148"/>
      <c r="D53" s="148"/>
      <c r="E53" s="148"/>
      <c r="F53" s="148"/>
      <c r="G53" s="148"/>
      <c r="H53" s="148"/>
      <c r="I53" s="148"/>
      <c r="J53" s="148"/>
      <c r="K53" s="1"/>
    </row>
    <row r="54" spans="1:11" ht="27.75" customHeight="1" x14ac:dyDescent="0.2">
      <c r="A54" s="149"/>
      <c r="B54" s="149"/>
      <c r="C54" s="149"/>
      <c r="D54" s="149"/>
      <c r="E54" s="149"/>
      <c r="F54" s="149"/>
      <c r="G54" s="149"/>
      <c r="H54" s="149"/>
      <c r="I54" s="149"/>
      <c r="J54" s="149"/>
    </row>
    <row r="55" spans="1:11" x14ac:dyDescent="0.2">
      <c r="A55" s="10"/>
      <c r="B55" s="10"/>
      <c r="C55" s="10"/>
      <c r="D55" s="10"/>
      <c r="E55" s="10"/>
      <c r="F55" s="10"/>
      <c r="G55" s="10"/>
      <c r="H55" s="10"/>
      <c r="I55" s="10"/>
      <c r="J55" s="10"/>
    </row>
    <row r="56" spans="1:11" x14ac:dyDescent="0.2">
      <c r="A56" s="23"/>
      <c r="B56" s="23"/>
      <c r="C56" s="23"/>
      <c r="D56" s="23"/>
      <c r="E56" s="23"/>
      <c r="F56" s="23"/>
      <c r="G56" s="23"/>
      <c r="H56" s="23"/>
      <c r="I56" s="23"/>
    </row>
    <row r="57" spans="1:11" ht="15" thickBot="1" x14ac:dyDescent="0.25">
      <c r="A57" s="21" t="s">
        <v>82</v>
      </c>
      <c r="B57" s="22">
        <f>+A20</f>
        <v>1158000000</v>
      </c>
      <c r="C57" s="23"/>
      <c r="D57" s="90"/>
      <c r="E57" s="90"/>
      <c r="F57" s="90"/>
      <c r="H57" s="90"/>
      <c r="I57" s="90"/>
      <c r="J57" s="90"/>
    </row>
    <row r="58" spans="1:11" x14ac:dyDescent="0.2">
      <c r="A58" s="21" t="s">
        <v>83</v>
      </c>
      <c r="B58" s="22">
        <f>+C20</f>
        <v>1158000000</v>
      </c>
      <c r="C58" s="23"/>
      <c r="D58" s="91" t="s">
        <v>84</v>
      </c>
      <c r="E58" s="91"/>
      <c r="F58" s="91"/>
      <c r="H58" s="91" t="s">
        <v>85</v>
      </c>
      <c r="I58" s="91"/>
      <c r="J58" s="91"/>
    </row>
    <row r="59" spans="1:11" x14ac:dyDescent="0.2">
      <c r="A59" s="21" t="s">
        <v>86</v>
      </c>
      <c r="B59" s="22">
        <f>+F20</f>
        <v>106786011.98999999</v>
      </c>
      <c r="C59" s="23"/>
      <c r="D59" s="132" t="s">
        <v>87</v>
      </c>
      <c r="E59" s="132"/>
      <c r="F59" s="132"/>
      <c r="H59" s="92" t="s">
        <v>88</v>
      </c>
      <c r="I59" s="92"/>
      <c r="J59" s="92"/>
    </row>
  </sheetData>
  <mergeCells count="63">
    <mergeCell ref="C11:J11"/>
    <mergeCell ref="A1:J1"/>
    <mergeCell ref="A2:J2"/>
    <mergeCell ref="B3:J3"/>
    <mergeCell ref="B4:J4"/>
    <mergeCell ref="B5:J5"/>
    <mergeCell ref="B6:J6"/>
    <mergeCell ref="B7:J7"/>
    <mergeCell ref="A8:J8"/>
    <mergeCell ref="C9:J9"/>
    <mergeCell ref="C10:J10"/>
    <mergeCell ref="A20:B20"/>
    <mergeCell ref="C20:E20"/>
    <mergeCell ref="F20:H20"/>
    <mergeCell ref="I20:J20"/>
    <mergeCell ref="A12:J12"/>
    <mergeCell ref="A17:J17"/>
    <mergeCell ref="A18:J18"/>
    <mergeCell ref="A19:B19"/>
    <mergeCell ref="C19:E19"/>
    <mergeCell ref="F19:H19"/>
    <mergeCell ref="I19:J19"/>
    <mergeCell ref="B13:J13"/>
    <mergeCell ref="B14:J14"/>
    <mergeCell ref="B15:J15"/>
    <mergeCell ref="B16:J16"/>
    <mergeCell ref="B35:J35"/>
    <mergeCell ref="A21:J21"/>
    <mergeCell ref="C22:D22"/>
    <mergeCell ref="E22:F22"/>
    <mergeCell ref="G22:H22"/>
    <mergeCell ref="I22:J22"/>
    <mergeCell ref="A29:J29"/>
    <mergeCell ref="A30:J30"/>
    <mergeCell ref="B31:J31"/>
    <mergeCell ref="B32:J32"/>
    <mergeCell ref="B33:J33"/>
    <mergeCell ref="B34:J34"/>
    <mergeCell ref="B48:J48"/>
    <mergeCell ref="B36:J36"/>
    <mergeCell ref="B37:J37"/>
    <mergeCell ref="B38:J38"/>
    <mergeCell ref="B39:J39"/>
    <mergeCell ref="B40:J40"/>
    <mergeCell ref="B42:J42"/>
    <mergeCell ref="B43:J43"/>
    <mergeCell ref="B44:J44"/>
    <mergeCell ref="B45:J45"/>
    <mergeCell ref="B46:J46"/>
    <mergeCell ref="B47:J47"/>
    <mergeCell ref="B41:J41"/>
    <mergeCell ref="D57:F57"/>
    <mergeCell ref="H57:J57"/>
    <mergeCell ref="H58:J58"/>
    <mergeCell ref="H59:J59"/>
    <mergeCell ref="B49:J49"/>
    <mergeCell ref="B50:J50"/>
    <mergeCell ref="B51:J51"/>
    <mergeCell ref="A52:J52"/>
    <mergeCell ref="A53:J53"/>
    <mergeCell ref="A54:J54"/>
    <mergeCell ref="D58:F58"/>
    <mergeCell ref="D59:F59"/>
  </mergeCells>
  <dataValidations xWindow="26" yWindow="359" count="16">
    <dataValidation allowBlank="1" sqref="A3"/>
    <dataValidation allowBlank="1" showInputMessage="1" prompt="Nombre del capítulo" sqref="B3:J5"/>
    <dataValidation allowBlank="1" showInputMessage="1" showErrorMessage="1" prompt="¿A quién va dirigido el programa?, ¿qué característica tiene esta población que requiere ser beneficiada?" sqref="B15:J15"/>
    <dataValidation allowBlank="1" showInputMessage="1" showErrorMessage="1" prompt="Nombre del producto" sqref="B31:J31 B35:J35 B39:J39 B44:J44 B48:J48 B41:J41"/>
    <dataValidation allowBlank="1" showInputMessage="1" showErrorMessage="1" prompt="¿En qué consiste el producto? su objetivo" sqref="B32:J32 B36:J36 B40:J41 B45:J45 B49:J49"/>
    <dataValidation allowBlank="1" showInputMessage="1" showErrorMessage="1" prompt="1. Describir lo plasmado en el presupuesto_x000a_2. Describir lo alcanzado en términos financieros y de producción " sqref="B33:J33 B37:J37 B50:J50 B46:J46 B42:J42"/>
    <dataValidation allowBlank="1" showInputMessage="1" showErrorMessage="1" prompt="De existir desvío, explicar razones." sqref="B34:J34 B38:J38 B43:J43 B47:J47 B51:J51"/>
    <dataValidation allowBlank="1" showInputMessage="1" showErrorMessage="1" prompt="Oportunidades de mejora identificadas" sqref="A54:J55"/>
    <dataValidation allowBlank="1" showInputMessage="1" showErrorMessage="1" prompt="Presupuesto del programa" sqref="A20:C20 F20"/>
    <dataValidation allowBlank="1" showInputMessage="1" showErrorMessage="1" prompt="¿En qué consiste el programa?" sqref="B14:J14"/>
    <dataValidation allowBlank="1" showInputMessage="1" showErrorMessage="1" prompt="Nombre de cada producto" sqref="A23:A28"/>
    <dataValidation allowBlank="1" showInputMessage="1" showErrorMessage="1" prompt="Nombre del indicador" sqref="B23:B28"/>
    <dataValidation allowBlank="1" showInputMessage="1" showErrorMessage="1" prompt="Meta anual del indicador" sqref="E23:E28 C23:C28 F24"/>
    <dataValidation allowBlank="1" showInputMessage="1" showErrorMessage="1" prompt="Monto presupuestado para el producto" sqref="D25:D28 D23 F23 F25:F28"/>
    <dataValidation allowBlank="1" showInputMessage="1" showErrorMessage="1" prompt="Meta alcanzada en el trimestre" sqref="G23:G28"/>
    <dataValidation allowBlank="1" showInputMessage="1" showErrorMessage="1" prompt="Monto ejecutado en el trimestre" sqref="H23:H28"/>
  </dataValidations>
  <pageMargins left="0.7" right="0.7" top="1.3912500000000001" bottom="0.75" header="0.34229166666666666" footer="0.3"/>
  <pageSetup scale="53" fitToHeight="0" orientation="portrait" r:id="rId1"/>
  <headerFooter>
    <oddHeader>&amp;C&amp;G
&amp;"Verdana,Negrita"&amp;10INFORME DE EVALUACIÓN TRIMESTRAL DE LAS
METAS FÍSICAS-FINANCIERAS
ENERO - MARZO 2025&amp;R&amp;"Verdana,Negrita"&amp;10
INF-PPP-05
Versión: 01</oddHead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Programa 11</vt:lpstr>
      <vt:lpstr>Programa 12</vt:lpstr>
      <vt:lpstr>Programa 50</vt:lpstr>
      <vt:lpstr>'Programa 11'!Área_de_impresión</vt:lpstr>
      <vt:lpstr>'Programa 12'!Área_de_impresión</vt:lpstr>
      <vt:lpstr>'Programa 50'!Área_de_impresión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Cesar Augusto Roa Meran</cp:lastModifiedBy>
  <cp:revision/>
  <dcterms:created xsi:type="dcterms:W3CDTF">2021-03-22T15:50:10Z</dcterms:created>
  <dcterms:modified xsi:type="dcterms:W3CDTF">2025-04-15T18:33:22Z</dcterms:modified>
  <cp:category/>
  <cp:contentStatus/>
</cp:coreProperties>
</file>