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08"/>
  <workbookPr/>
  <xr:revisionPtr revIDLastSave="2" documentId="11_385594167BA0396078250F148B8AB227F791276F" xr6:coauthVersionLast="47" xr6:coauthVersionMax="47" xr10:uidLastSave="{E7BEE0ED-DEEF-4156-8A55-98368F7FF1A1}"/>
  <bookViews>
    <workbookView xWindow="12405" yWindow="570" windowWidth="8085" windowHeight="7065" firstSheet="2" activeTab="2" xr2:uid="{00000000-000D-0000-FFFF-FFFF00000000}"/>
  </bookViews>
  <sheets>
    <sheet name="Programa 11" sheetId="1" r:id="rId1"/>
    <sheet name="Programa 12" sheetId="5" r:id="rId2"/>
    <sheet name="Programa 50" sheetId="7" r:id="rId3"/>
  </sheets>
  <externalReferences>
    <externalReference r:id="rId4"/>
  </externalReferences>
  <definedNames>
    <definedName name="_xlnm.Print_Area" localSheetId="0">'Programa 11'!$A$1:$J$59</definedName>
    <definedName name="_xlnm.Print_Area" localSheetId="1">'Programa 12'!$A$1:$J$39</definedName>
    <definedName name="_xlnm.Print_Area" localSheetId="2">'Programa 50'!$A$1:$J$60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0" i="1" l="1"/>
  <c r="B36" i="1"/>
  <c r="F20" i="7" l="1"/>
  <c r="C20" i="7"/>
  <c r="F20" i="5"/>
  <c r="C20" i="5"/>
  <c r="C20" i="1" l="1"/>
  <c r="J24" i="1" l="1"/>
  <c r="J24" i="7" l="1"/>
  <c r="B48" i="7" l="1"/>
  <c r="B57" i="7"/>
  <c r="B39" i="7"/>
  <c r="I20" i="7"/>
  <c r="B59" i="7" l="1"/>
  <c r="B44" i="7"/>
  <c r="B35" i="7"/>
  <c r="B31" i="7"/>
  <c r="J28" i="7"/>
  <c r="I28" i="7"/>
  <c r="J27" i="7"/>
  <c r="I27" i="7"/>
  <c r="J26" i="7"/>
  <c r="I26" i="7"/>
  <c r="J25" i="7"/>
  <c r="I25" i="7"/>
  <c r="C11" i="7"/>
  <c r="C10" i="7"/>
  <c r="C9" i="7"/>
  <c r="B37" i="5"/>
  <c r="B36" i="5"/>
  <c r="B38" i="5"/>
  <c r="B27" i="5"/>
  <c r="J24" i="5"/>
  <c r="I24" i="5"/>
  <c r="C11" i="5"/>
  <c r="C10" i="5"/>
  <c r="C9" i="5"/>
  <c r="B48" i="1"/>
  <c r="B44" i="1"/>
  <c r="B40" i="1"/>
  <c r="B32" i="1"/>
  <c r="B58" i="1"/>
  <c r="J26" i="1"/>
  <c r="J27" i="1"/>
  <c r="J28" i="1"/>
  <c r="J29" i="1"/>
  <c r="J25" i="1"/>
  <c r="I26" i="1"/>
  <c r="I27" i="1"/>
  <c r="I28" i="1"/>
  <c r="I29" i="1"/>
  <c r="I25" i="1"/>
  <c r="B57" i="1" l="1"/>
  <c r="B56" i="1"/>
  <c r="I20" i="1"/>
  <c r="I20" i="5"/>
  <c r="C11" i="1"/>
  <c r="C10" i="1"/>
  <c r="C9" i="1"/>
  <c r="B58" i="7" l="1"/>
</calcChain>
</file>

<file path=xl/sharedStrings.xml><?xml version="1.0" encoding="utf-8"?>
<sst xmlns="http://schemas.openxmlformats.org/spreadsheetml/2006/main" count="286" uniqueCount="126">
  <si>
    <t>I -Información Institucional</t>
  </si>
  <si>
    <t>I.I - Completar los datos requeridos sobre la institución</t>
  </si>
  <si>
    <t>Capítulo</t>
  </si>
  <si>
    <t>0202-MINISTERIO DE  INTERIOR Y POLICÍA</t>
  </si>
  <si>
    <t>Subcapítulo</t>
  </si>
  <si>
    <t>01-MINISTERIO DE INTERIOR Y POLICIA</t>
  </si>
  <si>
    <t>Unidad Ejecutora</t>
  </si>
  <si>
    <t>0001-MINISTERIO DE INTERIOR Y POLICIA</t>
  </si>
  <si>
    <t>Misión</t>
  </si>
  <si>
    <t>Garantizar la seguridad ciudadana a nivel nacional, a través de una gestión coordinada que impacte de forma efectiva los diferentes niveles del Estado, logrando una mejor y mayor prevención de los elementos negativos de la seguridad ciudadana, en el marco del respeto a los derechos de la población.</t>
  </si>
  <si>
    <t>Visión</t>
  </si>
  <si>
    <t>Ser reconocidos como una entidad gubernamental modelo, apoyado en una gestión coordinada, de desarrollo sostenible, mejora continua, eficaz y eficiente de los servicios, y la transparencia institucional, como base de una buena administración de los recursos, en el alcance de la paz, la seguridad ciudadana y la garantía de los derechos de las personas.</t>
  </si>
  <si>
    <t>II. Contribución a la Estrategia Nacional de Desarrollo</t>
  </si>
  <si>
    <t>Eje estratégico:</t>
  </si>
  <si>
    <t>Objetivo general:</t>
  </si>
  <si>
    <t>Objetivo(s) específico(s):</t>
  </si>
  <si>
    <t>1.2.2</t>
  </si>
  <si>
    <t>III. Información del Programa</t>
  </si>
  <si>
    <t>Nombre:</t>
  </si>
  <si>
    <t>11 - Asistencia y prevención para seguridad ciudadana</t>
  </si>
  <si>
    <t>Descripción:</t>
  </si>
  <si>
    <t>A través de este programa se realizan las actividades relativas a garantizar la seguridad ciudadana, conforme está establecido en la Estrategia Nacional de Desarrollo (END), Planes Estratégico Institucionales (PEI), Planes Operativos Anuales (POA) y los marcos legales que son la Constitución, leyes generales o especiales. Este programa incluye servicios de asistencia y prevención, tales como: 
Reducir la violencia, crímenes y delitos que afectan la seguridad ciudadana en los sectores vulnerables intervenidos, disminución de los actos delictivos con el uso de armas de fuego, disminución de los accidentes y las víctimas por el uso, transportación y manipulación de productos pirotécnicos, reducción de la inseguridad en los municipios a través de las políticas de prevención de violencia, crímenes y delitos, regulación de la permanencia y el estatus de extranjeros en el país a través de las naturalizaciones y el fortalecimiento de las labores de prevención de delitos en los lugares de recreación y esparcimiento por los agentes de la Policía Auxiliar.</t>
  </si>
  <si>
    <r>
      <t>Beneficiarios:</t>
    </r>
    <r>
      <rPr>
        <sz val="10"/>
        <color rgb="FF000000"/>
        <rFont val="Verdana"/>
        <family val="2"/>
      </rPr>
      <t xml:space="preserve"> </t>
    </r>
  </si>
  <si>
    <t xml:space="preserve">La población dominicana y extranjera, familias, jóvenes en sectores y comunidades vulnerables, ciudadanos, empresas y  compañías de seguridad, armerías, polígonos, talleres de armas y compañías de productos pirotécnicos y químicos.   </t>
  </si>
  <si>
    <t>Resultado Asociado:</t>
  </si>
  <si>
    <t>Reducir la percepción de inseguridad de los ciudadanos en los municipios, a través de las políticas de prevención de violencias, crímenes y delitos implementadas, de un 37% a un 20% durante el periodo 2025-2028.</t>
  </si>
  <si>
    <t>IV. Formulación y Ejecución Física-Financiera</t>
  </si>
  <si>
    <t>IV.I - Desempeño financiero</t>
  </si>
  <si>
    <t>Presupuesto Inicial</t>
  </si>
  <si>
    <t>Presupuesto Vigente</t>
  </si>
  <si>
    <t>Presupuesto Ejecutado</t>
  </si>
  <si>
    <t>Porcentaje de Ejecución (ejecutado/vigente)</t>
  </si>
  <si>
    <t>IV.II - Formulación y Ejecución trimestral de las Metas por Producto</t>
  </si>
  <si>
    <t xml:space="preserve"> Presupuesto Anual</t>
  </si>
  <si>
    <t>Programación Trimestral</t>
  </si>
  <si>
    <t>Ejecución Trimestral</t>
  </si>
  <si>
    <t>Avance</t>
  </si>
  <si>
    <t>Producto</t>
  </si>
  <si>
    <t>Indicador</t>
  </si>
  <si>
    <t>Física
(A)</t>
  </si>
  <si>
    <t>Financiera
(B)</t>
  </si>
  <si>
    <t>Física
(C)</t>
  </si>
  <si>
    <t>Financiera
(D)</t>
  </si>
  <si>
    <t>Física 
(E)</t>
  </si>
  <si>
    <t>Financiera 
 (F)</t>
  </si>
  <si>
    <t>Física 
(%)
 G=E/C</t>
  </si>
  <si>
    <t>Financiero 
(%) 
H=F/D</t>
  </si>
  <si>
    <r>
      <rPr>
        <b/>
        <sz val="10"/>
        <rFont val="Verdana"/>
        <family val="2"/>
      </rPr>
      <t>7827-</t>
    </r>
    <r>
      <rPr>
        <sz val="10"/>
        <rFont val="Verdana"/>
        <family val="2"/>
      </rPr>
      <t xml:space="preserve"> Acciones que no generan producción P11 (Comunidad Segura).</t>
    </r>
  </si>
  <si>
    <t>N/A</t>
  </si>
  <si>
    <r>
      <rPr>
        <b/>
        <sz val="10"/>
        <rFont val="Verdana"/>
        <family val="2"/>
      </rPr>
      <t>6105-</t>
    </r>
    <r>
      <rPr>
        <sz val="10"/>
        <rFont val="Verdana"/>
        <family val="2"/>
      </rPr>
      <t xml:space="preserve"> Negocios que comercializan armas de fuego controlados y regulados en sus operaciones.</t>
    </r>
  </si>
  <si>
    <t>Cantidad de negocios controlados y regulados</t>
  </si>
  <si>
    <r>
      <rPr>
        <b/>
        <sz val="10"/>
        <rFont val="Verdana"/>
        <family val="2"/>
      </rPr>
      <t>6864-</t>
    </r>
    <r>
      <rPr>
        <sz val="10"/>
        <rFont val="Verdana"/>
        <family val="2"/>
      </rPr>
      <t xml:space="preserve"> Personas físicas y jurídicas con derecho de tenencia y porte de armas de fuego reguladas.</t>
    </r>
  </si>
  <si>
    <t xml:space="preserve">Número de armas de fuego reguladas </t>
  </si>
  <si>
    <r>
      <rPr>
        <b/>
        <sz val="10"/>
        <rFont val="Verdana"/>
        <family val="2"/>
      </rPr>
      <t>7744-</t>
    </r>
    <r>
      <rPr>
        <sz val="10"/>
        <rFont val="Verdana"/>
        <family val="2"/>
      </rPr>
      <t xml:space="preserve"> Empresas de manipulación de productos pirotécnicos y químicos reguladas.</t>
    </r>
  </si>
  <si>
    <t>Empresas que manipulan productos químicos y pirotécnicos reguladas</t>
  </si>
  <si>
    <r>
      <rPr>
        <b/>
        <sz val="10"/>
        <rFont val="Verdana"/>
        <family val="2"/>
      </rPr>
      <t xml:space="preserve">7896- </t>
    </r>
    <r>
      <rPr>
        <sz val="10"/>
        <rFont val="Verdana"/>
        <family val="2"/>
      </rPr>
      <t>Población recibe campañas de educación en principios y valores para la convivencia y cultura de paz.</t>
    </r>
  </si>
  <si>
    <t>Cantidad de campañas de Convivencia Ciudadana</t>
  </si>
  <si>
    <r>
      <rPr>
        <b/>
        <sz val="10"/>
        <color rgb="FF000000"/>
        <rFont val="Verdana"/>
        <family val="2"/>
      </rPr>
      <t>7746-</t>
    </r>
    <r>
      <rPr>
        <sz val="10"/>
        <color rgb="FF000000"/>
        <rFont val="Verdana"/>
        <family val="2"/>
      </rPr>
      <t xml:space="preserve"> Ciudadanos y extranjeros beneficiados a través de acciones y políticas integral de seguridad ciudadana.</t>
    </r>
  </si>
  <si>
    <t xml:space="preserve">Porcentaje de acciones de Seguridad ciudadana implementadas </t>
  </si>
  <si>
    <t>V. Análisis de los Logros y Desviaciones</t>
  </si>
  <si>
    <t>V.I - Información de Logros y Desviaciones por Producto</t>
  </si>
  <si>
    <t xml:space="preserve">Producto: </t>
  </si>
  <si>
    <t xml:space="preserve">Descripción del producto: </t>
  </si>
  <si>
    <t>Controlar y regular la importación, exportación, tránsito, almacenamiento, comercialización, distribución de armas,  municiones y materiales relacionados  a través de comerciantes, armerías, talleres de reparación y relleno, cacería con fines comerciales, clubes deportivos y polígonos de tiro.</t>
  </si>
  <si>
    <t>Logros alcanzados:</t>
  </si>
  <si>
    <t>En este segundo trimestre, la meta física para este producto fue superada en un 138%, al lograrse la regulación y control de 29 negocios dedicados a la comercialización de armas.</t>
  </si>
  <si>
    <t>Causas y justificación del desvío:</t>
  </si>
  <si>
    <t>El desvío del 38% en la meta física se debe la habilitación de nuevos negocios dedicados a la comercialización de armas y materiales relacionados, aumentando el número de inspecciones programadas para el periodo.
A nivel financiero, se presenta una ejecución de RD$ 9, 590,360.34, lo que representa un (81.10%) respecto a los RD$ 11, 826,592.50 programados, los cuales fueron utilizados en el pago de la nómina del personal que labora para la unidad ejecutora. El desvío del (18.9%) presentado, es causado por tardanzas en el proceso de compras que no llegaron a devengado en el trimestre, respecto al pago de hospedaje y otros servicios.</t>
  </si>
  <si>
    <t>Controlar y regular la tenencia y portación de armas de fuego (pistolas, revolver y escopetas) en manos de la población civil y las compañías de seguridad privada a través de la aplicación de la Ley 631-16 sobre control y regulación de armas, municiones y materiales relacionados.</t>
  </si>
  <si>
    <t xml:space="preserve">Para el segundo trimestre se programó una meta física de 7,600 armas de fuego reguladas, la misma fue superada logrando un 170% de ejecución, regularizando un total de 12,925 armas durante el periodo.  </t>
  </si>
  <si>
    <t>El desvío del (70%) en la ejecución física, se debe a la continuidad en la automatización de procesos a través de la Ventanilla Única de Servicios del MIP, donde se han habilitado diez servicios disponibles en línea a través del portal institucional. Esta mejora además de las campañas realizadas a nivel masivo, generado un aumento en el flujo de usuarios que solicitan servicios, provocando una disminución del 36.7% en el tiempo de respuesta a la solicitudes.
A nivel financiero, se evidencia una ejecución del 50.54% equivalente a (RD$ 37, 395, 303.91), los cuales fueron destinados al pago de la carga fija y los viáticos del personal que labora en la unidad ejecutora. El desvío del (49.45%), se atribuye a tardanzas en el proceso de compras para la adquisición  repuestos, así como las impresiones de los carnets de licencia de armas de fuego. Estos valores se presentan a nivel de compromiso, y no llegaron a devengado antes de concluir el 2do. Trimestre.</t>
  </si>
  <si>
    <t>Controlar y regular la producción, almacenamiento, comercialización, transportación y manipulación de materiales pirotécnicos y químicos en el país. Otorgar los permisos correspondientes a las empresas de productos pirotécnicos y químicos.</t>
  </si>
  <si>
    <t xml:space="preserve">Para este trimestre el producto no posee meta física programada, la misma será evaluada al final de año.
Es importante destacar que durante este trimestre han sido controladas y reguladas un total de 38 empresas, se otorgaron: 81- permisos para la realización de exhibiciones pirotécnicas, 19- para importaciones de fuegos artificiales y 111- permisos para importar químicos. </t>
  </si>
  <si>
    <t xml:space="preserve">Con relación a la meta financiera, la misma fue ejecutada en un (113.53%) RD$ 24, 910,320.27, cuyo monto corresponde al pago de los gastos fijos y viáticos de los colaboradores de la unidad ejecutora. El desvío de un (13.53%) presentado, es debido a la adquisición de los vehículos destinados a las operaciones relacionadas con las funciones de la unidad. </t>
  </si>
  <si>
    <t>Asistir a la población en todo el Territorio Nacional recibiendo sus denuncias sobre actos de abusos, violencia intrafamiliar, crímenes, delitos, corrupción, entre otros. Garantizando la protección y discreción del denunciante, realizando investigaciones y  aplicando mediación de conflictos para impulsar la convivencia armónica y coherente entre todos los sectores sociales.</t>
  </si>
  <si>
    <t xml:space="preserve">Para este trimestre, se evidencia la realización de una campaña de convivencia realizadas bajo el nombre “Campaña Hablemos de Convivencia con Jóvenes Universitarios”.  Esta se realizó en la Universidad Iberoamericana UNIBE, con la participación de la ministra Faride Raful, el comisionado para la Reforma de la Policía, General García, y el Dr. Servio Tulio Castaños, de FINJUS. Impactando a más de 130 alumnos de diversas facultades. Esta campaña completa el 100% de la producción física programada. 
Así mismo, se desarrollaron 436 actividades, entre las que se destacan charlas y talleres formativos orientados a la creación de una cultura de paz, acciones preventivas, donaciones e intervenciones en distintas provincias del país. Adicionalmente, se recibieron 582 reclamos ciudadanos (denuncias), de las cuales 122 han sido resueltas, 16 se encuentran en proceso de solución, 367 en investigación y las restantes han sido canceladas. 
</t>
  </si>
  <si>
    <t>Respecto a la meta financiera, el producto muestra una ejecución del (98.91%) del presupuesto asignado para el periodo, el mismo se utilizó en el pago de la carga fija de la unidad ejecutora, incluido lo necesario para ejecutar la campaña de convivencia ciudadana, el desvío del 1.09% corresponde a la  adquisición de equipos  que serán para las operaciones del viceministerio.</t>
  </si>
  <si>
    <t>Impulsar acciones mediante una Estrategia Integral de Seguridad Ciudadana en favor de la reducción de actos violentos y delictivos, construyendo una gestión articulada e integrada para alcanzar la corresponsabilidad multisectorial.</t>
  </si>
  <si>
    <t xml:space="preserve">Este producto no presenta programación física para este segundo trimestre, ya que la meta total será medida a final de año, en el 4to trimestre. Importante señalar que han sido realizadas alrededor de 139 actividades, entre las que se destacan reuniones en las provincias de: San pedro, Hato Mayor, Miches e Higüey, reuniones con los Bomberos a nivel nacional e internacional (Dirección de Bomberos Militares del Estado Federal de Brasil, con la finalidad de implementar buenas prácticas.  Además de que se incluyen la participación en eventos locales a internacionales sobre seguridad ciudadana.     </t>
  </si>
  <si>
    <t>En lo que respecta a la meta financiera, la ejecución de los RD$8, 644,519.39 (37.18%), corresponde al pago de los compromisos fijos de la unidad ejecutora. El desvío presentado del (62.81%), se debe, a las vacantes que están programadas y que no han sido cubiertas en su totalidad, así como la tardanza en los procesos de compras como la adquisición de equipos informáticos.</t>
  </si>
  <si>
    <r>
      <t xml:space="preserve">VI. </t>
    </r>
    <r>
      <rPr>
        <b/>
        <sz val="11"/>
        <color theme="0"/>
        <rFont val="Verdana"/>
        <family val="2"/>
      </rPr>
      <t>Oportunidades de Mejora</t>
    </r>
  </si>
  <si>
    <t xml:space="preserve">VI. I - De acuerdo a los eventos presentados durante la ejecución del producto, ¿qué aspecto puede mejorarse? </t>
  </si>
  <si>
    <t xml:space="preserve">Presupuesto aprobado:  </t>
  </si>
  <si>
    <t xml:space="preserve">Presupuesto modificado: </t>
  </si>
  <si>
    <t>Gina Almonte</t>
  </si>
  <si>
    <t>Judelka Paykert</t>
  </si>
  <si>
    <t>Total devengado:</t>
  </si>
  <si>
    <t>Enc. Formulación, Monitoreo y Evaluación PPP</t>
  </si>
  <si>
    <t>Directora de Planificación y Desarrollo</t>
  </si>
  <si>
    <t>Garantizar la seguridad ciudadana a nivel nacional, a través de una gestión coordinada que impacte de forma efectiva los diferentes niveles del Estado, logrando una mejor y mayor prevención de los elementos negativos de la seguridad ciudadana, en el marco del respeto a los derechos de la población</t>
  </si>
  <si>
    <t>1.4.2</t>
  </si>
  <si>
    <t>12 - Servicios de control y regulación migratoria</t>
  </si>
  <si>
    <t>Controlar el flujo migratorio desarrollando políticas de entrada y estadía en el país.</t>
  </si>
  <si>
    <t>Población extranjera en República Dominicana.</t>
  </si>
  <si>
    <t>Regulada la permanencia y estatus de extranjeros en el país a través de las naturalizaciones, manteniendo en un 100% los controles sobre el cumplimiento estricto de los requisitos para la naturalización de extranjeros durante el periodo 2021-2025.</t>
  </si>
  <si>
    <r>
      <rPr>
        <b/>
        <sz val="10"/>
        <rFont val="Verdana"/>
        <family val="2"/>
      </rPr>
      <t>7749-</t>
    </r>
    <r>
      <rPr>
        <sz val="10"/>
        <rFont val="Verdana"/>
        <family val="2"/>
      </rPr>
      <t xml:space="preserve"> Extranjeros residentes con estatus migratorio regulados a través de las naturalizaciones</t>
    </r>
  </si>
  <si>
    <t>Porcentaje de extranjeros residentes naturalizados en el territorio nacional</t>
  </si>
  <si>
    <t>Regulación de la población extranjera en el territorio Nacional a través del otorgamiento de naturalizaciones, acorde a la Ley No. 1683/16 de abril de 1948 sobre naturalizaciones y Ley General de Migración No. 285-04.</t>
  </si>
  <si>
    <t>La meta física para este producto fue superada en un 130%, al ser recibidas 81 solicitudes y completarse 105 expedientes.</t>
  </si>
  <si>
    <t>La desviación del 30%, corresponde al evento realizado en el mes de mayo, donde fueron naturalizados 90 personas, tras completar el proceso de Decreto emitido por el poder ejecutivo y su posterior juramentación como ciudadanos Dominicanos.
En el apartado financiero, el monto ejecutado de (38.91%), corresponde a lo invertido en el pago de la nómina y viáticos para el personal que labora en la unidad ejecutora. El desvío del 61.09%, se debe a la no completitud de algunos procesos de compras que no alcanzaron la etapa del devengado para la adquisición de equipos informáticos y servicio de hospedaje.</t>
  </si>
  <si>
    <t>50 - Reducción de Crímenes y Delitos que afectan a la Seguridad Ciudadana</t>
  </si>
  <si>
    <t>Programa mejorado y definido con un presupuesto Orientado a Resultados (PPOR), compuesto por diferentes acciones con el propósito fundamental de reducir los crimines y delitos en el Territorio Nacional, los cuales se encuentran alineados a la implementación de la  Estrategia Nacional Integral de Seguridad Ciudadana (ENISC)</t>
  </si>
  <si>
    <t>Población en general y expuesta a violencia, crímenes y delitos en las zonas priorizadas</t>
  </si>
  <si>
    <t>Reducción de la tasa de homicidios con armas de fuego de un 4.6 a un 4.0 en el año 2022</t>
  </si>
  <si>
    <r>
      <rPr>
        <b/>
        <sz val="10"/>
        <rFont val="Verdana"/>
        <family val="2"/>
      </rPr>
      <t>7420-</t>
    </r>
    <r>
      <rPr>
        <sz val="10"/>
        <rFont val="Verdana"/>
        <family val="2"/>
      </rPr>
      <t>Acciones comunes P50</t>
    </r>
  </si>
  <si>
    <r>
      <rPr>
        <b/>
        <sz val="10"/>
        <rFont val="Verdana"/>
        <family val="2"/>
      </rPr>
      <t>6867-</t>
    </r>
    <r>
      <rPr>
        <sz val="10"/>
        <rFont val="Verdana"/>
        <family val="2"/>
      </rPr>
      <t xml:space="preserve"> Negocios de expendio bebidas alcohólicas inspeccionados para el cumplimiento de las leyes normativas vigentes.</t>
    </r>
  </si>
  <si>
    <t>Negocios inspeccionados</t>
  </si>
  <si>
    <r>
      <rPr>
        <b/>
        <sz val="10"/>
        <rFont val="Verdana"/>
        <family val="2"/>
      </rPr>
      <t>7935-</t>
    </r>
    <r>
      <rPr>
        <sz val="10"/>
        <rFont val="Verdana"/>
        <family val="2"/>
      </rPr>
      <t>Campañas de entrega e incautación de armas de fuego ilegales.</t>
    </r>
  </si>
  <si>
    <t xml:space="preserve">Cantidad de campañas realizadas </t>
  </si>
  <si>
    <r>
      <rPr>
        <b/>
        <sz val="10"/>
        <rFont val="Verdana"/>
        <family val="2"/>
      </rPr>
      <t>7895-</t>
    </r>
    <r>
      <rPr>
        <sz val="10"/>
        <rFont val="Verdana"/>
        <family val="2"/>
      </rPr>
      <t>Municipios con Mesas Locales de Seguridad, Ciudadanía y Género fortalecidas y en funcionamiento.</t>
    </r>
  </si>
  <si>
    <t>Porcentaje de problemáticas sociales canalizadas</t>
  </si>
  <si>
    <r>
      <rPr>
        <b/>
        <sz val="10"/>
        <rFont val="Verdana"/>
        <family val="2"/>
      </rPr>
      <t xml:space="preserve">7447- </t>
    </r>
    <r>
      <rPr>
        <sz val="10"/>
        <rFont val="Verdana"/>
        <family val="2"/>
      </rPr>
      <t>Ciudadanos expuestos a violencia, crímenes y delitos que participan en las actividades de prevención.</t>
    </r>
  </si>
  <si>
    <t xml:space="preserve">Barrios intervenidos </t>
  </si>
  <si>
    <t>Control de expendio de bebidas alcohólicas, a través de la supervisión del cumplimiento de las leyes y normativas vigentes en los centros de diversión (discotecas, bares, drinks, colmados y colmadones entre otros), realizando registros e inspecciones especializadas que anticipan y controlan el uso indebido de los espacios públicos alrededor de los mencionados negocios.</t>
  </si>
  <si>
    <t>Para éste 2do trimestre, la meta física programada fue ejecutada en un (100.36%), logrando inspeccionar 2,509 negocios de expendio de bebidas alcohólicas a nivel nacional ante las 2,500 programadas, enfatizando los sectores intervenidos. Así mismo, fueron supervisados un total de 65,944 establecimientos, de los cuales 958 fueron notificados por incumplimiento y 252 resultaron clausurados, en el marco de (12) operativos realizados. Como resultado de estas acciones, se identificó la necesidad de impartir 47 charlas dirigidas a administradores y/o propietarios de negocios que incurrieron en violaciones a las leyes vigentes. Además, se otorgaron 62 permisos de extensión de horario.</t>
  </si>
  <si>
    <r>
      <rPr>
        <i/>
        <sz val="10"/>
        <rFont val="Verdana"/>
        <family val="2"/>
      </rPr>
      <t xml:space="preserve">El producto no presenta desvíos en la programación física. 
</t>
    </r>
    <r>
      <rPr>
        <i/>
        <sz val="10"/>
        <color rgb="FFFF0000"/>
        <rFont val="Verdana"/>
        <family val="2"/>
      </rPr>
      <t xml:space="preserve"> 
</t>
    </r>
    <r>
      <rPr>
        <i/>
        <sz val="10"/>
        <rFont val="Verdana"/>
        <family val="2"/>
      </rPr>
      <t>La ejecución financiera del (123.93%) fue utilizada en el pago de la nómina del personal, en viáticos y en el pago de servicios de mantenimiento de vehículos. El desvío del (23.93%) se debe a la adquisición de vehículos, los cuales serán utilizados para fortalecer las operaciones de la institución.</t>
    </r>
  </si>
  <si>
    <t>Consiste en desarrollar campañas de sensibilización cuyo fin es la motivación a la entrega voluntaria de las armas de fuego ilegales en toda la jurisdicción de los municipios priorizados según consta en el artículo 4 del Decreto No. 212-21, haciéndose énfasis en las zonas de impacto (barrios o sectores) con mayor incidencia de los hechos de violencia con armas de fuego.</t>
  </si>
  <si>
    <t>7935- Campaña de entrega e incautación de armas de fuegos ilegales.</t>
  </si>
  <si>
    <t xml:space="preserve">Para este segundo trimestre, se evidencia la realización de la “Campaña para la entrega voluntaria de armas de fuego y armas blancas, así como el uso responsable de armas de fuego y los riesgos del porte de armas ilegales”.  En la cual se desarrollaron diversas iniciativas orientadas a la concienciación ciudadana sobre el no uso de armas ilegales. Estas acciones impactaron a un total de 743 ciudadanos distribuidos en 16 comunidades. Además,  del lanzamiento de campañas publicitarias masivas de educación y concientización ciudadana sobre los riesgos asociados al porte de armas de fuego, en estrecha vinculación con las organizaciones sociales y comunitarias en todo el territorio nacional y través de los medios de comunicación y redes sociales.  A través de esta campaña junto a la procuraduría fueron decomisadas 90 armas de diferentes tipos y fueron recibidas 05 armas de fuego entregadas de manera voluntaria, alcanzando el 100% de cumplimiento en el logro de los objetivos de este producto. </t>
  </si>
  <si>
    <t>El producto no presenta desvíos en la programación física. 
En lo referente a la meta financiera, la ejecución presentada es de un 130.87%.  Esto corresponde al pago de la carga fija, nómina del personal y al pago de publicidad. El desvío del 30.87% es debido, a la adquisición de vehículos así como el pago de la publicidad que quedaron en preventivo en el trimestre anterior.</t>
  </si>
  <si>
    <t>Fomentar la convivencia pacífica  entre la población a través de las mesas locales de prevención de seguridad, ciudadanía y género, en las que se realizan encuentros con las Instituciones Gubernamentales y sociedad civil organizada para dar respuesta y soluciones a las problemáticas sociales</t>
  </si>
  <si>
    <t xml:space="preserve">En este trimestre, la unidad ejecutora ha establecido un seguimiento a las acciones relacionadas con la seguridad y canalización de problemáticas sociales en conjunto con la sociedad civil y otros organismos, identificando 727 problemáticas a través de las mesas, de las cuales se lograron canalizar un total de 323 problemáticas. Aumentando en un 30.75% la cantidad recibida, con relación al trimestre anterior.  Con respecto a las actividades correspondientes al funcionamiento de las Mesas Locales para este 1er trimestre se ejecutaron las siguientes acciones:- 142 reuniones de la Mesas Locales; - 14 conferencias;- 204 actividades gestionadas a través de las Mesas además de 57 Policías Municipales capacitados
</t>
  </si>
  <si>
    <t xml:space="preserve">Este producto muestra una ejecución física del 44% respecto al 70% programado para el periodo,  el desvío (37.14%) se debe al aumento de problemáticas identificadas en diversos sectores, que han surgido con la reactivación de las mesas por zonas.  
Respecto a la meta financiera, el desvío del (53.11%), se debe a que la mayor parte del presupuesto asignado para el periodo corresponde a procesos de compra que no alcanzaron la etapa del devengado, según evidencias (MIP-CCC-PEPU-2025-0010 - MIP-CCC-SI-2025-0001) los mismos incluyen alquileres de espacios físicos, adquisición de luminarias, entre otros. 
</t>
  </si>
  <si>
    <t>Reducir la violencia, crímenes y delito a la población vulnerable en los sectores intervenidos mediante las actividades de prevención focalizadas.</t>
  </si>
  <si>
    <t xml:space="preserve">En el segundo trimestre se evidenció una ejecución física del 100%, interviniendo 35 barrios a nivel nacional en los municipios priorizados. A través de las actividades de prevención desarrolladas, se beneficiaron a un total de 3,313 ciudadanos residentes en los sectores vulnerables. En total, se realizaron 106 que incluyen Jornadas de acompañamiento a familias que carecen del documento de identidad para la inserción social, Operativos de asesoría legal en sectores vulnerables focalizados a favor de personas sin actas de nacimiento, cursos formativos diferentes así como talleres de Formación sobre Prevención sobre la Violencia y la Delincuencia.
Además de esto, en este trimestre, se fortalecen los servicios ofrecidos en los centros de prevención, en Santo Domingo Este y en San Francisco de Macorís, donde los residentes reciben orientación psicológica, asistencia legal, mediación de conflictos y diversas capacitaciones técnicas que fomentan la inserción laboral.
Con respecto a la meta financiera, se muestra una ejecución del (95.40%) RD$ 68, 509,049.89 del presupuesto asignado para el trimestre
</t>
  </si>
  <si>
    <t>El producto no presenta desvíos en la programación física. 
Con respecto a la meta financiera. No presenta desvíos significativos el (5%) corresponde a la tardanza en proceso de compras respecto a pago de hospedaje.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</si>
</sst>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164" formatCode="_(&quot;$&quot;* #,##0.00_);_(&quot;$&quot;* \(#,##0.00\);_(&quot;$&quot;* &quot;-&quot;??_);_(@_)"/>
    <numFmt numFmtId="165" formatCode="_(* #,##0.00_);_(* \(#,##0.00\);_(* &quot;-&quot;??_);_(@_)"/>
    <numFmt numFmtId="166" formatCode="[$-10409]#,##0;\-#,##0"/>
    <numFmt numFmtId="167" formatCode="[$-10409]#,##0.00;\-#,##0.00"/>
    <numFmt numFmtId="168" formatCode="[$-10409]0.00%"/>
  </numFmts>
  <fonts count="20">
    <font>
      <sz val="11"/>
      <color theme="1"/>
      <name val="Calibri"/>
      <family val="2"/>
      <scheme val="minor"/>
    </font>
    <font>
      <sz val="11"/>
      <color theme="1"/>
      <name val="Calibri"/>
      <family val="2"/>
      <scheme val="minor"/>
    </font>
    <font>
      <sz val="8"/>
      <name val="Calibri"/>
      <family val="2"/>
      <scheme val="minor"/>
    </font>
    <font>
      <sz val="11"/>
      <color theme="1"/>
      <name val="Verdana"/>
      <family val="2"/>
    </font>
    <font>
      <b/>
      <sz val="12"/>
      <color theme="0"/>
      <name val="Verdana"/>
      <family val="2"/>
    </font>
    <font>
      <i/>
      <sz val="10"/>
      <color theme="1"/>
      <name val="Verdana"/>
      <family val="2"/>
    </font>
    <font>
      <i/>
      <sz val="11"/>
      <color theme="1"/>
      <name val="Verdana"/>
      <family val="2"/>
    </font>
    <font>
      <sz val="11"/>
      <name val="Verdana"/>
      <family val="2"/>
    </font>
    <font>
      <sz val="10"/>
      <color theme="1"/>
      <name val="Verdana"/>
      <family val="2"/>
    </font>
    <font>
      <b/>
      <sz val="10"/>
      <color rgb="FF000000"/>
      <name val="Verdana"/>
      <family val="2"/>
    </font>
    <font>
      <b/>
      <sz val="11"/>
      <color theme="0"/>
      <name val="Verdana"/>
      <family val="2"/>
    </font>
    <font>
      <b/>
      <sz val="10"/>
      <color theme="1"/>
      <name val="Verdana"/>
      <family val="2"/>
    </font>
    <font>
      <sz val="10"/>
      <color rgb="FF000000"/>
      <name val="Verdana"/>
      <family val="2"/>
    </font>
    <font>
      <sz val="10"/>
      <name val="Verdana"/>
      <family val="2"/>
    </font>
    <font>
      <b/>
      <sz val="10"/>
      <name val="Verdana"/>
      <family val="2"/>
    </font>
    <font>
      <b/>
      <i/>
      <sz val="10"/>
      <color theme="1"/>
      <name val="Verdana"/>
      <family val="2"/>
    </font>
    <font>
      <i/>
      <sz val="10"/>
      <color rgb="FFFF0000"/>
      <name val="Verdana"/>
      <family val="2"/>
    </font>
    <font>
      <i/>
      <sz val="10"/>
      <name val="Verdana"/>
      <family val="2"/>
    </font>
    <font>
      <b/>
      <sz val="9"/>
      <name val="Verdana"/>
      <family val="2"/>
    </font>
    <font>
      <sz val="12"/>
      <color rgb="FF1673BA"/>
      <name val="Arial"/>
      <family val="2"/>
    </font>
  </fonts>
  <fills count="11">
    <fill>
      <patternFill patternType="none"/>
    </fill>
    <fill>
      <patternFill patternType="gray125"/>
    </fill>
    <fill>
      <patternFill patternType="solid">
        <fgColor rgb="FF002060"/>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0" tint="-0.14999847407452621"/>
        <bgColor rgb="FFF5F5F5"/>
      </patternFill>
    </fill>
    <fill>
      <patternFill patternType="solid">
        <fgColor theme="8"/>
        <bgColor indexed="64"/>
      </patternFill>
    </fill>
    <fill>
      <patternFill patternType="solid">
        <fgColor rgb="FFEE2A2E"/>
        <bgColor indexed="64"/>
      </patternFill>
    </fill>
    <fill>
      <patternFill patternType="solid">
        <fgColor theme="0"/>
        <bgColor indexed="64"/>
      </patternFill>
    </fill>
    <fill>
      <patternFill patternType="solid">
        <fgColor theme="0"/>
        <bgColor rgb="FFF5F5F5"/>
      </patternFill>
    </fill>
    <fill>
      <patternFill patternType="solid">
        <fgColor theme="2"/>
        <bgColor rgb="FFF5F5F5"/>
      </patternFill>
    </fill>
  </fills>
  <borders count="41">
    <border>
      <left/>
      <right/>
      <top/>
      <bottom/>
      <diagonal/>
    </border>
    <border>
      <left/>
      <right/>
      <top/>
      <bottom style="medium">
        <color indexed="64"/>
      </bottom>
      <diagonal/>
    </border>
    <border>
      <left/>
      <right/>
      <top style="medium">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right/>
      <top/>
      <bottom style="thin">
        <color theme="0" tint="-0.34998626667073579"/>
      </bottom>
      <diagonal/>
    </border>
    <border>
      <left/>
      <right style="thin">
        <color theme="0" tint="-0.34998626667073579"/>
      </right>
      <top style="thin">
        <color theme="0" tint="-0.34998626667073579"/>
      </top>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top style="thin">
        <color theme="0" tint="-0.34998626667073579"/>
      </top>
      <bottom/>
      <diagonal/>
    </border>
    <border>
      <left style="thin">
        <color indexed="64"/>
      </left>
      <right style="thin">
        <color theme="0" tint="-0.34998626667073579"/>
      </right>
      <top/>
      <bottom style="thin">
        <color theme="0" tint="-0.34998626667073579"/>
      </bottom>
      <diagonal/>
    </border>
    <border>
      <left style="thin">
        <color theme="0" tint="-0.34998626667073579"/>
      </left>
      <right style="thin">
        <color indexed="64"/>
      </right>
      <top/>
      <bottom style="thin">
        <color theme="0" tint="-0.34998626667073579"/>
      </bottom>
      <diagonal/>
    </border>
    <border>
      <left style="thin">
        <color theme="0" tint="-0.14999847407452621"/>
      </left>
      <right style="thin">
        <color theme="0" tint="-0.14999847407452621"/>
      </right>
      <top style="thin">
        <color theme="0" tint="-0.14999847407452621"/>
      </top>
      <bottom/>
      <diagonal/>
    </border>
    <border>
      <left style="thin">
        <color theme="0" tint="-0.14999847407452621"/>
      </left>
      <right style="thin">
        <color theme="0" tint="-0.14999847407452621"/>
      </right>
      <top/>
      <bottom style="thin">
        <color theme="0" tint="-0.14999847407452621"/>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14999847407452621"/>
      </left>
      <right/>
      <top/>
      <bottom style="thin">
        <color theme="0" tint="-0.14999847407452621"/>
      </bottom>
      <diagonal/>
    </border>
    <border>
      <left style="thin">
        <color theme="0" tint="-0.14999847407452621"/>
      </left>
      <right/>
      <top style="thin">
        <color theme="0" tint="-0.14999847407452621"/>
      </top>
      <bottom style="thin">
        <color theme="0" tint="-0.14999847407452621"/>
      </bottom>
      <diagonal/>
    </border>
    <border>
      <left/>
      <right style="thin">
        <color theme="0" tint="-0.14999847407452621"/>
      </right>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style="thin">
        <color theme="0" tint="-0.499984740745262"/>
      </left>
      <right style="thin">
        <color theme="0" tint="-0.499984740745262"/>
      </right>
      <top/>
      <bottom style="thin">
        <color theme="0" tint="-0.499984740745262"/>
      </bottom>
      <diagonal/>
    </border>
    <border>
      <left style="thin">
        <color theme="0" tint="-0.34998626667073579"/>
      </left>
      <right style="thin">
        <color theme="0" tint="-0.249977111117893"/>
      </right>
      <top style="thin">
        <color theme="0" tint="-0.34998626667073579"/>
      </top>
      <bottom style="thin">
        <color theme="0" tint="-0.499984740745262"/>
      </bottom>
      <diagonal/>
    </border>
    <border>
      <left/>
      <right style="thin">
        <color theme="0" tint="-0.249977111117893"/>
      </right>
      <top style="thin">
        <color theme="0" tint="-0.34998626667073579"/>
      </top>
      <bottom style="thin">
        <color theme="0" tint="-0.34998626667073579"/>
      </bottom>
      <diagonal/>
    </border>
    <border>
      <left/>
      <right style="thin">
        <color theme="0" tint="-0.249977111117893"/>
      </right>
      <top style="thin">
        <color theme="0" tint="-0.34998626667073579"/>
      </top>
      <bottom style="thin">
        <color theme="0" tint="-4.9989318521683403E-2"/>
      </bottom>
      <diagonal/>
    </border>
    <border>
      <left style="thin">
        <color theme="0" tint="-0.34998626667073579"/>
      </left>
      <right style="thin">
        <color theme="0" tint="-0.249977111117893"/>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249977111117893"/>
      </bottom>
      <diagonal/>
    </border>
    <border>
      <left/>
      <right style="thin">
        <color theme="0" tint="-0.249977111117893"/>
      </right>
      <top/>
      <bottom style="thin">
        <color theme="0" tint="-0.34998626667073579"/>
      </bottom>
      <diagonal/>
    </border>
    <border>
      <left style="thin">
        <color theme="0" tint="-4.9989318521683403E-2"/>
      </left>
      <right style="thin">
        <color theme="0" tint="-0.249977111117893"/>
      </right>
      <top style="thin">
        <color theme="0" tint="-0.34998626667073579"/>
      </top>
      <bottom style="thin">
        <color theme="0" tint="-0.34998626667073579"/>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s>
  <cellStyleXfs count="3">
    <xf numFmtId="0" fontId="0" fillId="0" borderId="0"/>
    <xf numFmtId="9" fontId="1" fillId="0" borderId="0" applyFont="0" applyFill="0" applyBorder="0" applyAlignment="0" applyProtection="0"/>
    <xf numFmtId="164" fontId="1" fillId="0" borderId="0" applyFont="0" applyFill="0" applyBorder="0" applyAlignment="0" applyProtection="0"/>
  </cellStyleXfs>
  <cellXfs count="169">
    <xf numFmtId="0" fontId="0" fillId="0" borderId="0" xfId="0"/>
    <xf numFmtId="0" fontId="3" fillId="0" borderId="0" xfId="0" applyFont="1" applyProtection="1">
      <protection locked="0"/>
    </xf>
    <xf numFmtId="0" fontId="3" fillId="0" borderId="0" xfId="0" applyFont="1"/>
    <xf numFmtId="0" fontId="7" fillId="0" borderId="0" xfId="0" applyFont="1" applyProtection="1">
      <protection locked="0"/>
    </xf>
    <xf numFmtId="0" fontId="8" fillId="0" borderId="5" xfId="0" applyFont="1" applyBorder="1" applyAlignment="1">
      <alignment horizontal="center" vertical="center" wrapText="1"/>
    </xf>
    <xf numFmtId="0" fontId="8" fillId="0" borderId="5" xfId="0" applyFont="1" applyBorder="1" applyAlignment="1">
      <alignment horizontal="center" vertical="center"/>
    </xf>
    <xf numFmtId="0" fontId="8" fillId="0" borderId="5" xfId="0" applyFont="1" applyBorder="1" applyAlignment="1" applyProtection="1">
      <alignment horizontal="center" vertical="center" wrapText="1"/>
      <protection locked="0"/>
    </xf>
    <xf numFmtId="0" fontId="9" fillId="5" borderId="11" xfId="0" applyFont="1" applyFill="1" applyBorder="1" applyAlignment="1">
      <alignment horizontal="center" vertical="center" wrapText="1" readingOrder="1"/>
    </xf>
    <xf numFmtId="0" fontId="9" fillId="5" borderId="12" xfId="0" applyFont="1" applyFill="1" applyBorder="1" applyAlignment="1">
      <alignment horizontal="center" vertical="center" wrapText="1" readingOrder="1"/>
    </xf>
    <xf numFmtId="0" fontId="9" fillId="5" borderId="13" xfId="0" applyFont="1" applyFill="1" applyBorder="1" applyAlignment="1">
      <alignment horizontal="center" vertical="center" wrapText="1" readingOrder="1"/>
    </xf>
    <xf numFmtId="0" fontId="6" fillId="0" borderId="0" xfId="0" applyFont="1" applyAlignment="1" applyProtection="1">
      <alignment horizontal="left" vertical="center" wrapText="1"/>
      <protection locked="0"/>
    </xf>
    <xf numFmtId="0" fontId="9" fillId="0" borderId="3" xfId="0" applyFont="1" applyBorder="1" applyAlignment="1">
      <alignment vertical="center"/>
    </xf>
    <xf numFmtId="0" fontId="11" fillId="0" borderId="3" xfId="0" applyFont="1" applyBorder="1"/>
    <xf numFmtId="0" fontId="9" fillId="0" borderId="3" xfId="0" applyFont="1" applyBorder="1" applyAlignment="1">
      <alignment vertical="center" wrapText="1"/>
    </xf>
    <xf numFmtId="0" fontId="8" fillId="0" borderId="3" xfId="0" applyFont="1" applyBorder="1"/>
    <xf numFmtId="0" fontId="8" fillId="0" borderId="0" xfId="0" applyFont="1"/>
    <xf numFmtId="167" fontId="13" fillId="0" borderId="9" xfId="0" applyNumberFormat="1" applyFont="1" applyBorder="1" applyAlignment="1" applyProtection="1">
      <alignment horizontal="center" vertical="center" wrapText="1" readingOrder="1"/>
      <protection locked="0"/>
    </xf>
    <xf numFmtId="167" fontId="13" fillId="5" borderId="9" xfId="0" applyNumberFormat="1" applyFont="1" applyFill="1" applyBorder="1" applyAlignment="1" applyProtection="1">
      <alignment horizontal="center" vertical="center" wrapText="1" readingOrder="1"/>
      <protection locked="0"/>
    </xf>
    <xf numFmtId="166" fontId="13" fillId="0" borderId="9" xfId="0" applyNumberFormat="1" applyFont="1" applyBorder="1" applyAlignment="1" applyProtection="1">
      <alignment horizontal="center" vertical="center" wrapText="1"/>
      <protection locked="0"/>
    </xf>
    <xf numFmtId="10" fontId="13" fillId="4" borderId="9" xfId="1" applyNumberFormat="1" applyFont="1" applyFill="1" applyBorder="1" applyAlignment="1" applyProtection="1">
      <alignment horizontal="center" vertical="center" wrapText="1" readingOrder="1"/>
      <protection locked="0"/>
    </xf>
    <xf numFmtId="168" fontId="13" fillId="4" borderId="8" xfId="0" applyNumberFormat="1" applyFont="1" applyFill="1" applyBorder="1" applyAlignment="1" applyProtection="1">
      <alignment horizontal="center" vertical="center" wrapText="1" readingOrder="1"/>
      <protection locked="0"/>
    </xf>
    <xf numFmtId="0" fontId="11" fillId="0" borderId="6" xfId="0" applyFont="1" applyBorder="1" applyAlignment="1">
      <alignment vertical="top"/>
    </xf>
    <xf numFmtId="4" fontId="8" fillId="0" borderId="6" xfId="0" applyNumberFormat="1" applyFont="1" applyBorder="1" applyAlignment="1">
      <alignment vertical="top" wrapText="1"/>
    </xf>
    <xf numFmtId="0" fontId="13" fillId="0" borderId="0" xfId="0" applyFont="1" applyProtection="1">
      <protection locked="0"/>
    </xf>
    <xf numFmtId="0" fontId="9" fillId="0" borderId="16" xfId="0" applyFont="1" applyBorder="1" applyAlignment="1">
      <alignment vertical="center"/>
    </xf>
    <xf numFmtId="0" fontId="11" fillId="0" borderId="16" xfId="0" applyFont="1" applyBorder="1"/>
    <xf numFmtId="0" fontId="8" fillId="0" borderId="16" xfId="0" applyFont="1" applyBorder="1" applyAlignment="1">
      <alignment horizontal="center" vertical="center" wrapText="1"/>
    </xf>
    <xf numFmtId="0" fontId="8" fillId="0" borderId="16" xfId="0" applyFont="1" applyBorder="1" applyAlignment="1">
      <alignment horizontal="center" vertical="center"/>
    </xf>
    <xf numFmtId="0" fontId="8" fillId="0" borderId="16" xfId="0" applyFont="1" applyBorder="1" applyAlignment="1" applyProtection="1">
      <alignment horizontal="center" vertical="center" wrapText="1"/>
      <protection locked="0"/>
    </xf>
    <xf numFmtId="0" fontId="9" fillId="0" borderId="16" xfId="0" applyFont="1" applyBorder="1" applyAlignment="1">
      <alignment vertical="center" wrapText="1"/>
    </xf>
    <xf numFmtId="0" fontId="13" fillId="0" borderId="16" xfId="0" applyFont="1" applyBorder="1" applyAlignment="1" applyProtection="1">
      <alignment vertical="center" wrapText="1"/>
      <protection locked="0"/>
    </xf>
    <xf numFmtId="166" fontId="13" fillId="0" borderId="16" xfId="0" applyNumberFormat="1" applyFont="1" applyBorder="1" applyAlignment="1" applyProtection="1">
      <alignment horizontal="center" vertical="center" wrapText="1" readingOrder="1"/>
      <protection locked="0"/>
    </xf>
    <xf numFmtId="167" fontId="13" fillId="0" borderId="16" xfId="0" applyNumberFormat="1" applyFont="1" applyBorder="1" applyAlignment="1" applyProtection="1">
      <alignment horizontal="center" vertical="center" wrapText="1" readingOrder="1"/>
      <protection locked="0"/>
    </xf>
    <xf numFmtId="10" fontId="13" fillId="4" borderId="16" xfId="1" applyNumberFormat="1" applyFont="1" applyFill="1" applyBorder="1" applyAlignment="1" applyProtection="1">
      <alignment horizontal="center" vertical="center" wrapText="1" readingOrder="1"/>
      <protection locked="0"/>
    </xf>
    <xf numFmtId="168" fontId="13" fillId="4" borderId="16" xfId="0" applyNumberFormat="1" applyFont="1" applyFill="1" applyBorder="1" applyAlignment="1" applyProtection="1">
      <alignment horizontal="center" vertical="center" wrapText="1" readingOrder="1"/>
      <protection locked="0"/>
    </xf>
    <xf numFmtId="1" fontId="13" fillId="0" borderId="16" xfId="0" applyNumberFormat="1" applyFont="1" applyBorder="1" applyAlignment="1" applyProtection="1">
      <alignment horizontal="center" vertical="center" wrapText="1" readingOrder="1"/>
      <protection locked="0"/>
    </xf>
    <xf numFmtId="0" fontId="9" fillId="6" borderId="16" xfId="0" applyFont="1" applyFill="1" applyBorder="1" applyAlignment="1" applyProtection="1">
      <alignment vertical="center" wrapText="1"/>
      <protection locked="0"/>
    </xf>
    <xf numFmtId="0" fontId="9" fillId="0" borderId="16" xfId="0" applyFont="1" applyBorder="1" applyAlignment="1" applyProtection="1">
      <alignment vertical="center" wrapText="1"/>
      <protection locked="0"/>
    </xf>
    <xf numFmtId="167" fontId="13" fillId="0" borderId="19" xfId="0" applyNumberFormat="1" applyFont="1" applyBorder="1" applyAlignment="1" applyProtection="1">
      <alignment horizontal="center" vertical="center" wrapText="1" readingOrder="1"/>
      <protection locked="0"/>
    </xf>
    <xf numFmtId="10" fontId="13" fillId="4" borderId="19" xfId="1" applyNumberFormat="1" applyFont="1" applyFill="1" applyBorder="1" applyAlignment="1" applyProtection="1">
      <alignment horizontal="center" vertical="center" wrapText="1" readingOrder="1"/>
      <protection locked="0"/>
    </xf>
    <xf numFmtId="168" fontId="13" fillId="4" borderId="20" xfId="0" applyNumberFormat="1" applyFont="1" applyFill="1" applyBorder="1" applyAlignment="1" applyProtection="1">
      <alignment horizontal="center" vertical="center" wrapText="1" readingOrder="1"/>
      <protection locked="0"/>
    </xf>
    <xf numFmtId="0" fontId="8" fillId="0" borderId="23" xfId="0" applyFont="1" applyBorder="1"/>
    <xf numFmtId="0" fontId="13" fillId="0" borderId="24" xfId="0" applyFont="1" applyBorder="1" applyAlignment="1" applyProtection="1">
      <alignment vertical="center" wrapText="1"/>
      <protection locked="0"/>
    </xf>
    <xf numFmtId="166" fontId="13" fillId="0" borderId="24" xfId="0" applyNumberFormat="1" applyFont="1" applyBorder="1" applyAlignment="1" applyProtection="1">
      <alignment horizontal="center" vertical="center" wrapText="1" readingOrder="1"/>
      <protection locked="0"/>
    </xf>
    <xf numFmtId="10" fontId="13" fillId="4" borderId="24" xfId="1" applyNumberFormat="1" applyFont="1" applyFill="1" applyBorder="1" applyAlignment="1" applyProtection="1">
      <alignment horizontal="center" vertical="center" wrapText="1" readingOrder="1"/>
      <protection locked="0"/>
    </xf>
    <xf numFmtId="168" fontId="13" fillId="4" borderId="24" xfId="0" applyNumberFormat="1" applyFont="1" applyFill="1" applyBorder="1" applyAlignment="1" applyProtection="1">
      <alignment horizontal="center" vertical="center" wrapText="1" readingOrder="1"/>
      <protection locked="0"/>
    </xf>
    <xf numFmtId="0" fontId="9" fillId="5" borderId="25" xfId="0" applyFont="1" applyFill="1" applyBorder="1" applyAlignment="1">
      <alignment horizontal="center" vertical="center" wrapText="1" readingOrder="1"/>
    </xf>
    <xf numFmtId="167" fontId="13" fillId="0" borderId="26" xfId="0" applyNumberFormat="1" applyFont="1" applyBorder="1" applyAlignment="1" applyProtection="1">
      <alignment horizontal="center" vertical="center" wrapText="1" readingOrder="1"/>
      <protection locked="0"/>
    </xf>
    <xf numFmtId="167" fontId="13" fillId="0" borderId="27" xfId="0" applyNumberFormat="1" applyFont="1" applyBorder="1" applyAlignment="1" applyProtection="1">
      <alignment horizontal="center" vertical="center" wrapText="1" readingOrder="1"/>
      <protection locked="0"/>
    </xf>
    <xf numFmtId="166" fontId="13" fillId="0" borderId="28" xfId="0" applyNumberFormat="1" applyFont="1" applyBorder="1" applyAlignment="1" applyProtection="1">
      <alignment horizontal="center" vertical="center" wrapText="1"/>
      <protection locked="0"/>
    </xf>
    <xf numFmtId="166" fontId="13" fillId="0" borderId="29" xfId="0" applyNumberFormat="1" applyFont="1" applyBorder="1" applyAlignment="1" applyProtection="1">
      <alignment horizontal="center" vertical="center" wrapText="1"/>
      <protection locked="0"/>
    </xf>
    <xf numFmtId="167" fontId="13" fillId="5" borderId="25" xfId="0" applyNumberFormat="1" applyFont="1" applyFill="1" applyBorder="1" applyAlignment="1" applyProtection="1">
      <alignment horizontal="center" vertical="center" wrapText="1" readingOrder="1"/>
      <protection locked="0"/>
    </xf>
    <xf numFmtId="166" fontId="13" fillId="5" borderId="25" xfId="0" applyNumberFormat="1" applyFont="1" applyFill="1" applyBorder="1" applyAlignment="1" applyProtection="1">
      <alignment horizontal="center" vertical="center" wrapText="1" readingOrder="1"/>
      <protection locked="0"/>
    </xf>
    <xf numFmtId="0" fontId="9" fillId="0" borderId="25" xfId="0" applyFont="1" applyBorder="1" applyAlignment="1">
      <alignment vertical="center"/>
    </xf>
    <xf numFmtId="0" fontId="11" fillId="0" borderId="25" xfId="0" applyFont="1" applyBorder="1"/>
    <xf numFmtId="0" fontId="8" fillId="0" borderId="25" xfId="0" applyFont="1" applyBorder="1" applyAlignment="1">
      <alignment horizontal="center" vertical="center" wrapText="1"/>
    </xf>
    <xf numFmtId="0" fontId="8" fillId="0" borderId="25" xfId="0" applyFont="1" applyBorder="1" applyAlignment="1">
      <alignment horizontal="center" vertical="center"/>
    </xf>
    <xf numFmtId="0" fontId="8" fillId="0" borderId="25" xfId="0" applyFont="1" applyBorder="1" applyAlignment="1" applyProtection="1">
      <alignment horizontal="center" vertical="center" wrapText="1"/>
      <protection locked="0"/>
    </xf>
    <xf numFmtId="0" fontId="9" fillId="0" borderId="25" xfId="0" applyFont="1" applyBorder="1" applyAlignment="1">
      <alignment vertical="center" wrapText="1"/>
    </xf>
    <xf numFmtId="0" fontId="13" fillId="0" borderId="25" xfId="0" applyFont="1" applyBorder="1" applyAlignment="1" applyProtection="1">
      <alignment vertical="center" wrapText="1"/>
      <protection locked="0"/>
    </xf>
    <xf numFmtId="167" fontId="13" fillId="0" borderId="25" xfId="0" applyNumberFormat="1" applyFont="1" applyBorder="1" applyAlignment="1" applyProtection="1">
      <alignment horizontal="center" vertical="center" wrapText="1" readingOrder="1"/>
      <protection locked="0"/>
    </xf>
    <xf numFmtId="10" fontId="13" fillId="4" borderId="25" xfId="1" applyNumberFormat="1" applyFont="1" applyFill="1" applyBorder="1" applyAlignment="1" applyProtection="1">
      <alignment horizontal="center" vertical="center" wrapText="1" readingOrder="1"/>
      <protection locked="0"/>
    </xf>
    <xf numFmtId="168" fontId="13" fillId="4" borderId="25" xfId="0" applyNumberFormat="1" applyFont="1" applyFill="1" applyBorder="1" applyAlignment="1" applyProtection="1">
      <alignment horizontal="center" vertical="center" wrapText="1" readingOrder="1"/>
      <protection locked="0"/>
    </xf>
    <xf numFmtId="0" fontId="9" fillId="6" borderId="25" xfId="0" applyFont="1" applyFill="1" applyBorder="1" applyAlignment="1" applyProtection="1">
      <alignment vertical="center" wrapText="1"/>
      <protection locked="0"/>
    </xf>
    <xf numFmtId="0" fontId="9" fillId="0" borderId="25" xfId="0" applyFont="1" applyBorder="1" applyAlignment="1" applyProtection="1">
      <alignment vertical="center" wrapText="1"/>
      <protection locked="0"/>
    </xf>
    <xf numFmtId="0" fontId="13" fillId="8" borderId="25" xfId="0" applyFont="1" applyFill="1" applyBorder="1" applyAlignment="1">
      <alignment vertical="top" wrapText="1"/>
    </xf>
    <xf numFmtId="0" fontId="9" fillId="9" borderId="25" xfId="0" applyFont="1" applyFill="1" applyBorder="1" applyAlignment="1">
      <alignment vertical="center" wrapText="1" readingOrder="1"/>
    </xf>
    <xf numFmtId="167" fontId="13" fillId="5" borderId="7" xfId="0" applyNumberFormat="1" applyFont="1" applyFill="1" applyBorder="1" applyAlignment="1" applyProtection="1">
      <alignment horizontal="center" vertical="center" wrapText="1" readingOrder="1"/>
      <protection locked="0"/>
    </xf>
    <xf numFmtId="166" fontId="13" fillId="0" borderId="32" xfId="0" applyNumberFormat="1" applyFont="1" applyBorder="1" applyAlignment="1" applyProtection="1">
      <alignment horizontal="center" vertical="center" wrapText="1" readingOrder="1"/>
      <protection locked="0"/>
    </xf>
    <xf numFmtId="9" fontId="13" fillId="0" borderId="33" xfId="0" applyNumberFormat="1" applyFont="1" applyBorder="1" applyAlignment="1" applyProtection="1">
      <alignment horizontal="center" vertical="center" wrapText="1" readingOrder="1"/>
      <protection locked="0"/>
    </xf>
    <xf numFmtId="0" fontId="13" fillId="0" borderId="34" xfId="0" applyFont="1" applyBorder="1" applyAlignment="1" applyProtection="1">
      <alignment horizontal="left" vertical="center" wrapText="1"/>
      <protection locked="0"/>
    </xf>
    <xf numFmtId="0" fontId="13" fillId="0" borderId="31" xfId="0" applyFont="1" applyBorder="1" applyAlignment="1" applyProtection="1">
      <alignment horizontal="left" vertical="center" wrapText="1"/>
      <protection locked="0"/>
    </xf>
    <xf numFmtId="166" fontId="13" fillId="0" borderId="36" xfId="0" applyNumberFormat="1" applyFont="1" applyBorder="1" applyAlignment="1" applyProtection="1">
      <alignment horizontal="center" vertical="center" wrapText="1" readingOrder="1"/>
      <protection locked="0"/>
    </xf>
    <xf numFmtId="0" fontId="9" fillId="5" borderId="35" xfId="0" applyFont="1" applyFill="1" applyBorder="1" applyAlignment="1">
      <alignment horizontal="center" vertical="center" wrapText="1" readingOrder="1"/>
    </xf>
    <xf numFmtId="0" fontId="13" fillId="0" borderId="7" xfId="0" applyFont="1" applyBorder="1" applyAlignment="1" applyProtection="1">
      <alignment vertical="center" wrapText="1"/>
      <protection locked="0"/>
    </xf>
    <xf numFmtId="166" fontId="13" fillId="0" borderId="37" xfId="0" applyNumberFormat="1" applyFont="1" applyBorder="1" applyAlignment="1" applyProtection="1">
      <alignment horizontal="center" vertical="center" wrapText="1"/>
      <protection locked="0"/>
    </xf>
    <xf numFmtId="0" fontId="14" fillId="0" borderId="0" xfId="0" applyFont="1" applyProtection="1">
      <protection locked="0"/>
    </xf>
    <xf numFmtId="9" fontId="13" fillId="0" borderId="25" xfId="1" applyFont="1" applyBorder="1" applyAlignment="1" applyProtection="1">
      <alignment horizontal="center" vertical="center" wrapText="1" readingOrder="1"/>
      <protection locked="0"/>
    </xf>
    <xf numFmtId="9" fontId="13" fillId="5" borderId="25" xfId="1" applyFont="1" applyFill="1" applyBorder="1" applyAlignment="1" applyProtection="1">
      <alignment horizontal="center" vertical="center" wrapText="1" readingOrder="1"/>
      <protection locked="0"/>
    </xf>
    <xf numFmtId="9" fontId="13" fillId="0" borderId="25" xfId="1" applyFont="1" applyBorder="1" applyAlignment="1" applyProtection="1">
      <alignment horizontal="center" vertical="center" wrapText="1"/>
      <protection locked="0"/>
    </xf>
    <xf numFmtId="9" fontId="13" fillId="0" borderId="16" xfId="1" applyFont="1" applyBorder="1" applyAlignment="1" applyProtection="1">
      <alignment horizontal="center" vertical="center" wrapText="1" readingOrder="1"/>
      <protection locked="0"/>
    </xf>
    <xf numFmtId="0" fontId="14" fillId="0" borderId="25" xfId="0" applyFont="1" applyBorder="1" applyAlignment="1" applyProtection="1">
      <alignment vertical="center" wrapText="1"/>
      <protection locked="0"/>
    </xf>
    <xf numFmtId="9" fontId="13" fillId="0" borderId="29" xfId="1" applyFont="1" applyBorder="1" applyAlignment="1" applyProtection="1">
      <alignment horizontal="center" vertical="center" wrapText="1"/>
      <protection locked="0"/>
    </xf>
    <xf numFmtId="0" fontId="19" fillId="0" borderId="0" xfId="0" applyFont="1"/>
    <xf numFmtId="166" fontId="13" fillId="10" borderId="18" xfId="0" applyNumberFormat="1" applyFont="1" applyFill="1" applyBorder="1" applyAlignment="1" applyProtection="1">
      <alignment horizontal="center" vertical="center" wrapText="1" readingOrder="1"/>
      <protection locked="0"/>
    </xf>
    <xf numFmtId="166" fontId="13" fillId="10" borderId="7" xfId="0" applyNumberFormat="1" applyFont="1" applyFill="1" applyBorder="1" applyAlignment="1" applyProtection="1">
      <alignment horizontal="center" vertical="center" wrapText="1" readingOrder="1"/>
      <protection locked="0"/>
    </xf>
    <xf numFmtId="9" fontId="13" fillId="10" borderId="18" xfId="1" applyFont="1" applyFill="1" applyBorder="1" applyAlignment="1" applyProtection="1">
      <alignment horizontal="center" vertical="center" wrapText="1" readingOrder="1"/>
      <protection locked="0"/>
    </xf>
    <xf numFmtId="167" fontId="13" fillId="10" borderId="9" xfId="0" applyNumberFormat="1" applyFont="1" applyFill="1" applyBorder="1" applyAlignment="1" applyProtection="1">
      <alignment horizontal="center" vertical="center" wrapText="1" readingOrder="1"/>
      <protection locked="0"/>
    </xf>
    <xf numFmtId="166" fontId="13" fillId="8" borderId="9" xfId="0" applyNumberFormat="1" applyFont="1" applyFill="1" applyBorder="1" applyAlignment="1" applyProtection="1">
      <alignment horizontal="center" vertical="center" wrapText="1"/>
      <protection locked="0"/>
    </xf>
    <xf numFmtId="9" fontId="13" fillId="8" borderId="19" xfId="0" applyNumberFormat="1" applyFont="1" applyFill="1" applyBorder="1" applyAlignment="1" applyProtection="1">
      <alignment horizontal="center" vertical="center" wrapText="1"/>
      <protection locked="0"/>
    </xf>
    <xf numFmtId="167" fontId="13" fillId="8" borderId="9" xfId="0" applyNumberFormat="1" applyFont="1" applyFill="1" applyBorder="1" applyAlignment="1" applyProtection="1">
      <alignment horizontal="center" vertical="center" wrapText="1" readingOrder="1"/>
      <protection locked="0"/>
    </xf>
    <xf numFmtId="0" fontId="7" fillId="8" borderId="0" xfId="0" applyFont="1" applyFill="1" applyProtection="1">
      <protection locked="0"/>
    </xf>
    <xf numFmtId="9" fontId="13" fillId="10" borderId="25" xfId="1" applyFont="1" applyFill="1" applyBorder="1" applyAlignment="1" applyProtection="1">
      <alignment horizontal="center" vertical="center" wrapText="1" readingOrder="1"/>
      <protection locked="0"/>
    </xf>
    <xf numFmtId="0" fontId="12" fillId="0" borderId="18" xfId="0" applyFont="1" applyBorder="1" applyAlignment="1" applyProtection="1">
      <alignment vertical="center" wrapText="1"/>
      <protection locked="0"/>
    </xf>
    <xf numFmtId="0" fontId="13" fillId="0" borderId="1" xfId="0" applyFont="1" applyBorder="1" applyAlignment="1" applyProtection="1">
      <alignment horizontal="center"/>
      <protection locked="0"/>
    </xf>
    <xf numFmtId="0" fontId="14" fillId="0" borderId="2" xfId="0" applyFont="1" applyBorder="1" applyAlignment="1" applyProtection="1">
      <alignment horizontal="center"/>
      <protection locked="0"/>
    </xf>
    <xf numFmtId="0" fontId="14" fillId="0" borderId="0" xfId="0" applyFont="1" applyAlignment="1" applyProtection="1">
      <alignment horizontal="center"/>
      <protection locked="0"/>
    </xf>
    <xf numFmtId="0" fontId="4" fillId="2" borderId="25" xfId="0" applyFont="1" applyFill="1" applyBorder="1" applyAlignment="1">
      <alignment horizontal="left" vertical="center"/>
    </xf>
    <xf numFmtId="0" fontId="4" fillId="2" borderId="30" xfId="0" applyFont="1" applyFill="1" applyBorder="1" applyAlignment="1">
      <alignment horizontal="left" vertical="center"/>
    </xf>
    <xf numFmtId="0" fontId="15" fillId="6" borderId="25" xfId="0" applyFont="1" applyFill="1" applyBorder="1" applyAlignment="1" applyProtection="1">
      <alignment horizontal="left" vertical="center" wrapText="1"/>
      <protection locked="0"/>
    </xf>
    <xf numFmtId="0" fontId="5" fillId="0" borderId="25" xfId="0" applyFont="1" applyBorder="1" applyAlignment="1" applyProtection="1">
      <alignment horizontal="left" vertical="center" wrapText="1"/>
      <protection locked="0"/>
    </xf>
    <xf numFmtId="0" fontId="17" fillId="8" borderId="25" xfId="0" applyFont="1" applyFill="1" applyBorder="1" applyAlignment="1" applyProtection="1">
      <alignment horizontal="left" vertical="center" wrapText="1"/>
      <protection locked="0"/>
    </xf>
    <xf numFmtId="0" fontId="17" fillId="8" borderId="25" xfId="0" applyFont="1" applyFill="1" applyBorder="1" applyAlignment="1" applyProtection="1">
      <alignment horizontal="justify" vertical="center" wrapText="1"/>
      <protection locked="0"/>
    </xf>
    <xf numFmtId="0" fontId="4" fillId="7" borderId="25" xfId="0" applyFont="1" applyFill="1" applyBorder="1" applyAlignment="1">
      <alignment horizontal="left" vertical="center"/>
    </xf>
    <xf numFmtId="0" fontId="5" fillId="0" borderId="25" xfId="0" applyFont="1" applyBorder="1" applyAlignment="1" applyProtection="1">
      <alignment vertical="center" wrapText="1"/>
      <protection locked="0"/>
    </xf>
    <xf numFmtId="0" fontId="17" fillId="8" borderId="38" xfId="0" applyFont="1" applyFill="1" applyBorder="1" applyAlignment="1" applyProtection="1">
      <alignment horizontal="left" vertical="top" wrapText="1"/>
      <protection locked="0"/>
    </xf>
    <xf numFmtId="0" fontId="17" fillId="8" borderId="39" xfId="0" applyFont="1" applyFill="1" applyBorder="1" applyAlignment="1" applyProtection="1">
      <alignment horizontal="left" vertical="top" wrapText="1"/>
      <protection locked="0"/>
    </xf>
    <xf numFmtId="0" fontId="17" fillId="8" borderId="40" xfId="0" applyFont="1" applyFill="1" applyBorder="1" applyAlignment="1" applyProtection="1">
      <alignment horizontal="left" vertical="top" wrapText="1"/>
      <protection locked="0"/>
    </xf>
    <xf numFmtId="0" fontId="6" fillId="0" borderId="24" xfId="0" applyFont="1" applyBorder="1" applyAlignment="1" applyProtection="1">
      <alignment horizontal="left" vertical="center" wrapText="1"/>
      <protection locked="0"/>
    </xf>
    <xf numFmtId="0" fontId="16" fillId="8" borderId="25" xfId="0" applyFont="1" applyFill="1" applyBorder="1" applyAlignment="1" applyProtection="1">
      <alignment horizontal="left" vertical="center" wrapText="1"/>
      <protection locked="0"/>
    </xf>
    <xf numFmtId="0" fontId="16" fillId="8" borderId="25" xfId="0" applyFont="1" applyFill="1" applyBorder="1" applyAlignment="1" applyProtection="1">
      <alignment horizontal="justify" vertical="center" wrapText="1"/>
      <protection locked="0"/>
    </xf>
    <xf numFmtId="0" fontId="4" fillId="2" borderId="3" xfId="0" applyFont="1" applyFill="1" applyBorder="1" applyAlignment="1">
      <alignment horizontal="left" vertical="center"/>
    </xf>
    <xf numFmtId="0" fontId="4" fillId="2" borderId="0" xfId="0" applyFont="1" applyFill="1" applyAlignment="1">
      <alignment horizontal="left" vertical="center"/>
    </xf>
    <xf numFmtId="0" fontId="4" fillId="2" borderId="4" xfId="0" applyFont="1" applyFill="1" applyBorder="1" applyAlignment="1">
      <alignment horizontal="left" vertical="center"/>
    </xf>
    <xf numFmtId="0" fontId="8" fillId="0" borderId="5" xfId="0" applyFont="1" applyBorder="1" applyAlignment="1">
      <alignment horizontal="left" vertical="center" wrapText="1"/>
    </xf>
    <xf numFmtId="0" fontId="8" fillId="0" borderId="14" xfId="0" applyFont="1" applyBorder="1" applyAlignment="1">
      <alignment horizontal="left" vertical="center" wrapText="1"/>
    </xf>
    <xf numFmtId="0" fontId="8" fillId="0" borderId="15" xfId="0" applyFont="1" applyBorder="1" applyAlignment="1">
      <alignment horizontal="left" vertical="center" wrapText="1"/>
    </xf>
    <xf numFmtId="0" fontId="4" fillId="7" borderId="3" xfId="0" applyFont="1" applyFill="1" applyBorder="1" applyAlignment="1">
      <alignment horizontal="left" vertical="center"/>
    </xf>
    <xf numFmtId="0" fontId="4" fillId="7" borderId="0" xfId="0" applyFont="1" applyFill="1" applyAlignment="1">
      <alignment horizontal="left" vertical="center"/>
    </xf>
    <xf numFmtId="0" fontId="4" fillId="7" borderId="4" xfId="0" applyFont="1" applyFill="1" applyBorder="1" applyAlignment="1">
      <alignment horizontal="left" vertical="center"/>
    </xf>
    <xf numFmtId="0" fontId="14" fillId="3" borderId="25" xfId="0" applyFont="1" applyFill="1" applyBorder="1" applyAlignment="1">
      <alignment horizontal="center" vertical="center" wrapText="1" readingOrder="1"/>
    </xf>
    <xf numFmtId="0" fontId="5" fillId="0" borderId="0" xfId="0" applyFont="1" applyAlignment="1" applyProtection="1">
      <alignment horizontal="left" vertical="center" wrapText="1"/>
      <protection locked="0"/>
    </xf>
    <xf numFmtId="0" fontId="5" fillId="0" borderId="4" xfId="0" applyFont="1" applyBorder="1" applyAlignment="1" applyProtection="1">
      <alignment horizontal="left" vertical="center" wrapText="1"/>
      <protection locked="0"/>
    </xf>
    <xf numFmtId="164" fontId="13" fillId="8" borderId="21" xfId="2" applyFont="1" applyFill="1" applyBorder="1" applyAlignment="1" applyProtection="1">
      <alignment vertical="center" wrapText="1" readingOrder="1"/>
      <protection locked="0"/>
    </xf>
    <xf numFmtId="164" fontId="13" fillId="8" borderId="12" xfId="2" applyFont="1" applyFill="1" applyBorder="1" applyAlignment="1" applyProtection="1">
      <alignment vertical="center" wrapText="1" readingOrder="1"/>
      <protection locked="0"/>
    </xf>
    <xf numFmtId="10" fontId="13" fillId="8" borderId="12" xfId="1" applyNumberFormat="1" applyFont="1" applyFill="1" applyBorder="1" applyAlignment="1" applyProtection="1">
      <alignment horizontal="center" vertical="center" wrapText="1" readingOrder="1"/>
    </xf>
    <xf numFmtId="10" fontId="13" fillId="8" borderId="22" xfId="1" applyNumberFormat="1" applyFont="1" applyFill="1" applyBorder="1" applyAlignment="1" applyProtection="1">
      <alignment horizontal="center" vertical="center" wrapText="1" readingOrder="1"/>
    </xf>
    <xf numFmtId="0" fontId="9" fillId="5" borderId="9" xfId="0" applyFont="1" applyFill="1" applyBorder="1" applyAlignment="1">
      <alignment horizontal="center" vertical="center" wrapText="1" readingOrder="1"/>
    </xf>
    <xf numFmtId="0" fontId="13" fillId="3" borderId="9" xfId="0" applyFont="1" applyFill="1" applyBorder="1" applyAlignment="1">
      <alignment vertical="top" wrapText="1"/>
    </xf>
    <xf numFmtId="0" fontId="13" fillId="3" borderId="10" xfId="0" applyFont="1" applyFill="1" applyBorder="1" applyAlignment="1">
      <alignment vertical="top" wrapText="1"/>
    </xf>
    <xf numFmtId="165" fontId="0" fillId="8" borderId="13" xfId="2" applyNumberFormat="1" applyFont="1" applyFill="1" applyBorder="1" applyAlignment="1" applyProtection="1">
      <alignment vertical="center" wrapText="1" readingOrder="1"/>
      <protection locked="0"/>
    </xf>
    <xf numFmtId="164" fontId="13" fillId="8" borderId="17" xfId="2" applyFont="1" applyFill="1" applyBorder="1" applyAlignment="1" applyProtection="1">
      <alignment vertical="center" wrapText="1" readingOrder="1"/>
      <protection locked="0"/>
    </xf>
    <xf numFmtId="164" fontId="13" fillId="8" borderId="11" xfId="2" applyFont="1" applyFill="1" applyBorder="1" applyAlignment="1" applyProtection="1">
      <alignment vertical="center" wrapText="1" readingOrder="1"/>
      <protection locked="0"/>
    </xf>
    <xf numFmtId="49" fontId="5" fillId="0" borderId="6" xfId="0" quotePrefix="1" applyNumberFormat="1" applyFont="1" applyBorder="1" applyAlignment="1" applyProtection="1">
      <alignment horizontal="left" vertical="center" wrapText="1"/>
      <protection locked="0"/>
    </xf>
    <xf numFmtId="0" fontId="5" fillId="8" borderId="6" xfId="0" applyFont="1" applyFill="1" applyBorder="1" applyAlignment="1" applyProtection="1">
      <alignment horizontal="left" vertical="center" wrapText="1"/>
      <protection locked="0"/>
    </xf>
    <xf numFmtId="0" fontId="8" fillId="0" borderId="6" xfId="0" applyFont="1" applyBorder="1" applyAlignment="1">
      <alignment horizontal="center" vertical="center" wrapText="1"/>
    </xf>
    <xf numFmtId="0" fontId="18" fillId="0" borderId="0" xfId="0" applyFont="1" applyAlignment="1" applyProtection="1">
      <alignment horizontal="center"/>
      <protection locked="0"/>
    </xf>
    <xf numFmtId="0" fontId="17" fillId="8" borderId="38" xfId="0" applyFont="1" applyFill="1" applyBorder="1" applyAlignment="1" applyProtection="1">
      <alignment horizontal="left" vertical="center" wrapText="1"/>
      <protection locked="0"/>
    </xf>
    <xf numFmtId="0" fontId="17" fillId="8" borderId="39" xfId="0" applyFont="1" applyFill="1" applyBorder="1" applyAlignment="1" applyProtection="1">
      <alignment horizontal="left" vertical="center" wrapText="1"/>
      <protection locked="0"/>
    </xf>
    <xf numFmtId="0" fontId="17" fillId="8" borderId="40" xfId="0" applyFont="1" applyFill="1" applyBorder="1" applyAlignment="1" applyProtection="1">
      <alignment horizontal="left" vertical="center" wrapText="1"/>
      <protection locked="0"/>
    </xf>
    <xf numFmtId="0" fontId="6" fillId="0" borderId="25" xfId="0" applyFont="1" applyBorder="1" applyAlignment="1" applyProtection="1">
      <alignment horizontal="left" vertical="center" wrapText="1"/>
      <protection locked="0"/>
    </xf>
    <xf numFmtId="164" fontId="13" fillId="0" borderId="25" xfId="2" applyFont="1" applyFill="1" applyBorder="1" applyAlignment="1" applyProtection="1">
      <alignment horizontal="center" vertical="center" wrapText="1" readingOrder="1"/>
      <protection locked="0"/>
    </xf>
    <xf numFmtId="10" fontId="13" fillId="0" borderId="25" xfId="1" applyNumberFormat="1" applyFont="1" applyFill="1" applyBorder="1" applyAlignment="1" applyProtection="1">
      <alignment horizontal="center" vertical="center" wrapText="1" readingOrder="1"/>
    </xf>
    <xf numFmtId="0" fontId="9" fillId="5" borderId="25" xfId="0" applyFont="1" applyFill="1" applyBorder="1" applyAlignment="1">
      <alignment horizontal="center" vertical="center" wrapText="1" readingOrder="1"/>
    </xf>
    <xf numFmtId="0" fontId="13" fillId="3" borderId="25" xfId="0" applyFont="1" applyFill="1" applyBorder="1" applyAlignment="1">
      <alignment vertical="top" wrapText="1"/>
    </xf>
    <xf numFmtId="0" fontId="8" fillId="0" borderId="25" xfId="0" applyFont="1" applyBorder="1" applyAlignment="1">
      <alignment horizontal="center" vertical="center" wrapText="1"/>
    </xf>
    <xf numFmtId="0" fontId="8" fillId="0" borderId="25" xfId="0" applyFont="1" applyBorder="1" applyAlignment="1">
      <alignment horizontal="left" vertical="center" wrapText="1"/>
    </xf>
    <xf numFmtId="49" fontId="5" fillId="0" borderId="25" xfId="0" quotePrefix="1" applyNumberFormat="1" applyFont="1" applyBorder="1" applyAlignment="1" applyProtection="1">
      <alignment horizontal="left" vertical="center" wrapText="1"/>
      <protection locked="0"/>
    </xf>
    <xf numFmtId="0" fontId="5" fillId="0" borderId="16" xfId="0" applyFont="1" applyBorder="1" applyAlignment="1" applyProtection="1">
      <alignment horizontal="left" vertical="center" wrapText="1"/>
      <protection locked="0"/>
    </xf>
    <xf numFmtId="0" fontId="17" fillId="8" borderId="16" xfId="0" applyFont="1" applyFill="1" applyBorder="1" applyAlignment="1" applyProtection="1">
      <alignment horizontal="justify" vertical="center" wrapText="1"/>
      <protection locked="0"/>
    </xf>
    <xf numFmtId="0" fontId="16" fillId="8" borderId="16" xfId="0" applyFont="1" applyFill="1" applyBorder="1" applyAlignment="1" applyProtection="1">
      <alignment horizontal="justify" vertical="center" wrapText="1"/>
      <protection locked="0"/>
    </xf>
    <xf numFmtId="0" fontId="4" fillId="2" borderId="16" xfId="0" applyFont="1" applyFill="1" applyBorder="1" applyAlignment="1">
      <alignment horizontal="left" vertical="center"/>
    </xf>
    <xf numFmtId="0" fontId="4" fillId="7" borderId="16" xfId="0" applyFont="1" applyFill="1" applyBorder="1" applyAlignment="1">
      <alignment horizontal="left" vertical="center"/>
    </xf>
    <xf numFmtId="0" fontId="6" fillId="0" borderId="16" xfId="0" applyFont="1" applyBorder="1" applyAlignment="1" applyProtection="1">
      <alignment horizontal="left" vertical="center" wrapText="1"/>
      <protection locked="0"/>
    </xf>
    <xf numFmtId="0" fontId="15" fillId="6" borderId="16" xfId="0" applyFont="1" applyFill="1" applyBorder="1" applyAlignment="1" applyProtection="1">
      <alignment horizontal="left" vertical="center" wrapText="1"/>
      <protection locked="0"/>
    </xf>
    <xf numFmtId="0" fontId="17" fillId="0" borderId="16" xfId="0" applyFont="1" applyBorder="1" applyAlignment="1" applyProtection="1">
      <alignment horizontal="left" vertical="center" wrapText="1"/>
      <protection locked="0"/>
    </xf>
    <xf numFmtId="0" fontId="17" fillId="8" borderId="16" xfId="0" applyFont="1" applyFill="1" applyBorder="1" applyAlignment="1" applyProtection="1">
      <alignment horizontal="left" vertical="center" wrapText="1"/>
      <protection locked="0"/>
    </xf>
    <xf numFmtId="0" fontId="16" fillId="8" borderId="16" xfId="0" applyFont="1" applyFill="1" applyBorder="1" applyAlignment="1" applyProtection="1">
      <alignment horizontal="left" vertical="center" wrapText="1"/>
      <protection locked="0"/>
    </xf>
    <xf numFmtId="0" fontId="9" fillId="5" borderId="23" xfId="0" applyFont="1" applyFill="1" applyBorder="1" applyAlignment="1">
      <alignment horizontal="center" vertical="center" wrapText="1" readingOrder="1"/>
    </xf>
    <xf numFmtId="0" fontId="13" fillId="3" borderId="23" xfId="0" applyFont="1" applyFill="1" applyBorder="1" applyAlignment="1">
      <alignment vertical="top" wrapText="1"/>
    </xf>
    <xf numFmtId="0" fontId="4" fillId="2" borderId="24" xfId="0" applyFont="1" applyFill="1" applyBorder="1" applyAlignment="1">
      <alignment horizontal="left" vertical="center"/>
    </xf>
    <xf numFmtId="0" fontId="5" fillId="0" borderId="16" xfId="0" applyFont="1" applyBorder="1" applyAlignment="1" applyProtection="1">
      <alignment horizontal="justify" vertical="center" wrapText="1"/>
      <protection locked="0"/>
    </xf>
    <xf numFmtId="164" fontId="13" fillId="0" borderId="24" xfId="2" applyFont="1" applyFill="1" applyBorder="1" applyAlignment="1" applyProtection="1">
      <alignment horizontal="center" vertical="center" wrapText="1" readingOrder="1"/>
      <protection locked="0"/>
    </xf>
    <xf numFmtId="10" fontId="13" fillId="0" borderId="24" xfId="1" applyNumberFormat="1" applyFont="1" applyFill="1" applyBorder="1" applyAlignment="1" applyProtection="1">
      <alignment horizontal="center" vertical="center" wrapText="1" readingOrder="1"/>
    </xf>
    <xf numFmtId="0" fontId="4" fillId="7" borderId="23" xfId="0" applyFont="1" applyFill="1" applyBorder="1" applyAlignment="1">
      <alignment horizontal="left" vertical="center"/>
    </xf>
    <xf numFmtId="0" fontId="5" fillId="8" borderId="16" xfId="0" applyFont="1" applyFill="1" applyBorder="1" applyAlignment="1" applyProtection="1">
      <alignment horizontal="left" vertical="center" wrapText="1"/>
      <protection locked="0"/>
    </xf>
    <xf numFmtId="0" fontId="8" fillId="0" borderId="16" xfId="0" applyFont="1" applyBorder="1" applyAlignment="1">
      <alignment horizontal="left" vertical="center" wrapText="1"/>
    </xf>
    <xf numFmtId="49" fontId="5" fillId="0" borderId="16" xfId="0" quotePrefix="1" applyNumberFormat="1" applyFont="1" applyBorder="1" applyAlignment="1" applyProtection="1">
      <alignment horizontal="left" vertical="center" wrapText="1"/>
      <protection locked="0"/>
    </xf>
    <xf numFmtId="0" fontId="8" fillId="0" borderId="16" xfId="0" applyFont="1" applyBorder="1" applyAlignment="1">
      <alignment horizontal="center" vertical="center" wrapText="1"/>
    </xf>
  </cellXfs>
  <cellStyles count="3">
    <cellStyle name="Moneda" xfId="2" builtinId="4"/>
    <cellStyle name="Normal" xfId="0" builtinId="0"/>
    <cellStyle name="Porcentaje" xfId="1" builtinId="5"/>
  </cellStyles>
  <dxfs count="45">
    <dxf>
      <font>
        <b val="0"/>
        <i val="0"/>
        <strike val="0"/>
        <condense val="0"/>
        <extend val="0"/>
        <outline val="0"/>
        <shadow val="0"/>
        <u val="none"/>
        <vertAlign val="baseline"/>
        <sz val="10"/>
        <color auto="1"/>
        <name val="Verdana"/>
        <scheme val="none"/>
      </font>
      <numFmt numFmtId="168"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14999847407452621"/>
        </left>
        <right/>
        <top style="thin">
          <color theme="0" tint="-0.14999847407452621"/>
        </top>
        <bottom style="thin">
          <color theme="0" tint="-0.14999847407452621"/>
        </bottom>
        <vertical style="thin">
          <color theme="0" tint="-0.14999847407452621"/>
        </vertical>
        <horizontal style="thin">
          <color theme="0" tint="-0.14999847407452621"/>
        </horizontal>
      </border>
      <protection locked="0" hidden="0"/>
    </dxf>
    <dxf>
      <font>
        <b val="0"/>
        <i val="0"/>
        <strike val="0"/>
        <condense val="0"/>
        <extend val="0"/>
        <outline val="0"/>
        <shadow val="0"/>
        <u val="none"/>
        <vertAlign val="baseline"/>
        <sz val="10"/>
        <color auto="1"/>
        <name val="Verdana"/>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0" hidden="0"/>
    </dxf>
    <dxf>
      <font>
        <b val="0"/>
        <i val="0"/>
        <strike val="0"/>
        <condense val="0"/>
        <extend val="0"/>
        <outline val="0"/>
        <shadow val="0"/>
        <u val="none"/>
        <vertAlign val="baseline"/>
        <sz val="10"/>
        <color auto="1"/>
        <name val="Verdana"/>
        <scheme val="none"/>
      </font>
      <numFmt numFmtId="167"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0" hidden="0"/>
    </dxf>
    <dxf>
      <font>
        <b val="0"/>
        <i val="0"/>
        <strike val="0"/>
        <condense val="0"/>
        <extend val="0"/>
        <outline val="0"/>
        <shadow val="0"/>
        <u val="none"/>
        <vertAlign val="baseline"/>
        <sz val="10"/>
        <color auto="1"/>
        <name val="Verdana"/>
        <scheme val="none"/>
      </font>
      <numFmt numFmtId="166" formatCode="[$-10409]#,##0;\-#,##0"/>
      <fill>
        <patternFill patternType="none">
          <fgColor indexed="64"/>
          <bgColor indexed="65"/>
        </patternFill>
      </fill>
      <alignment horizontal="center" vertical="center" textRotation="0" wrapText="1" indent="0" justifyLastLine="0" shrinkToFit="0" readingOrder="0"/>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0" hidden="0"/>
    </dxf>
    <dxf>
      <font>
        <b val="0"/>
        <i val="0"/>
        <strike val="0"/>
        <condense val="0"/>
        <extend val="0"/>
        <outline val="0"/>
        <shadow val="0"/>
        <u val="none"/>
        <vertAlign val="baseline"/>
        <sz val="10"/>
        <color auto="1"/>
        <name val="Verdana"/>
        <scheme val="none"/>
      </font>
      <numFmt numFmtId="167" formatCode="[$-10409]#,##0.00;\-#,##0.00"/>
      <alignment horizontal="center" vertical="center" textRotation="0" wrapText="1" indent="0" justifyLastLine="0" shrinkToFit="0" readingOrder="1"/>
      <border diagonalUp="0" diagonalDown="0">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protection locked="0" hidden="0"/>
    </dxf>
    <dxf>
      <font>
        <b val="0"/>
        <i val="0"/>
        <strike val="0"/>
        <condense val="0"/>
        <extend val="0"/>
        <outline val="0"/>
        <shadow val="0"/>
        <u val="none"/>
        <vertAlign val="baseline"/>
        <sz val="10"/>
        <color auto="1"/>
        <name val="Verdana"/>
        <scheme val="none"/>
      </font>
      <numFmt numFmtId="167" formatCode="[$-10409]#,##0.00;\-#,##0.00"/>
      <alignment horizontal="center" vertical="center" textRotation="0" wrapText="1" indent="0" justifyLastLine="0" shrinkToFit="0" readingOrder="1"/>
      <border diagonalUp="0" diagonalDown="0">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protection locked="0" hidden="0"/>
    </dxf>
    <dxf>
      <font>
        <b val="0"/>
        <i val="0"/>
        <strike val="0"/>
        <condense val="0"/>
        <extend val="0"/>
        <outline val="0"/>
        <shadow val="0"/>
        <u val="none"/>
        <vertAlign val="baseline"/>
        <sz val="10"/>
        <color auto="1"/>
        <name val="Verdana"/>
        <scheme val="none"/>
      </font>
      <numFmt numFmtId="167"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14999847407452621"/>
        </left>
        <right style="thin">
          <color theme="0" tint="-0.14999847407452621"/>
        </right>
        <top style="thin">
          <color theme="0" tint="-0.14999847407452621"/>
        </top>
        <bottom style="thin">
          <color theme="0" tint="-0.14999847407452621"/>
        </bottom>
        <vertical style="thin">
          <color theme="0" tint="-0.14999847407452621"/>
        </vertical>
        <horizontal style="thin">
          <color theme="0" tint="-0.14999847407452621"/>
        </horizontal>
      </border>
      <protection locked="0" hidden="0"/>
    </dxf>
    <dxf>
      <font>
        <b val="0"/>
        <i val="0"/>
        <strike val="0"/>
        <condense val="0"/>
        <extend val="0"/>
        <outline val="0"/>
        <shadow val="0"/>
        <u val="none"/>
        <vertAlign val="baseline"/>
        <sz val="10"/>
        <color auto="1"/>
        <name val="Verdana"/>
        <scheme val="none"/>
      </font>
      <numFmt numFmtId="166" formatCode="[$-10409]#,##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14999847407452621"/>
        </left>
        <right style="thin">
          <color theme="0" tint="-0.14999847407452621"/>
        </right>
        <top style="thin">
          <color theme="0" tint="-0.14999847407452621"/>
        </top>
        <bottom style="thin">
          <color theme="0" tint="-0.14999847407452621"/>
        </bottom>
      </border>
      <protection locked="0" hidden="0"/>
    </dxf>
    <dxf>
      <font>
        <b val="0"/>
        <i val="0"/>
        <strike val="0"/>
        <condense val="0"/>
        <extend val="0"/>
        <outline val="0"/>
        <shadow val="0"/>
        <u val="none"/>
        <vertAlign val="baseline"/>
        <sz val="10"/>
        <color auto="1"/>
        <name val="Verdana"/>
        <scheme val="none"/>
      </font>
      <numFmt numFmtId="0" formatCode="General"/>
      <fill>
        <patternFill patternType="none">
          <fgColor indexed="64"/>
          <bgColor auto="1"/>
        </patternFill>
      </fill>
      <alignment horizontal="general" vertical="center" textRotation="0" wrapText="1" indent="0" justifyLastLine="0" shrinkToFit="0" readingOrder="0"/>
      <border diagonalUp="0" diagonalDown="0" outline="0">
        <left style="thin">
          <color theme="0" tint="-0.14999847407452621"/>
        </left>
        <right style="thin">
          <color theme="0" tint="-0.14999847407452621"/>
        </right>
        <top style="thin">
          <color theme="0" tint="-0.14999847407452621"/>
        </top>
        <bottom style="thin">
          <color theme="0" tint="-0.14999847407452621"/>
        </bottom>
      </border>
      <protection locked="0" hidden="0"/>
    </dxf>
    <dxf>
      <font>
        <b val="0"/>
        <i val="0"/>
        <strike val="0"/>
        <condense val="0"/>
        <extend val="0"/>
        <outline val="0"/>
        <shadow val="0"/>
        <u val="none"/>
        <vertAlign val="baseline"/>
        <sz val="10"/>
        <color auto="1"/>
        <name val="Verdana"/>
        <scheme val="none"/>
      </font>
      <numFmt numFmtId="0" formatCode="General"/>
      <fill>
        <patternFill patternType="none">
          <fgColor indexed="64"/>
          <bgColor auto="1"/>
        </patternFill>
      </fill>
      <alignment horizontal="general" vertical="top" textRotation="0" wrapText="1" indent="0" justifyLastLine="0" shrinkToFit="0" readingOrder="0"/>
      <border diagonalUp="0" diagonalDown="0" outline="0">
        <left/>
        <right style="thin">
          <color theme="0" tint="-0.14999847407452621"/>
        </right>
        <top style="thin">
          <color theme="0" tint="-0.14999847407452621"/>
        </top>
        <bottom style="thin">
          <color theme="0" tint="-0.14999847407452621"/>
        </bottom>
      </border>
      <protection locked="0" hidden="0"/>
    </dxf>
    <dxf>
      <border outline="0">
        <top style="thin">
          <color rgb="FFA6A6A6"/>
        </top>
      </border>
    </dxf>
    <dxf>
      <border>
        <bottom style="thin">
          <color theme="0" tint="-0.499984740745262"/>
        </bottom>
      </border>
    </dxf>
    <dxf>
      <border outline="0">
        <left style="thin">
          <color rgb="FF000000"/>
        </left>
        <right style="thin">
          <color rgb="FF000000"/>
        </right>
        <top style="thin">
          <color rgb="FFA6A6A6"/>
        </top>
        <bottom style="thin">
          <color rgb="FFA6A6A6"/>
        </bottom>
      </border>
    </dxf>
    <dxf>
      <font>
        <b val="0"/>
        <i val="0"/>
        <strike val="0"/>
        <condense val="0"/>
        <extend val="0"/>
        <outline val="0"/>
        <shadow val="0"/>
        <u val="none"/>
        <vertAlign val="baseline"/>
        <sz val="10"/>
        <color auto="1"/>
        <name val="Verdana"/>
        <scheme val="none"/>
      </font>
      <numFmt numFmtId="0" formatCode="General"/>
      <fill>
        <patternFill patternType="none">
          <fgColor rgb="FF000000"/>
          <bgColor rgb="FFFFFFFF"/>
        </patternFill>
      </fill>
      <alignment horizontal="center" vertical="center" textRotation="0" wrapText="1" indent="0" justifyLastLine="0" shrinkToFit="0" readingOrder="1"/>
      <protection locked="0" hidden="0"/>
    </dxf>
    <dxf>
      <font>
        <b/>
        <i val="0"/>
        <strike val="0"/>
        <condense val="0"/>
        <extend val="0"/>
        <outline val="0"/>
        <shadow val="0"/>
        <u val="none"/>
        <vertAlign val="baseline"/>
        <sz val="10"/>
        <color rgb="FF000000"/>
        <name val="Verdana"/>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499984740745262"/>
        </left>
        <right style="thin">
          <color theme="0" tint="-0.499984740745262"/>
        </right>
        <top/>
        <bottom/>
        <vertical style="thin">
          <color theme="0" tint="-0.499984740745262"/>
        </vertical>
        <horizontal style="thin">
          <color theme="0" tint="-0.499984740745262"/>
        </horizontal>
      </border>
      <protection locked="1" hidden="0"/>
    </dxf>
    <dxf>
      <font>
        <b val="0"/>
        <i val="0"/>
        <strike val="0"/>
        <condense val="0"/>
        <extend val="0"/>
        <outline val="0"/>
        <shadow val="0"/>
        <u val="none"/>
        <vertAlign val="baseline"/>
        <sz val="10"/>
        <color auto="1"/>
        <name val="Verdana"/>
        <scheme val="none"/>
      </font>
      <numFmt numFmtId="168"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499984740745262"/>
        </left>
        <right/>
        <top style="thin">
          <color theme="0" tint="-0.499984740745262"/>
        </top>
        <bottom style="thin">
          <color theme="0" tint="-0.499984740745262"/>
        </bottom>
        <vertical style="thin">
          <color theme="0" tint="-0.499984740745262"/>
        </vertical>
        <horizontal style="thin">
          <color theme="0" tint="-0.499984740745262"/>
        </horizontal>
      </border>
      <protection locked="0" hidden="0"/>
    </dxf>
    <dxf>
      <font>
        <b val="0"/>
        <i val="0"/>
        <strike val="0"/>
        <condense val="0"/>
        <extend val="0"/>
        <outline val="0"/>
        <shadow val="0"/>
        <u val="none"/>
        <vertAlign val="baseline"/>
        <sz val="10"/>
        <color auto="1"/>
        <name val="Verdana"/>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protection locked="0" hidden="0"/>
    </dxf>
    <dxf>
      <font>
        <b val="0"/>
        <i val="0"/>
        <strike val="0"/>
        <condense val="0"/>
        <extend val="0"/>
        <outline val="0"/>
        <shadow val="0"/>
        <u val="none"/>
        <vertAlign val="baseline"/>
        <sz val="10"/>
        <color auto="1"/>
        <name val="Verdana"/>
        <scheme val="none"/>
      </font>
      <numFmt numFmtId="167"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protection locked="0" hidden="0"/>
    </dxf>
    <dxf>
      <font>
        <b val="0"/>
        <i val="0"/>
        <strike val="0"/>
        <condense val="0"/>
        <extend val="0"/>
        <outline val="0"/>
        <shadow val="0"/>
        <u val="none"/>
        <vertAlign val="baseline"/>
        <sz val="10"/>
        <color auto="1"/>
        <name val="Verdana"/>
        <scheme val="none"/>
      </font>
      <fill>
        <patternFill patternType="none">
          <fgColor indexed="64"/>
          <bgColor indexed="65"/>
        </patternFill>
      </fill>
      <alignment horizontal="center" vertical="center" textRotation="0" wrapText="1" indent="0" justifyLastLine="0" shrinkToFit="0" readingOrder="0"/>
      <border diagonalUp="0" diagonalDown="0">
        <left style="thin">
          <color theme="0" tint="-0.499984740745262"/>
        </left>
        <right style="thin">
          <color theme="0" tint="-0.499984740745262"/>
        </right>
        <top style="thin">
          <color theme="0" tint="-0.499984740745262"/>
        </top>
        <bottom style="thin">
          <color theme="0" tint="-0.499984740745262"/>
        </bottom>
        <vertical style="thin">
          <color theme="0" tint="-0.499984740745262"/>
        </vertical>
        <horizontal style="thin">
          <color theme="0" tint="-0.499984740745262"/>
        </horizontal>
      </border>
      <protection locked="0" hidden="0"/>
    </dxf>
    <dxf>
      <font>
        <b val="0"/>
        <i val="0"/>
        <strike val="0"/>
        <condense val="0"/>
        <extend val="0"/>
        <outline val="0"/>
        <shadow val="0"/>
        <u val="none"/>
        <vertAlign val="baseline"/>
        <sz val="10"/>
        <color auto="1"/>
        <name val="Verdana"/>
        <scheme val="none"/>
      </font>
      <numFmt numFmtId="167" formatCode="[$-10409]#,##0.00;\-#,##0.00"/>
      <alignment horizontal="center" vertical="center" textRotation="0" wrapText="1" indent="0" justifyLastLine="0" shrinkToFit="0" readingOrder="1"/>
      <border diagonalUp="0" diagonalDown="0" outline="0">
        <left style="thin">
          <color theme="0" tint="-0.499984740745262"/>
        </left>
        <right style="thin">
          <color theme="0" tint="-0.499984740745262"/>
        </right>
        <top style="thin">
          <color theme="0" tint="-0.499984740745262"/>
        </top>
        <bottom style="thin">
          <color theme="0" tint="-0.499984740745262"/>
        </bottom>
      </border>
      <protection locked="0" hidden="0"/>
    </dxf>
    <dxf>
      <font>
        <b val="0"/>
        <i val="0"/>
        <strike val="0"/>
        <condense val="0"/>
        <extend val="0"/>
        <outline val="0"/>
        <shadow val="0"/>
        <u val="none"/>
        <vertAlign val="baseline"/>
        <sz val="10"/>
        <color auto="1"/>
        <name val="Verdana"/>
        <scheme val="none"/>
      </font>
      <fill>
        <patternFill patternType="solid">
          <fgColor rgb="FFF5F5F5"/>
          <bgColor theme="2"/>
        </patternFill>
      </fill>
      <alignment horizontal="center" vertical="center" textRotation="0" wrapText="1" indent="0" justifyLastLine="0" shrinkToFit="0" readingOrder="1"/>
      <border diagonalUp="0" diagonalDown="0" outline="0">
        <left style="thin">
          <color theme="0" tint="-0.499984740745262"/>
        </left>
        <right style="thin">
          <color theme="0" tint="-0.499984740745262"/>
        </right>
        <top style="thin">
          <color theme="0" tint="-0.499984740745262"/>
        </top>
        <bottom style="thin">
          <color theme="0" tint="-0.499984740745262"/>
        </bottom>
      </border>
      <protection locked="0" hidden="0"/>
    </dxf>
    <dxf>
      <font>
        <b val="0"/>
        <i val="0"/>
        <strike val="0"/>
        <condense val="0"/>
        <extend val="0"/>
        <outline val="0"/>
        <shadow val="0"/>
        <u val="none"/>
        <vertAlign val="baseline"/>
        <sz val="10"/>
        <color auto="1"/>
        <name val="Verdana"/>
        <scheme val="none"/>
      </font>
      <numFmt numFmtId="167" formatCode="[$-10409]#,##0.00;\-#,##0.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499984740745262"/>
        </left>
        <right style="thin">
          <color theme="0" tint="-0.499984740745262"/>
        </right>
        <top style="thin">
          <color theme="0" tint="-0.499984740745262"/>
        </top>
        <bottom style="thin">
          <color theme="0" tint="-0.499984740745262"/>
        </bottom>
      </border>
      <protection locked="0" hidden="0"/>
    </dxf>
    <dxf>
      <font>
        <b val="0"/>
        <i val="0"/>
        <strike val="0"/>
        <condense val="0"/>
        <extend val="0"/>
        <outline val="0"/>
        <shadow val="0"/>
        <u val="none"/>
        <vertAlign val="baseline"/>
        <sz val="10"/>
        <color auto="1"/>
        <name val="Verdana"/>
        <scheme val="none"/>
      </font>
      <fill>
        <patternFill patternType="none">
          <fgColor indexed="64"/>
          <bgColor indexed="65"/>
        </patternFill>
      </fill>
      <alignment horizontal="center" vertical="center" textRotation="0" wrapText="1" indent="0" justifyLastLine="0" shrinkToFit="0" readingOrder="1"/>
      <border diagonalUp="0" diagonalDown="0">
        <left style="thin">
          <color theme="0" tint="-0.499984740745262"/>
        </left>
        <right style="thin">
          <color theme="0" tint="-0.499984740745262"/>
        </right>
        <top style="thin">
          <color theme="0" tint="-0.499984740745262"/>
        </top>
        <bottom style="thin">
          <color theme="0" tint="-0.499984740745262"/>
        </bottom>
      </border>
      <protection locked="0" hidden="0"/>
    </dxf>
    <dxf>
      <font>
        <b val="0"/>
        <i val="0"/>
        <strike val="0"/>
        <condense val="0"/>
        <extend val="0"/>
        <outline val="0"/>
        <shadow val="0"/>
        <u val="none"/>
        <vertAlign val="baseline"/>
        <sz val="10"/>
        <color auto="1"/>
        <name val="Verdana"/>
        <scheme val="none"/>
      </font>
      <numFmt numFmtId="0" formatCode="General"/>
      <fill>
        <patternFill patternType="none">
          <fgColor indexed="64"/>
          <bgColor auto="1"/>
        </patternFill>
      </fill>
      <alignment horizontal="general" vertical="center" textRotation="0" wrapText="1" indent="0" justifyLastLine="0" shrinkToFit="0" readingOrder="0"/>
      <border diagonalUp="0" diagonalDown="0" outline="0">
        <left style="thin">
          <color theme="0" tint="-0.499984740745262"/>
        </left>
        <right style="thin">
          <color theme="0" tint="-0.499984740745262"/>
        </right>
        <top style="thin">
          <color theme="0" tint="-0.499984740745262"/>
        </top>
        <bottom style="thin">
          <color theme="0" tint="-0.499984740745262"/>
        </bottom>
      </border>
      <protection locked="0" hidden="0"/>
    </dxf>
    <dxf>
      <font>
        <b val="0"/>
        <i val="0"/>
        <strike val="0"/>
        <condense val="0"/>
        <extend val="0"/>
        <outline val="0"/>
        <shadow val="0"/>
        <u val="none"/>
        <vertAlign val="baseline"/>
        <sz val="10"/>
        <color auto="1"/>
        <name val="Verdana"/>
        <scheme val="none"/>
      </font>
      <numFmt numFmtId="0" formatCode="General"/>
      <fill>
        <patternFill patternType="none">
          <fgColor indexed="64"/>
          <bgColor auto="1"/>
        </patternFill>
      </fill>
      <alignment horizontal="general" vertical="center" textRotation="0" wrapText="1" indent="0" justifyLastLine="0" shrinkToFit="0" readingOrder="0"/>
      <border diagonalUp="0" diagonalDown="0" outline="0">
        <left/>
        <right style="thin">
          <color theme="0" tint="-0.499984740745262"/>
        </right>
        <top style="thin">
          <color theme="0" tint="-0.499984740745262"/>
        </top>
        <bottom style="thin">
          <color theme="0" tint="-0.499984740745262"/>
        </bottom>
      </border>
      <protection locked="0" hidden="0"/>
    </dxf>
    <dxf>
      <border outline="0">
        <top style="thin">
          <color rgb="FFA6A6A6"/>
        </top>
      </border>
    </dxf>
    <dxf>
      <border outline="0">
        <bottom style="thin">
          <color rgb="FFA6A6A6"/>
        </bottom>
      </border>
    </dxf>
    <dxf>
      <border outline="0">
        <left style="thin">
          <color rgb="FF000000"/>
        </left>
        <right style="thin">
          <color rgb="FF000000"/>
        </right>
        <top style="thin">
          <color rgb="FFA6A6A6"/>
        </top>
        <bottom style="thin">
          <color rgb="FFA6A6A6"/>
        </bottom>
      </border>
    </dxf>
    <dxf>
      <font>
        <b val="0"/>
        <i val="0"/>
        <strike val="0"/>
        <condense val="0"/>
        <extend val="0"/>
        <outline val="0"/>
        <shadow val="0"/>
        <u val="none"/>
        <vertAlign val="baseline"/>
        <sz val="10"/>
        <color auto="1"/>
        <name val="Verdana"/>
        <scheme val="none"/>
      </font>
      <numFmt numFmtId="0" formatCode="General"/>
      <fill>
        <patternFill patternType="none">
          <fgColor rgb="FF000000"/>
          <bgColor rgb="FFFFFFFF"/>
        </patternFill>
      </fill>
      <alignment horizontal="center" vertical="center" textRotation="0" wrapText="1" indent="0" justifyLastLine="0" shrinkToFit="0" readingOrder="1"/>
      <protection locked="0" hidden="0"/>
    </dxf>
    <dxf>
      <font>
        <b/>
        <i val="0"/>
        <strike val="0"/>
        <condense val="0"/>
        <extend val="0"/>
        <outline val="0"/>
        <shadow val="0"/>
        <u val="none"/>
        <vertAlign val="baseline"/>
        <sz val="10"/>
        <color rgb="FF000000"/>
        <name val="Verdana"/>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499984740745262"/>
        </left>
        <right style="thin">
          <color theme="0" tint="-0.499984740745262"/>
        </right>
        <top/>
        <bottom/>
        <vertical style="thin">
          <color theme="0" tint="-0.499984740745262"/>
        </vertical>
        <horizontal style="thin">
          <color theme="0" tint="-0.499984740745262"/>
        </horizontal>
      </border>
      <protection locked="1" hidden="0"/>
    </dxf>
    <dxf>
      <font>
        <b val="0"/>
        <i val="0"/>
        <strike val="0"/>
        <condense val="0"/>
        <extend val="0"/>
        <outline val="0"/>
        <shadow val="0"/>
        <u val="none"/>
        <vertAlign val="baseline"/>
        <sz val="10"/>
        <color auto="1"/>
        <name val="Verdana"/>
        <scheme val="none"/>
      </font>
      <numFmt numFmtId="168" formatCode="[$-10409]0.00%"/>
      <fill>
        <patternFill patternType="solid">
          <fgColor indexed="64"/>
          <bgColor theme="6" tint="0.79998168889431442"/>
        </patternFill>
      </fill>
      <alignment horizontal="center" vertical="center" textRotation="0" wrapText="1" indent="0" justifyLastLine="0" shrinkToFit="0" readingOrder="1"/>
      <border diagonalUp="0" diagonalDown="0" outline="0">
        <left style="thin">
          <color theme="0" tint="-0.34998626667073579"/>
        </left>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0"/>
        <color auto="1"/>
        <name val="Verdana"/>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0"/>
        <color auto="1"/>
        <name val="Verdana"/>
        <scheme val="none"/>
      </font>
      <numFmt numFmtId="167" formatCode="[$-10409]#,##0.00;\-#,##0.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0"/>
        <color auto="1"/>
        <name val="Verdana"/>
        <scheme val="none"/>
      </font>
      <numFmt numFmtId="166" formatCode="[$-10409]#,##0;\-#,##0"/>
      <fill>
        <patternFill patternType="none">
          <fgColor indexed="64"/>
          <bgColor indexed="65"/>
        </patternFill>
      </fill>
      <alignment horizontal="center" vertical="center"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0"/>
        <color auto="1"/>
        <name val="Verdana"/>
        <scheme val="none"/>
      </font>
      <numFmt numFmtId="167" formatCode="[$-10409]#,##0.00;\-#,##0.00"/>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0"/>
        <color auto="1"/>
        <name val="Verdana"/>
        <scheme val="none"/>
      </font>
      <numFmt numFmtId="167" formatCode="[$-10409]#,##0.00;\-#,##0.00"/>
      <alignment horizontal="center" vertical="center" textRotation="0" wrapText="1" indent="0" justifyLastLine="0" shrinkToFit="0" readingOrder="1"/>
      <border diagonalUp="0" diagonalDown="0" outline="0">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0"/>
        <color auto="1"/>
        <name val="Verdana"/>
        <scheme val="none"/>
      </font>
      <fill>
        <patternFill patternType="none">
          <fgColor indexed="64"/>
          <bgColor indexed="65"/>
        </patternFill>
      </fill>
      <alignment horizontal="center" vertical="center" textRotation="0" wrapText="0"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protection locked="0" hidden="0"/>
    </dxf>
    <dxf>
      <font>
        <b val="0"/>
        <i val="0"/>
        <strike val="0"/>
        <condense val="0"/>
        <extend val="0"/>
        <outline val="0"/>
        <shadow val="0"/>
        <u val="none"/>
        <vertAlign val="baseline"/>
        <sz val="10"/>
        <color auto="1"/>
        <name val="Verdana"/>
        <scheme val="none"/>
      </font>
      <numFmt numFmtId="166"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4.9989318521683403E-2"/>
        </left>
        <right style="thin">
          <color theme="0" tint="-0.249977111117893"/>
        </right>
        <top style="thin">
          <color theme="0" tint="-0.34998626667073579"/>
        </top>
        <bottom style="thin">
          <color theme="0" tint="-0.34998626667073579"/>
        </bottom>
        <vertical/>
        <horizontal style="thin">
          <color theme="0" tint="-0.34998626667073579"/>
        </horizontal>
      </border>
      <protection locked="0" hidden="0"/>
    </dxf>
    <dxf>
      <font>
        <b val="0"/>
        <i val="0"/>
        <strike val="0"/>
        <condense val="0"/>
        <extend val="0"/>
        <outline val="0"/>
        <shadow val="0"/>
        <u val="none"/>
        <vertAlign val="baseline"/>
        <sz val="10"/>
        <color auto="1"/>
        <name val="Verdana"/>
        <scheme val="none"/>
      </font>
      <numFmt numFmtId="0" formatCode="General"/>
      <fill>
        <patternFill patternType="none">
          <fgColor indexed="64"/>
          <bgColor auto="1"/>
        </patternFill>
      </fill>
      <alignment horizontal="left" vertical="center" textRotation="0" wrapText="1" indent="0" justifyLastLine="0" shrinkToFit="0" readingOrder="0"/>
      <border diagonalUp="0" diagonalDown="0" outline="0">
        <left style="thin">
          <color theme="0" tint="-0.34998626667073579"/>
        </left>
        <right style="thin">
          <color theme="0" tint="-0.249977111117893"/>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0"/>
        <color auto="1"/>
        <name val="Verdana"/>
        <scheme val="none"/>
      </font>
      <numFmt numFmtId="0" formatCode="General"/>
      <fill>
        <patternFill patternType="none">
          <fgColor indexed="64"/>
          <bgColor auto="1"/>
        </patternFill>
      </fill>
      <alignment horizontal="general" vertical="center" textRotation="0" wrapText="1" indent="0" justifyLastLine="0" shrinkToFit="0" readingOrder="0"/>
      <border diagonalUp="0" diagonalDown="0" outline="0">
        <left/>
        <right style="thin">
          <color theme="0" tint="-0.34998626667073579"/>
        </right>
        <top style="thin">
          <color theme="0" tint="-0.34998626667073579"/>
        </top>
        <bottom style="thin">
          <color theme="0" tint="-0.34998626667073579"/>
        </bottom>
      </border>
      <protection locked="0" hidden="0"/>
    </dxf>
    <dxf>
      <border outline="0">
        <top style="thin">
          <color theme="0" tint="-0.34998626667073579"/>
        </top>
      </border>
    </dxf>
    <dxf>
      <border outline="0">
        <bottom style="thin">
          <color theme="0" tint="-0.34998626667073579"/>
        </bottom>
      </border>
    </dxf>
    <dxf>
      <border outline="0">
        <left style="thin">
          <color indexed="64"/>
        </left>
        <right style="thin">
          <color indexed="64"/>
        </right>
        <top style="thin">
          <color theme="0" tint="-0.34998626667073579"/>
        </top>
        <bottom style="thin">
          <color theme="0" tint="-0.34998626667073579"/>
        </bottom>
      </border>
    </dxf>
    <dxf>
      <font>
        <b val="0"/>
        <i val="0"/>
        <strike val="0"/>
        <condense val="0"/>
        <extend val="0"/>
        <outline val="0"/>
        <shadow val="0"/>
        <u val="none"/>
        <vertAlign val="baseline"/>
        <sz val="10"/>
        <color auto="1"/>
        <name val="Verdana"/>
        <scheme val="none"/>
      </font>
      <numFmt numFmtId="0" formatCode="General"/>
      <fill>
        <patternFill patternType="none">
          <fgColor indexed="64"/>
          <bgColor indexed="65"/>
        </patternFill>
      </fill>
      <alignment horizontal="center" vertical="center" textRotation="0" wrapText="1" indent="0" justifyLastLine="0" shrinkToFit="0" readingOrder="1"/>
      <protection locked="0" hidden="0"/>
    </dxf>
    <dxf>
      <font>
        <b/>
        <i val="0"/>
        <strike val="0"/>
        <condense val="0"/>
        <extend val="0"/>
        <outline val="0"/>
        <shadow val="0"/>
        <u val="none"/>
        <vertAlign val="baseline"/>
        <sz val="10"/>
        <color rgb="FF000000"/>
        <name val="Verdana"/>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bottom/>
      </border>
      <protection locked="1" hidden="0"/>
    </dxf>
  </dxfs>
  <tableStyles count="2" defaultTableStyle="TableStyleMedium2" defaultPivotStyle="PivotStyleLight16">
    <tableStyle name="Estilo de tabla 1" pivot="0" count="0" xr9:uid="{00000000-0011-0000-FFFF-FFFF00000000}"/>
    <tableStyle name="Invisible" pivot="0" table="0" count="0" xr9:uid="{00000000-0011-0000-FFFF-FFFF01000000}"/>
  </tableStyles>
  <colors>
    <mruColors>
      <color rgb="FFEE2A2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digeigob-my.sharepoint.com/Users/nespaillat/Downloads/DEG-FORE013-Formulario-Informe-de-Evaluacion-Trimestral-de-Metas-Fisicas_28-marzo-2019%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ulario"/>
      <sheetName val="Historial de Cambios"/>
      <sheetName val="Validacion datos"/>
    </sheetNames>
    <sheetDataSet>
      <sheetData sheetId="0"/>
      <sheetData sheetId="1"/>
      <sheetData sheetId="2">
        <row r="2">
          <cell r="A2">
            <v>1</v>
          </cell>
          <cell r="B2" t="str">
            <v>DESARROLLO INSTITUCIONAL</v>
          </cell>
        </row>
        <row r="3">
          <cell r="A3">
            <v>2</v>
          </cell>
          <cell r="B3" t="str">
            <v>DESARROLLO SOCIAL</v>
          </cell>
        </row>
        <row r="4">
          <cell r="A4">
            <v>3</v>
          </cell>
          <cell r="B4" t="str">
            <v>DESARROLLO PRODUCTIVO</v>
          </cell>
        </row>
        <row r="5">
          <cell r="A5">
            <v>4</v>
          </cell>
          <cell r="B5" t="str">
            <v>DESARROLLO SOSTENIBLE</v>
          </cell>
        </row>
        <row r="8">
          <cell r="A8">
            <v>1.1000000000000001</v>
          </cell>
          <cell r="B8" t="str">
            <v>Administración pública transparente, eficiente y orientada</v>
          </cell>
          <cell r="D8" t="str">
            <v>1.1.1</v>
          </cell>
          <cell r="E8" t="str">
            <v>Estructurar una administración pública eficiente que actúe con honestidad, transparencia y rendición de cuentas y se oriente a la obtención de resultados en beneficio de la sociedad y del desarrollo nacional y local</v>
          </cell>
        </row>
        <row r="9">
          <cell r="A9">
            <v>1.2</v>
          </cell>
          <cell r="B9" t="str">
            <v>Imperio de la ley y seguridad ciudadana</v>
          </cell>
          <cell r="D9" t="str">
            <v>1.1.2</v>
          </cell>
          <cell r="E9" t="str">
            <v>Impulsar el desarrollo local, provincial y regional, mediante el fortalecmimiento de las capacidades de planificación y gestión a los municipios, la participación de los actores sociales y la coordinación con otras instancias del Estado, a fin de potenciar los recursos locales y aprovechar las oportunidades de los mercados globales</v>
          </cell>
        </row>
        <row r="10">
          <cell r="A10">
            <v>1.3</v>
          </cell>
          <cell r="B10" t="str">
            <v>Democracia participativa y ciudadanía responsable</v>
          </cell>
          <cell r="D10" t="str">
            <v>1.2.1</v>
          </cell>
          <cell r="E10" t="str">
            <v>Fortalecer el respeto a la ley y sancionar su incumplimiento a través de un sistema de administración de justicia accesible a toda la población, eficiente en el despacho judicial y ágil en los procesos judiciales</v>
          </cell>
        </row>
        <row r="11">
          <cell r="A11">
            <v>1.4</v>
          </cell>
          <cell r="B11" t="str">
            <v>Seguridad y convivencia pacífica</v>
          </cell>
          <cell r="D11" t="str">
            <v>1.2.2</v>
          </cell>
          <cell r="E11" t="str">
            <v>Construir un clima de seguridad ciudadana basado en el combate a las múltiples causas que originan la delincuencia, la violencia en la convivencia social y el crimen organizado, mediante la articulación eficiente de las políticas de prevención, persecución y sanción</v>
          </cell>
        </row>
        <row r="12">
          <cell r="A12">
            <v>2.1</v>
          </cell>
          <cell r="B12" t="str">
            <v>Educación de calidad para todos y todas</v>
          </cell>
          <cell r="D12" t="str">
            <v>1.3.1</v>
          </cell>
          <cell r="E12" t="str">
            <v>Promover la calidad de la democracia, sus principios, instituciones y procedimientos, facilitando la participación institucional y organizada de la población y el ejercicio responsable de los derechos y deberes ciudadanos</v>
          </cell>
        </row>
        <row r="13">
          <cell r="A13">
            <v>2.2000000000000002</v>
          </cell>
          <cell r="B13" t="str">
            <v>Salud y seguridad social integral</v>
          </cell>
          <cell r="D13" t="str">
            <v>1.3.2</v>
          </cell>
          <cell r="E13" t="str">
            <v>Promover la consolidación del sistema electoral y de partidos políticos para garantizar la actuación responsable, democrática y transparente de los actores e instituciones del sistema político</v>
          </cell>
        </row>
        <row r="14">
          <cell r="A14">
            <v>2.2999999999999998</v>
          </cell>
          <cell r="B14" t="str">
            <v>Igualdad de derechos y oportunidades</v>
          </cell>
          <cell r="D14" t="str">
            <v>1.3.3</v>
          </cell>
          <cell r="E14" t="str">
            <v>Fortalecer las capacidades de control y fiscalización del Congreso Nacional para proteger los recursos públicos y asegurar su uso eficiente, eficaz y transparente</v>
          </cell>
        </row>
        <row r="15">
          <cell r="A15">
            <v>2.4</v>
          </cell>
          <cell r="B15" t="str">
            <v>Cohesión territorial</v>
          </cell>
          <cell r="D15" t="str">
            <v>1.4.1</v>
          </cell>
          <cell r="E15" t="str">
            <v>Garantizar la defensa de los intereses nacionales en los espacios terrestre, marítimo y aéreo</v>
          </cell>
        </row>
        <row r="16">
          <cell r="A16">
            <v>2.5</v>
          </cell>
          <cell r="B16" t="str">
            <v>Vivienda digna en entornos saludables</v>
          </cell>
          <cell r="D16" t="str">
            <v>1.4.2</v>
          </cell>
          <cell r="E16" t="str">
            <v>Consolidar las relaciones internacionales como instrumento de la promoción del desarrollo nacional, la convivencia pacífica, el desarrollo global, regional e insular sostenible y un orden internacional justo, en consonancia con los principios democráticos y el derecho internacional</v>
          </cell>
        </row>
        <row r="17">
          <cell r="A17">
            <v>2.6</v>
          </cell>
          <cell r="B17" t="str">
            <v>Cultura e identidad nacional en un mundo global</v>
          </cell>
          <cell r="D17" t="str">
            <v>2.1.1</v>
          </cell>
          <cell r="E17" t="str">
            <v>Implantar y garantizar un sistema educativo nacional de calidad</v>
          </cell>
        </row>
        <row r="18">
          <cell r="A18">
            <v>2.7</v>
          </cell>
          <cell r="B18" t="str">
            <v>Deportes y recreación física para el desarrollo humano</v>
          </cell>
          <cell r="D18" t="str">
            <v>2.1.2</v>
          </cell>
          <cell r="E18" t="str">
            <v>Universalizar la educación desde el nivel inicial hasta completar el nivel medio</v>
          </cell>
        </row>
        <row r="19">
          <cell r="A19">
            <v>3.1</v>
          </cell>
          <cell r="B19" t="str">
            <v>Economía articulada, innovadora y ambientalmente sostenible, con una estructura productiva que genera crecimiento alto y sostenido, con trabajo digno, que se inserta de forma competitiva en la economía global</v>
          </cell>
          <cell r="D19" t="str">
            <v>2.2.1</v>
          </cell>
          <cell r="E19" t="str">
            <v>Garantizar el derecho de la población al acceso a un modelo de atención integral, con calidad y calidez, que privilegie la promoción de la salud y la prevención de la enfermedad, mediante la consolidación del Sistema Nacional de Salud</v>
          </cell>
        </row>
        <row r="20">
          <cell r="A20">
            <v>3.2</v>
          </cell>
          <cell r="B20" t="str">
            <v>Energía confiable y ambientalmente sostenible</v>
          </cell>
          <cell r="D20" t="str">
            <v>2.2.2</v>
          </cell>
          <cell r="E20" t="str">
            <v>Universalizar el aseguramiento en salud para garantizar el acceso a servicios de salud y reducir el gasto de bolsillo</v>
          </cell>
        </row>
        <row r="21">
          <cell r="A21">
            <v>3.3</v>
          </cell>
          <cell r="B21" t="str">
            <v>Competitividad e innovavión en un ambiente favorable a la cooperación y la responsabilidad social</v>
          </cell>
          <cell r="D21" t="str">
            <v>2.2.3</v>
          </cell>
          <cell r="E21" t="str">
            <v>Garantizar un sistema universal, único y sostenible de Seguridad Social frente a los riesgos de vejez, discapacidad y sobrevivencia, integrando y transparentando los regímenes segmentados existentes, en conformidad con la ley 87-00</v>
          </cell>
        </row>
        <row r="22">
          <cell r="A22">
            <v>3.4</v>
          </cell>
          <cell r="B22" t="str">
            <v>Empleos suficientes y dignos</v>
          </cell>
          <cell r="D22" t="str">
            <v>2.3.1</v>
          </cell>
          <cell r="E22" t="str">
            <v>Construir una cultura de igualdad y equidad entre hombres y mujeres</v>
          </cell>
        </row>
        <row r="23">
          <cell r="A23">
            <v>3.5</v>
          </cell>
          <cell r="B23" t="str">
            <v>Estructura productiva sectorial y territorialmente adecuada, integrada competitivamente a la economía global y que aprovecha las oportunidades del mercado local.</v>
          </cell>
          <cell r="D23" t="str">
            <v>2.3.2</v>
          </cell>
          <cell r="E23" t="str">
            <v>Elevar el capital humano y social y las oportunidades enconómicas para la población en condiciones de pobreza, a fin de elvar su empleabilidad, capacidad de generación de ingresos y mejoría de las condiciones de vida.</v>
          </cell>
        </row>
        <row r="24">
          <cell r="A24">
            <v>4.0999999999999996</v>
          </cell>
          <cell r="B24" t="str">
            <v>Manejo sostenible del medio ambiente</v>
          </cell>
          <cell r="D24" t="str">
            <v>2.3.3</v>
          </cell>
          <cell r="E24" t="str">
            <v>Disminuir la pobreza mediante un efectivo y eficiente sistema de protección social, que tome en cuenta las necesidades y vulnerabilidades a lo largo del ciclo de vida</v>
          </cell>
        </row>
        <row r="25">
          <cell r="A25">
            <v>4.2</v>
          </cell>
          <cell r="B25" t="str">
            <v>Eficaz gestión de riesgos para minimizar pérdidas humanas, económicas y ambientales.</v>
          </cell>
          <cell r="D25" t="str">
            <v>2.3.4</v>
          </cell>
          <cell r="E25" t="str">
            <v>Proteger a los niños, niñas, adolescentes y jóvenes desde la primera infancia para propiciar su desarrollo integral e inclusión social</v>
          </cell>
        </row>
        <row r="26">
          <cell r="A26">
            <v>4.3</v>
          </cell>
          <cell r="B26" t="str">
            <v>Adecuada adaptación al cambio climático</v>
          </cell>
          <cell r="D26" t="str">
            <v>2.3.5</v>
          </cell>
          <cell r="E26" t="str">
            <v>Proteger a la población adulta mayor, en particular aquella en condiciones de vulnerabilidad, e impulsar su inclusión económica y social</v>
          </cell>
        </row>
        <row r="27">
          <cell r="D27" t="str">
            <v>2.3.6</v>
          </cell>
          <cell r="E27" t="str">
            <v>Proteger a las personas con discapacidad, en particular aquellas en condiciones de vulnerabilidad, e impulsar su inclusión económica y social</v>
          </cell>
        </row>
        <row r="28">
          <cell r="D28" t="str">
            <v>2.3.7</v>
          </cell>
          <cell r="E28" t="str">
            <v>Ordenar los flujos migratorios conforme a las necesidades del desarrollo nacional</v>
          </cell>
        </row>
        <row r="29">
          <cell r="D29" t="str">
            <v>2.3.8</v>
          </cell>
          <cell r="E29" t="str">
            <v>Promover y proteger los derechos de la población dominicana en el exterior y propiciar la conservación de su identidad nacional</v>
          </cell>
        </row>
        <row r="30">
          <cell r="D30" t="str">
            <v>2.4.1</v>
          </cell>
          <cell r="E30" t="str">
            <v>Integrar la dimensión de la cohesión territorial en el diseño y la gestión de las políticas públicas</v>
          </cell>
        </row>
        <row r="31">
          <cell r="D31" t="str">
            <v>2.4.2</v>
          </cell>
          <cell r="E31" t="str">
            <v>Reducir la disparidad urbano-rural e interregional en el acceso a servicios y oportunidades económicas, mediante la promoción de un desarrollo territorial ordenado e inclusivo</v>
          </cell>
        </row>
        <row r="32">
          <cell r="D32" t="str">
            <v>2.4.3</v>
          </cell>
          <cell r="E32" t="str">
            <v>Promover el desarrollo sostenible de la zona fronteriza</v>
          </cell>
        </row>
        <row r="33">
          <cell r="D33" t="str">
            <v>2.5.1</v>
          </cell>
          <cell r="E33" t="str">
            <v>Facilitar el acceso de la población a viviendas económicas, seguras y dignas, con seguridad jurídica y en asentamientos humanos sostenibles, socialmente integrados, que cumplan con los criterios de adecuada gestión de riesgos y accesibilidad universal para las personas con discapacidad físico motora</v>
          </cell>
        </row>
        <row r="34">
          <cell r="D34" t="str">
            <v>2.5.2</v>
          </cell>
          <cell r="E34" t="str">
            <v>Garantizar el acceso universal a servicios de agua potable y saneamiento, provistos con calidad y eficiencia</v>
          </cell>
        </row>
        <row r="35">
          <cell r="D35" t="str">
            <v>2.6.1</v>
          </cell>
          <cell r="E35" t="str">
            <v>Recuperar, promover y desarrollar los diferentes procesos y manifestaciones culturales que reafirman la identidad nacional, en un marco de participación, pluralidad, equidad de género y apertura al entorno regional y global</v>
          </cell>
        </row>
        <row r="36">
          <cell r="D36" t="str">
            <v>2.6.2</v>
          </cell>
          <cell r="E36" t="str">
            <v>Promover el desarrollo de la industria cultural</v>
          </cell>
        </row>
        <row r="37">
          <cell r="D37" t="str">
            <v>2.7.1</v>
          </cell>
          <cell r="E37" t="str">
            <v>Promover la cultura de práctica sistemática de actividades físicas y del deporte para elevar la calidad de vida</v>
          </cell>
        </row>
        <row r="38">
          <cell r="D38" t="str">
            <v>3.1.1</v>
          </cell>
          <cell r="E38" t="str">
            <v>Garantizar la sostenibilidad macroeconómica</v>
          </cell>
        </row>
        <row r="39">
          <cell r="D39" t="str">
            <v>3.1.2</v>
          </cell>
          <cell r="E39" t="str">
            <v>Consolidar una gestión de las finanzas públicas sostenible, que asigne los recursos en función de las prioridades del desarrollo nacional y propicie una distribución equitativa de la renta nacional</v>
          </cell>
        </row>
        <row r="40">
          <cell r="D40" t="str">
            <v>3.1.3</v>
          </cell>
          <cell r="E40" t="str">
            <v>Consolidar un sistema financiero eficiente, solvente y profundo que apoye la generación de ahorro y su canalización al desarrollo productivo</v>
          </cell>
        </row>
        <row r="41">
          <cell r="D41" t="str">
            <v>3.2.1</v>
          </cell>
          <cell r="E41" t="str">
            <v>Asegurar un suministro confiable de electricidad, a precios competitivos y en condiciones de sostenibilidad financiera y ambiental</v>
          </cell>
        </row>
        <row r="42">
          <cell r="D42" t="str">
            <v>3.2.2</v>
          </cell>
          <cell r="E42" t="str">
            <v>Garantizar un suministro de combustibles confiable, diversificado, a precios competitivos y en condiciones de sostenibilidad ambiental</v>
          </cell>
        </row>
        <row r="43">
          <cell r="D43" t="str">
            <v>3.3.1</v>
          </cell>
          <cell r="E43" t="str">
            <v>Desarrollar un entorno regulador que asegure un funcionamiento ordenado de los mercados y un clima de inversión y negocios pro-competitivo en un marco de responsabilidad social</v>
          </cell>
        </row>
        <row r="44">
          <cell r="D44" t="str">
            <v>3.3.2</v>
          </cell>
          <cell r="E44" t="str">
            <v>Consolidar el clima de paz laboral para apoyar la generación de empleo decente</v>
          </cell>
        </row>
        <row r="45">
          <cell r="D45" t="str">
            <v>3.3.3</v>
          </cell>
          <cell r="E45" t="str">
            <v>Consolidar un sistema de educación superior de calidad, que responda a las necesidades del desarrollo de la Nación</v>
          </cell>
        </row>
        <row r="46">
          <cell r="D46" t="str">
            <v>3.3.4</v>
          </cell>
          <cell r="E46" t="str">
            <v>Fortalecer el sistema nacional de ciencia, tecnoloíia e innovación para dea respuestas a las demandas económicas, sociales y culturales de la nación y propiciar la inserción en la sociedad y economía del conocimiento</v>
          </cell>
        </row>
        <row r="47">
          <cell r="D47" t="str">
            <v>3.3.5</v>
          </cell>
          <cell r="E47" t="str">
            <v>Lograr acceso universal y uso productivo de las tecnologías de la información y comunicación (TIC)</v>
          </cell>
        </row>
        <row r="48">
          <cell r="D48" t="str">
            <v>3.3.6</v>
          </cell>
          <cell r="E48" t="str">
            <v>Expandir la cobertura y mejorar la calidad y competitividad de la infraestructura y servicios de transporte, logística, orientándolos a la integración del territorio, al apoyo del desarrollo productivo a la inserción competitiva en los mercados internacionales.</v>
          </cell>
        </row>
        <row r="49">
          <cell r="D49" t="str">
            <v>3.3.7</v>
          </cell>
          <cell r="E49" t="str">
            <v>Convertir al país en un centro logístico regional, aprovechando sus ventajas de localización geográfica</v>
          </cell>
        </row>
        <row r="50">
          <cell r="D50" t="str">
            <v>3.4.1</v>
          </cell>
          <cell r="E50" t="str">
            <v>Propiciar mayores niveles de inversión, tanto nacional como extranjera, en actividades de alto valor agregado y capacidad de generación de empleo decente</v>
          </cell>
        </row>
        <row r="51">
          <cell r="D51" t="str">
            <v>3.4.2</v>
          </cell>
          <cell r="E51" t="str">
            <v>Consolidar el Sistema de Formación y Capacitación Continua para el Trabajo, a fin de acompañar al aparato productivo en su proceso de escalamiento de valor, facilitar la inserción en el mercado laboral y desarrollar capacidades emprendedoras</v>
          </cell>
        </row>
        <row r="52">
          <cell r="D52" t="str">
            <v>3.4.3</v>
          </cell>
          <cell r="E52" t="str">
            <v>Elevar la eficiencia, capacidad de inversión y productividad de las micro, pequeñas y medianas empresas (MIPYME).</v>
          </cell>
        </row>
        <row r="53">
          <cell r="D53" t="str">
            <v>3.5.1</v>
          </cell>
          <cell r="E53" t="str">
            <v>Impulsar el desarrollo exportador sobre la base de una inserción competitiva en los mercados internacionales</v>
          </cell>
        </row>
        <row r="54">
          <cell r="D54" t="str">
            <v>3.5.2</v>
          </cell>
          <cell r="E54" t="str">
            <v>Crear la infraestructura (física e institucional) de normalización, metrología, reglamentación técnica y acreditación, que garantice el cumplimiento de los requisitos de los mercados globales y un compromiso con la excelencia</v>
          </cell>
        </row>
        <row r="55">
          <cell r="D55" t="str">
            <v>3.5.3</v>
          </cell>
          <cell r="E55" t="str">
            <v>Elevar la productividad, competitividad y sostenibilidad ambiental y financiera de las cadenas agroproductivas, a fin de contribuir a la seguridad alimentaria, aprovechar el potencial exportador y generar empleo e ingresos para la población rural</v>
          </cell>
        </row>
        <row r="56">
          <cell r="D56" t="str">
            <v>3.5.4</v>
          </cell>
          <cell r="E56" t="str">
            <v>Desarrollar un sector manufacturero articulador del aparato productivo nacional, ambientalmente sostenible e integrado a los mercados globales con creciente escalamiento en las cadenas de valor</v>
          </cell>
        </row>
        <row r="57">
          <cell r="D57" t="str">
            <v>3.5.5</v>
          </cell>
          <cell r="E57" t="str">
            <v>Apoyar la competitividad, diversificación y sostenibilidad del sector turismo</v>
          </cell>
        </row>
        <row r="58">
          <cell r="D58" t="str">
            <v>3.5.6</v>
          </cell>
          <cell r="E58" t="str">
            <v>Consolidar un entorno adecuado que incentive la inversión para el desarrollo sostenible del sector minero</v>
          </cell>
        </row>
        <row r="59">
          <cell r="D59" t="str">
            <v>4.1.1</v>
          </cell>
          <cell r="E59" t="str">
            <v>Proteger y usar de forma sostenible los bienes y servicios de los ecosistemas, la bio-diversidad y el patrimonio natural de la nación, incluidos los recursos marinos</v>
          </cell>
        </row>
        <row r="60">
          <cell r="D60" t="str">
            <v>4.1.2</v>
          </cell>
          <cell r="E60" t="str">
            <v>Promover la producción y el consumo sostenibles</v>
          </cell>
        </row>
        <row r="61">
          <cell r="D61" t="str">
            <v>4.1.3</v>
          </cell>
          <cell r="E61" t="str">
            <v>Desarrollar una gestión integral de desechos, sustancias contaminantes y fuentes de contaminación</v>
          </cell>
        </row>
        <row r="62">
          <cell r="D62" t="str">
            <v>4.1.4</v>
          </cell>
          <cell r="E62" t="str">
            <v>Gestionar el recurso agua de manera eficiente y sostenible, para garantizar la seguridad hídrica</v>
          </cell>
        </row>
        <row r="63">
          <cell r="D63" t="str">
            <v>4.2.1</v>
          </cell>
          <cell r="E63" t="str">
            <v>Desarrollar un eficaz sistema nacional de gestión integral de riesgos, con activa participación de las comunidades y gobiernos locales, que minimice los daños y posibilite la recuperación rápida y sostenible de las áreas y poblaciones afectadas</v>
          </cell>
        </row>
        <row r="64">
          <cell r="D64" t="str">
            <v>4.3.1</v>
          </cell>
          <cell r="E64" t="str">
            <v>Reducir la vulnerabilidad, avanzar en la adaptación a los efectos del cambio climático y contribuir a la mitigación de sus causas</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A23:J29" totalsRowShown="0" headerRowDxfId="44" dataDxfId="43" headerRowBorderDxfId="41" tableBorderDxfId="42" totalsRowBorderDxfId="40">
  <tableColumns count="10">
    <tableColumn id="1" xr3:uid="{00000000-0010-0000-0000-000001000000}" name="Producto" dataDxfId="39"/>
    <tableColumn id="2" xr3:uid="{00000000-0010-0000-0000-000002000000}" name="Indicador" dataDxfId="38"/>
    <tableColumn id="3" xr3:uid="{00000000-0010-0000-0000-000003000000}" name="Física_x000a_(A)" dataDxfId="37"/>
    <tableColumn id="4" xr3:uid="{00000000-0010-0000-0000-000004000000}" name="Financiera_x000a_(B)" dataDxfId="36"/>
    <tableColumn id="9" xr3:uid="{00000000-0010-0000-0000-000009000000}" name="Física_x000a_(C)" dataDxfId="35"/>
    <tableColumn id="10" xr3:uid="{00000000-0010-0000-0000-00000A000000}" name="Financiera_x000a_(D)" dataDxfId="34"/>
    <tableColumn id="5" xr3:uid="{00000000-0010-0000-0000-000005000000}" name="Física _x000a_(E)" dataDxfId="33"/>
    <tableColumn id="6" xr3:uid="{00000000-0010-0000-0000-000006000000}" name="Financiera _x000a_ (F)" dataDxfId="32"/>
    <tableColumn id="7" xr3:uid="{00000000-0010-0000-0000-000007000000}" name="Física _x000a_(%)_x000a_ G=E/C" dataDxfId="31" dataCellStyle="Porcentaje">
      <calculatedColumnFormula>IF(G24&gt;0,G24/E24,0)</calculatedColumnFormula>
    </tableColumn>
    <tableColumn id="8" xr3:uid="{00000000-0010-0000-0000-000008000000}" name="Financiero _x000a_(%) _x000a_H=F/D" dataDxfId="30">
      <calculatedColumnFormula>IF(H24&gt;0,H24/F24,0)</calculatedColumnFormula>
    </tableColumn>
  </tableColumns>
  <tableStyleInfo name="Estilo de tabla 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1000000}" name="Tabla16" displayName="Tabla16" ref="A23:J24" totalsRowShown="0" headerRowDxfId="29" dataDxfId="28" headerRowBorderDxfId="26" tableBorderDxfId="27" totalsRowBorderDxfId="25">
  <tableColumns count="10">
    <tableColumn id="1" xr3:uid="{00000000-0010-0000-0100-000001000000}" name="Producto" dataDxfId="24"/>
    <tableColumn id="2" xr3:uid="{00000000-0010-0000-0100-000002000000}" name="Indicador" dataDxfId="23"/>
    <tableColumn id="3" xr3:uid="{00000000-0010-0000-0100-000003000000}" name="Física_x000a_(A)" dataDxfId="22" dataCellStyle="Porcentaje"/>
    <tableColumn id="4" xr3:uid="{00000000-0010-0000-0100-000004000000}" name="Financiera_x000a_(B)" dataDxfId="21"/>
    <tableColumn id="9" xr3:uid="{00000000-0010-0000-0100-000009000000}" name="Física_x000a_(C)" dataDxfId="20" dataCellStyle="Porcentaje"/>
    <tableColumn id="10" xr3:uid="{00000000-0010-0000-0100-00000A000000}" name="Financiera_x000a_(D)" dataDxfId="19"/>
    <tableColumn id="5" xr3:uid="{00000000-0010-0000-0100-000005000000}" name="Física _x000a_(E)" dataDxfId="18" dataCellStyle="Porcentaje"/>
    <tableColumn id="6" xr3:uid="{00000000-0010-0000-0100-000006000000}" name="Financiera _x000a_ (F)" dataDxfId="17"/>
    <tableColumn id="7" xr3:uid="{00000000-0010-0000-0100-000007000000}" name="Física _x000a_(%)_x000a_ G=E/C" dataDxfId="16" dataCellStyle="Porcentaje">
      <calculatedColumnFormula>IF(G24&gt;0,G24/E24,0)</calculatedColumnFormula>
    </tableColumn>
    <tableColumn id="8" xr3:uid="{00000000-0010-0000-0100-000008000000}" name="Financiero _x000a_(%) _x000a_H=F/D" dataDxfId="15">
      <calculatedColumnFormula>IF(H24&gt;0,H24/F24,0)</calculatedColumnFormula>
    </tableColumn>
  </tableColumns>
  <tableStyleInfo name="Estilo de tabla 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2000000}" name="Tabla18" displayName="Tabla18" ref="A23:J28" totalsRowShown="0" headerRowDxfId="14" dataDxfId="13" headerRowBorderDxfId="11" tableBorderDxfId="12" totalsRowBorderDxfId="10">
  <tableColumns count="10">
    <tableColumn id="1" xr3:uid="{00000000-0010-0000-0200-000001000000}" name="Producto" dataDxfId="9"/>
    <tableColumn id="2" xr3:uid="{00000000-0010-0000-0200-000002000000}" name="Indicador" dataDxfId="8"/>
    <tableColumn id="3" xr3:uid="{00000000-0010-0000-0200-000003000000}" name="Física_x000a_(A)" dataDxfId="7"/>
    <tableColumn id="4" xr3:uid="{00000000-0010-0000-0200-000004000000}" name="Financiera_x000a_(B)" dataDxfId="6"/>
    <tableColumn id="9" xr3:uid="{00000000-0010-0000-0200-000009000000}" name="Física_x000a_(C)" dataDxfId="5"/>
    <tableColumn id="10" xr3:uid="{00000000-0010-0000-0200-00000A000000}" name="Financiera_x000a_(D)" dataDxfId="4"/>
    <tableColumn id="5" xr3:uid="{00000000-0010-0000-0200-000005000000}" name="Física _x000a_(E)" dataDxfId="3"/>
    <tableColumn id="6" xr3:uid="{00000000-0010-0000-0200-000006000000}" name="Financiera _x000a_ (F)" dataDxfId="2"/>
    <tableColumn id="7" xr3:uid="{00000000-0010-0000-0200-000007000000}" name="Física _x000a_(%)_x000a_ G=E/C" dataDxfId="1" dataCellStyle="Porcentaje">
      <calculatedColumnFormula>IF(G24&gt;0,G24/E24,0)</calculatedColumnFormula>
    </tableColumn>
    <tableColumn id="8" xr3:uid="{00000000-0010-0000-0200-000008000000}" name="Financiero _x000a_(%) _x000a_H=F/D" dataDxfId="0">
      <calculatedColumnFormula>IF(H24&gt;0,H24/F24,0)</calculatedColumnFormula>
    </tableColumn>
  </tableColumns>
  <tableStyleInfo name="Estilo de tabla 1"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59"/>
  <sheetViews>
    <sheetView view="pageLayout" zoomScale="85" zoomScaleNormal="100" zoomScaleSheetLayoutView="87" zoomScalePageLayoutView="85" workbookViewId="0">
      <selection activeCell="B7" sqref="B7:J7"/>
    </sheetView>
  </sheetViews>
  <sheetFormatPr defaultColWidth="11.42578125" defaultRowHeight="14.25"/>
  <cols>
    <col min="1" max="1" width="33" style="3" customWidth="1"/>
    <col min="2" max="2" width="19.28515625" style="3" bestFit="1" customWidth="1"/>
    <col min="3" max="3" width="12.7109375" style="3" customWidth="1"/>
    <col min="4" max="4" width="18.140625" style="3" customWidth="1"/>
    <col min="5" max="5" width="12.7109375" style="3" customWidth="1"/>
    <col min="6" max="6" width="18.28515625" style="3" customWidth="1"/>
    <col min="7" max="7" width="12.7109375" style="3" customWidth="1"/>
    <col min="8" max="8" width="16.85546875" style="3" customWidth="1"/>
    <col min="9" max="10" width="12.7109375" style="3" customWidth="1"/>
    <col min="11" max="11" width="11.42578125" style="3"/>
    <col min="12" max="12" width="15.7109375" style="2" bestFit="1" customWidth="1"/>
    <col min="13" max="13" width="17.140625" style="2" bestFit="1" customWidth="1"/>
    <col min="14" max="16384" width="11.42578125" style="2"/>
  </cols>
  <sheetData>
    <row r="1" spans="1:11" ht="20.25" customHeight="1">
      <c r="A1" s="111" t="s">
        <v>0</v>
      </c>
      <c r="B1" s="112"/>
      <c r="C1" s="112"/>
      <c r="D1" s="112"/>
      <c r="E1" s="112"/>
      <c r="F1" s="112"/>
      <c r="G1" s="112"/>
      <c r="H1" s="112"/>
      <c r="I1" s="112"/>
      <c r="J1" s="113"/>
      <c r="K1" s="1"/>
    </row>
    <row r="2" spans="1:11" ht="20.25" customHeight="1">
      <c r="A2" s="117" t="s">
        <v>1</v>
      </c>
      <c r="B2" s="118"/>
      <c r="C2" s="118"/>
      <c r="D2" s="118"/>
      <c r="E2" s="118"/>
      <c r="F2" s="118"/>
      <c r="G2" s="118"/>
      <c r="H2" s="118"/>
      <c r="I2" s="118"/>
      <c r="J2" s="119"/>
      <c r="K2" s="1"/>
    </row>
    <row r="3" spans="1:11" ht="19.5" customHeight="1">
      <c r="A3" s="11" t="s">
        <v>2</v>
      </c>
      <c r="B3" s="133" t="s">
        <v>3</v>
      </c>
      <c r="C3" s="133"/>
      <c r="D3" s="133"/>
      <c r="E3" s="133"/>
      <c r="F3" s="133"/>
      <c r="G3" s="133"/>
      <c r="H3" s="133"/>
      <c r="I3" s="133"/>
      <c r="J3" s="133"/>
      <c r="K3" s="1"/>
    </row>
    <row r="4" spans="1:11" ht="18.75" customHeight="1">
      <c r="A4" s="12" t="s">
        <v>4</v>
      </c>
      <c r="B4" s="133" t="s">
        <v>5</v>
      </c>
      <c r="C4" s="133"/>
      <c r="D4" s="133"/>
      <c r="E4" s="133"/>
      <c r="F4" s="133"/>
      <c r="G4" s="133"/>
      <c r="H4" s="133"/>
      <c r="I4" s="133"/>
      <c r="J4" s="133"/>
      <c r="K4" s="1"/>
    </row>
    <row r="5" spans="1:11" ht="18.75" customHeight="1">
      <c r="A5" s="12" t="s">
        <v>6</v>
      </c>
      <c r="B5" s="133" t="s">
        <v>7</v>
      </c>
      <c r="C5" s="133"/>
      <c r="D5" s="133"/>
      <c r="E5" s="133"/>
      <c r="F5" s="133"/>
      <c r="G5" s="133"/>
      <c r="H5" s="133"/>
      <c r="I5" s="133"/>
      <c r="J5" s="133"/>
      <c r="K5" s="1"/>
    </row>
    <row r="6" spans="1:11" ht="51.75" customHeight="1">
      <c r="A6" s="11" t="s">
        <v>8</v>
      </c>
      <c r="B6" s="134" t="s">
        <v>9</v>
      </c>
      <c r="C6" s="134"/>
      <c r="D6" s="134"/>
      <c r="E6" s="134"/>
      <c r="F6" s="134"/>
      <c r="G6" s="134"/>
      <c r="H6" s="134"/>
      <c r="I6" s="134"/>
      <c r="J6" s="134"/>
    </row>
    <row r="7" spans="1:11" ht="57.75" customHeight="1">
      <c r="A7" s="11" t="s">
        <v>10</v>
      </c>
      <c r="B7" s="134" t="s">
        <v>11</v>
      </c>
      <c r="C7" s="134"/>
      <c r="D7" s="134"/>
      <c r="E7" s="134"/>
      <c r="F7" s="134"/>
      <c r="G7" s="134"/>
      <c r="H7" s="134"/>
      <c r="I7" s="134"/>
      <c r="J7" s="134"/>
    </row>
    <row r="8" spans="1:11" ht="19.5" customHeight="1">
      <c r="A8" s="111" t="s">
        <v>12</v>
      </c>
      <c r="B8" s="112"/>
      <c r="C8" s="112"/>
      <c r="D8" s="112"/>
      <c r="E8" s="112"/>
      <c r="F8" s="112"/>
      <c r="G8" s="112"/>
      <c r="H8" s="112"/>
      <c r="I8" s="112"/>
      <c r="J8" s="113"/>
    </row>
    <row r="9" spans="1:11" ht="21" customHeight="1">
      <c r="A9" s="11" t="s">
        <v>13</v>
      </c>
      <c r="B9" s="4">
        <v>1</v>
      </c>
      <c r="C9" s="135" t="str">
        <f>IFERROR(VLOOKUP(B9,'[1]Validacion datos'!A2:B5,2,FALSE),"")</f>
        <v>DESARROLLO INSTITUCIONAL</v>
      </c>
      <c r="D9" s="135"/>
      <c r="E9" s="135"/>
      <c r="F9" s="135"/>
      <c r="G9" s="135"/>
      <c r="H9" s="135"/>
      <c r="I9" s="135"/>
      <c r="J9" s="135"/>
    </row>
    <row r="10" spans="1:11" ht="17.25" customHeight="1">
      <c r="A10" s="11" t="s">
        <v>14</v>
      </c>
      <c r="B10" s="5">
        <v>1.2</v>
      </c>
      <c r="C10" s="135" t="str">
        <f>IFERROR(VLOOKUP(B10,'[1]Validacion datos'!A8:B26,2,FALSE),"")</f>
        <v>Imperio de la ley y seguridad ciudadana</v>
      </c>
      <c r="D10" s="135"/>
      <c r="E10" s="135"/>
      <c r="F10" s="135"/>
      <c r="G10" s="135"/>
      <c r="H10" s="135"/>
      <c r="I10" s="135"/>
      <c r="J10" s="135"/>
    </row>
    <row r="11" spans="1:11" ht="63.75" customHeight="1">
      <c r="A11" s="11" t="s">
        <v>15</v>
      </c>
      <c r="B11" s="6" t="s">
        <v>16</v>
      </c>
      <c r="C11" s="114" t="str">
        <f>IFERROR(VLOOKUP(B11,'[1]Validacion datos'!D8:E64,2,FALSE),"")</f>
        <v>Construir un clima de seguridad ciudadana basado en el combate a las múltiples causas que originan la delincuencia, la violencia en la convivencia social y el crimen organizado, mediante la articulación eficiente de las políticas de prevención, persecución y sanción</v>
      </c>
      <c r="D11" s="115"/>
      <c r="E11" s="115"/>
      <c r="F11" s="115"/>
      <c r="G11" s="115"/>
      <c r="H11" s="115"/>
      <c r="I11" s="115"/>
      <c r="J11" s="116"/>
    </row>
    <row r="12" spans="1:11" ht="15">
      <c r="A12" s="111" t="s">
        <v>17</v>
      </c>
      <c r="B12" s="112"/>
      <c r="C12" s="112"/>
      <c r="D12" s="112"/>
      <c r="E12" s="112"/>
      <c r="F12" s="112"/>
      <c r="G12" s="112"/>
      <c r="H12" s="112"/>
      <c r="I12" s="112"/>
      <c r="J12" s="113"/>
    </row>
    <row r="13" spans="1:11" ht="21.75" customHeight="1">
      <c r="A13" s="11" t="s">
        <v>18</v>
      </c>
      <c r="B13" s="121" t="s">
        <v>19</v>
      </c>
      <c r="C13" s="121"/>
      <c r="D13" s="121"/>
      <c r="E13" s="121"/>
      <c r="F13" s="121"/>
      <c r="G13" s="121"/>
      <c r="H13" s="121"/>
      <c r="I13" s="121"/>
      <c r="J13" s="122"/>
    </row>
    <row r="14" spans="1:11" ht="140.25" customHeight="1">
      <c r="A14" s="13" t="s">
        <v>20</v>
      </c>
      <c r="B14" s="121" t="s">
        <v>21</v>
      </c>
      <c r="C14" s="121"/>
      <c r="D14" s="121"/>
      <c r="E14" s="121"/>
      <c r="F14" s="121"/>
      <c r="G14" s="121"/>
      <c r="H14" s="121"/>
      <c r="I14" s="121"/>
      <c r="J14" s="122"/>
    </row>
    <row r="15" spans="1:11" ht="54.75" customHeight="1">
      <c r="A15" s="13" t="s">
        <v>22</v>
      </c>
      <c r="B15" s="121" t="s">
        <v>23</v>
      </c>
      <c r="C15" s="121"/>
      <c r="D15" s="121"/>
      <c r="E15" s="121"/>
      <c r="F15" s="121"/>
      <c r="G15" s="121"/>
      <c r="H15" s="121"/>
      <c r="I15" s="121"/>
      <c r="J15" s="122"/>
    </row>
    <row r="16" spans="1:11" ht="43.5" customHeight="1">
      <c r="A16" s="13" t="s">
        <v>24</v>
      </c>
      <c r="B16" s="121" t="s">
        <v>25</v>
      </c>
      <c r="C16" s="121"/>
      <c r="D16" s="121"/>
      <c r="E16" s="121"/>
      <c r="F16" s="121"/>
      <c r="G16" s="121"/>
      <c r="H16" s="121"/>
      <c r="I16" s="121"/>
      <c r="J16" s="122"/>
      <c r="K16" s="1"/>
    </row>
    <row r="17" spans="1:12" ht="20.25" customHeight="1">
      <c r="A17" s="111" t="s">
        <v>26</v>
      </c>
      <c r="B17" s="112"/>
      <c r="C17" s="112"/>
      <c r="D17" s="112"/>
      <c r="E17" s="112"/>
      <c r="F17" s="112"/>
      <c r="G17" s="112"/>
      <c r="H17" s="112"/>
      <c r="I17" s="112"/>
      <c r="J17" s="113"/>
    </row>
    <row r="18" spans="1:12" ht="16.5" customHeight="1">
      <c r="A18" s="117" t="s">
        <v>27</v>
      </c>
      <c r="B18" s="118"/>
      <c r="C18" s="118"/>
      <c r="D18" s="118"/>
      <c r="E18" s="118"/>
      <c r="F18" s="118"/>
      <c r="G18" s="118"/>
      <c r="H18" s="118"/>
      <c r="I18" s="118"/>
      <c r="J18" s="119"/>
      <c r="K18" s="1"/>
    </row>
    <row r="19" spans="1:12" ht="36.75" customHeight="1">
      <c r="A19" s="120" t="s">
        <v>28</v>
      </c>
      <c r="B19" s="120"/>
      <c r="C19" s="120" t="s">
        <v>29</v>
      </c>
      <c r="D19" s="120"/>
      <c r="E19" s="120"/>
      <c r="F19" s="120" t="s">
        <v>30</v>
      </c>
      <c r="G19" s="120"/>
      <c r="H19" s="120"/>
      <c r="I19" s="120" t="s">
        <v>31</v>
      </c>
      <c r="J19" s="120"/>
    </row>
    <row r="20" spans="1:12" ht="28.5" customHeight="1">
      <c r="A20" s="123">
        <v>712482531</v>
      </c>
      <c r="B20" s="124"/>
      <c r="C20" s="130">
        <f>SUM(D24:D29)</f>
        <v>712482531</v>
      </c>
      <c r="D20" s="131"/>
      <c r="E20" s="132"/>
      <c r="F20" s="130">
        <f>SUM(H24:H29)</f>
        <v>172743360.27999997</v>
      </c>
      <c r="G20" s="131"/>
      <c r="H20" s="132"/>
      <c r="I20" s="125">
        <f>+IF(F20&gt;0,F20/C20,0)</f>
        <v>0.24245276587700643</v>
      </c>
      <c r="J20" s="126"/>
    </row>
    <row r="21" spans="1:12" ht="20.25" customHeight="1">
      <c r="A21" s="117" t="s">
        <v>32</v>
      </c>
      <c r="B21" s="118"/>
      <c r="C21" s="118"/>
      <c r="D21" s="118"/>
      <c r="E21" s="118"/>
      <c r="F21" s="118"/>
      <c r="G21" s="118"/>
      <c r="H21" s="118"/>
      <c r="I21" s="118"/>
      <c r="J21" s="119"/>
      <c r="K21" s="1"/>
    </row>
    <row r="22" spans="1:12" ht="50.25" customHeight="1">
      <c r="A22" s="14"/>
      <c r="B22" s="15"/>
      <c r="C22" s="127" t="s">
        <v>33</v>
      </c>
      <c r="D22" s="128"/>
      <c r="E22" s="127" t="s">
        <v>34</v>
      </c>
      <c r="F22" s="128"/>
      <c r="G22" s="127" t="s">
        <v>35</v>
      </c>
      <c r="H22" s="127"/>
      <c r="I22" s="127" t="s">
        <v>36</v>
      </c>
      <c r="J22" s="129"/>
    </row>
    <row r="23" spans="1:12" ht="38.25">
      <c r="A23" s="7" t="s">
        <v>37</v>
      </c>
      <c r="B23" s="8" t="s">
        <v>38</v>
      </c>
      <c r="C23" s="73" t="s">
        <v>39</v>
      </c>
      <c r="D23" s="73" t="s">
        <v>40</v>
      </c>
      <c r="E23" s="8" t="s">
        <v>41</v>
      </c>
      <c r="F23" s="8" t="s">
        <v>42</v>
      </c>
      <c r="G23" s="8" t="s">
        <v>43</v>
      </c>
      <c r="H23" s="8" t="s">
        <v>44</v>
      </c>
      <c r="I23" s="8" t="s">
        <v>45</v>
      </c>
      <c r="J23" s="9" t="s">
        <v>46</v>
      </c>
    </row>
    <row r="24" spans="1:12" ht="37.5">
      <c r="A24" s="74" t="s">
        <v>47</v>
      </c>
      <c r="B24" s="70" t="s">
        <v>48</v>
      </c>
      <c r="C24" s="75" t="s">
        <v>48</v>
      </c>
      <c r="D24" s="16">
        <v>200821317</v>
      </c>
      <c r="E24" s="67" t="s">
        <v>48</v>
      </c>
      <c r="F24" s="17">
        <v>0</v>
      </c>
      <c r="G24" s="18" t="s">
        <v>48</v>
      </c>
      <c r="H24" s="16">
        <v>41340323.560000002</v>
      </c>
      <c r="I24" s="19" t="s">
        <v>48</v>
      </c>
      <c r="J24" s="20" t="e">
        <f t="shared" ref="J24:J29" si="0">IF(H24&gt;0,H24/F24,0)</f>
        <v>#DIV/0!</v>
      </c>
      <c r="K24" s="91"/>
      <c r="L24" s="83"/>
    </row>
    <row r="25" spans="1:12" ht="52.5" customHeight="1">
      <c r="A25" s="74" t="s">
        <v>49</v>
      </c>
      <c r="B25" s="70" t="s">
        <v>50</v>
      </c>
      <c r="C25" s="72">
        <v>60</v>
      </c>
      <c r="D25" s="16">
        <v>39266824</v>
      </c>
      <c r="E25" s="84">
        <v>21</v>
      </c>
      <c r="F25" s="87">
        <v>11826592.5</v>
      </c>
      <c r="G25" s="88">
        <v>29</v>
      </c>
      <c r="H25" s="90">
        <v>9590360.3399999999</v>
      </c>
      <c r="I25" s="19">
        <f>IF(G25&gt;0,G25/E25,0)</f>
        <v>1.3809523809523809</v>
      </c>
      <c r="J25" s="20">
        <f t="shared" si="0"/>
        <v>0.81091492245124708</v>
      </c>
      <c r="K25" s="91"/>
    </row>
    <row r="26" spans="1:12" ht="57" customHeight="1">
      <c r="A26" s="74" t="s">
        <v>51</v>
      </c>
      <c r="B26" s="70" t="s">
        <v>52</v>
      </c>
      <c r="C26" s="68">
        <v>38000</v>
      </c>
      <c r="D26" s="16">
        <v>176452064</v>
      </c>
      <c r="E26" s="84">
        <v>7600</v>
      </c>
      <c r="F26" s="67">
        <v>73979866</v>
      </c>
      <c r="G26" s="88">
        <v>12925</v>
      </c>
      <c r="H26" s="16">
        <v>37395303.909999996</v>
      </c>
      <c r="I26" s="19">
        <f>IF(G26&gt;0,G26/E26,0)</f>
        <v>1.700657894736842</v>
      </c>
      <c r="J26" s="20">
        <f t="shared" si="0"/>
        <v>0.50547947613206001</v>
      </c>
      <c r="K26" s="91"/>
      <c r="L26" s="83"/>
    </row>
    <row r="27" spans="1:12" ht="76.5" customHeight="1">
      <c r="A27" s="74" t="s">
        <v>53</v>
      </c>
      <c r="B27" s="70" t="s">
        <v>54</v>
      </c>
      <c r="C27" s="68">
        <v>83</v>
      </c>
      <c r="D27" s="16">
        <v>71272576</v>
      </c>
      <c r="E27" s="84">
        <v>0</v>
      </c>
      <c r="F27" s="17">
        <v>21941987.75</v>
      </c>
      <c r="G27" s="88">
        <v>0</v>
      </c>
      <c r="H27" s="16">
        <v>24910320.27</v>
      </c>
      <c r="I27" s="19">
        <f>IF(G27&gt;0,G27/E27,0)</f>
        <v>0</v>
      </c>
      <c r="J27" s="20">
        <f t="shared" si="0"/>
        <v>1.1352809305073102</v>
      </c>
      <c r="K27" s="91"/>
    </row>
    <row r="28" spans="1:12" ht="57.75" customHeight="1">
      <c r="A28" s="74" t="s">
        <v>55</v>
      </c>
      <c r="B28" s="70" t="s">
        <v>56</v>
      </c>
      <c r="C28" s="68">
        <v>3</v>
      </c>
      <c r="D28" s="16">
        <v>143430049</v>
      </c>
      <c r="E28" s="85">
        <v>1</v>
      </c>
      <c r="F28" s="17">
        <v>51425555.25</v>
      </c>
      <c r="G28" s="88">
        <v>1</v>
      </c>
      <c r="H28" s="16">
        <v>50862532.810000002</v>
      </c>
      <c r="I28" s="19">
        <f>IF(G28&gt;0,G28/E28,0)</f>
        <v>1</v>
      </c>
      <c r="J28" s="20">
        <f t="shared" si="0"/>
        <v>0.98905169934942028</v>
      </c>
      <c r="K28" s="91"/>
      <c r="L28" s="83"/>
    </row>
    <row r="29" spans="1:12" ht="123" customHeight="1">
      <c r="A29" s="93" t="s">
        <v>57</v>
      </c>
      <c r="B29" s="71" t="s">
        <v>58</v>
      </c>
      <c r="C29" s="69">
        <v>1</v>
      </c>
      <c r="D29" s="16">
        <v>81239701</v>
      </c>
      <c r="E29" s="86">
        <v>0</v>
      </c>
      <c r="F29" s="17">
        <v>23254803.5</v>
      </c>
      <c r="G29" s="89">
        <v>0</v>
      </c>
      <c r="H29" s="38">
        <v>8644519.3900000006</v>
      </c>
      <c r="I29" s="39">
        <f>IF(G29&gt;0,G29/E29,0)</f>
        <v>0</v>
      </c>
      <c r="J29" s="40">
        <f t="shared" si="0"/>
        <v>0.37173048527371993</v>
      </c>
      <c r="K29" s="91"/>
      <c r="L29" s="83"/>
    </row>
    <row r="30" spans="1:12" ht="22.5" customHeight="1">
      <c r="A30" s="97" t="s">
        <v>59</v>
      </c>
      <c r="B30" s="97"/>
      <c r="C30" s="98"/>
      <c r="D30" s="98"/>
      <c r="E30" s="97"/>
      <c r="F30" s="97"/>
      <c r="G30" s="97"/>
      <c r="H30" s="97"/>
      <c r="I30" s="97"/>
      <c r="J30" s="97"/>
    </row>
    <row r="31" spans="1:12" ht="15">
      <c r="A31" s="103" t="s">
        <v>60</v>
      </c>
      <c r="B31" s="103"/>
      <c r="C31" s="103"/>
      <c r="D31" s="103"/>
      <c r="E31" s="103"/>
      <c r="F31" s="103"/>
      <c r="G31" s="103"/>
      <c r="H31" s="103"/>
      <c r="I31" s="103"/>
      <c r="J31" s="103"/>
      <c r="K31" s="1"/>
    </row>
    <row r="32" spans="1:12" ht="18.75" customHeight="1">
      <c r="A32" s="63" t="s">
        <v>61</v>
      </c>
      <c r="B32" s="99" t="str">
        <f>+A25</f>
        <v>6105- Negocios que comercializan armas de fuego controlados y regulados en sus operaciones.</v>
      </c>
      <c r="C32" s="99"/>
      <c r="D32" s="99"/>
      <c r="E32" s="99"/>
      <c r="F32" s="99"/>
      <c r="G32" s="99"/>
      <c r="H32" s="99"/>
      <c r="I32" s="99"/>
      <c r="J32" s="99"/>
    </row>
    <row r="33" spans="1:10" ht="45" customHeight="1">
      <c r="A33" s="64" t="s">
        <v>62</v>
      </c>
      <c r="B33" s="104" t="s">
        <v>63</v>
      </c>
      <c r="C33" s="104"/>
      <c r="D33" s="104"/>
      <c r="E33" s="104"/>
      <c r="F33" s="104"/>
      <c r="G33" s="104"/>
      <c r="H33" s="104"/>
      <c r="I33" s="104"/>
      <c r="J33" s="104"/>
    </row>
    <row r="34" spans="1:10" ht="38.25" customHeight="1">
      <c r="A34" s="64" t="s">
        <v>64</v>
      </c>
      <c r="B34" s="102" t="s">
        <v>65</v>
      </c>
      <c r="C34" s="102"/>
      <c r="D34" s="102"/>
      <c r="E34" s="102"/>
      <c r="F34" s="102"/>
      <c r="G34" s="102"/>
      <c r="H34" s="102"/>
      <c r="I34" s="102"/>
      <c r="J34" s="102"/>
    </row>
    <row r="35" spans="1:10" ht="80.25" customHeight="1">
      <c r="A35" s="64" t="s">
        <v>66</v>
      </c>
      <c r="B35" s="105" t="s">
        <v>67</v>
      </c>
      <c r="C35" s="106"/>
      <c r="D35" s="106"/>
      <c r="E35" s="106"/>
      <c r="F35" s="106"/>
      <c r="G35" s="106"/>
      <c r="H35" s="106"/>
      <c r="I35" s="106"/>
      <c r="J35" s="107"/>
    </row>
    <row r="36" spans="1:10" ht="18.75" customHeight="1">
      <c r="A36" s="63" t="s">
        <v>61</v>
      </c>
      <c r="B36" s="99" t="str">
        <f>+A26</f>
        <v>6864- Personas físicas y jurídicas con derecho de tenencia y porte de armas de fuego reguladas.</v>
      </c>
      <c r="C36" s="99"/>
      <c r="D36" s="99"/>
      <c r="E36" s="99"/>
      <c r="F36" s="99"/>
      <c r="G36" s="99"/>
      <c r="H36" s="99"/>
      <c r="I36" s="99"/>
      <c r="J36" s="99"/>
    </row>
    <row r="37" spans="1:10" ht="39" customHeight="1">
      <c r="A37" s="64" t="s">
        <v>62</v>
      </c>
      <c r="B37" s="100" t="s">
        <v>68</v>
      </c>
      <c r="C37" s="100"/>
      <c r="D37" s="100"/>
      <c r="E37" s="100"/>
      <c r="F37" s="100"/>
      <c r="G37" s="100"/>
      <c r="H37" s="100"/>
      <c r="I37" s="100"/>
      <c r="J37" s="100"/>
    </row>
    <row r="38" spans="1:10" ht="33" customHeight="1">
      <c r="A38" s="64" t="s">
        <v>64</v>
      </c>
      <c r="B38" s="101" t="s">
        <v>69</v>
      </c>
      <c r="C38" s="109"/>
      <c r="D38" s="109"/>
      <c r="E38" s="109"/>
      <c r="F38" s="109"/>
      <c r="G38" s="109"/>
      <c r="H38" s="109"/>
      <c r="I38" s="109"/>
      <c r="J38" s="109"/>
    </row>
    <row r="39" spans="1:10" ht="120.75" customHeight="1">
      <c r="A39" s="64" t="s">
        <v>66</v>
      </c>
      <c r="B39" s="101" t="s">
        <v>70</v>
      </c>
      <c r="C39" s="101"/>
      <c r="D39" s="101"/>
      <c r="E39" s="101"/>
      <c r="F39" s="101"/>
      <c r="G39" s="101"/>
      <c r="H39" s="101"/>
      <c r="I39" s="101"/>
      <c r="J39" s="101"/>
    </row>
    <row r="40" spans="1:10" ht="19.5" customHeight="1">
      <c r="A40" s="63" t="s">
        <v>61</v>
      </c>
      <c r="B40" s="99" t="str">
        <f>+A27</f>
        <v>7744- Empresas de manipulación de productos pirotécnicos y químicos reguladas.</v>
      </c>
      <c r="C40" s="99"/>
      <c r="D40" s="99"/>
      <c r="E40" s="99"/>
      <c r="F40" s="99"/>
      <c r="G40" s="99"/>
      <c r="H40" s="99"/>
      <c r="I40" s="99"/>
      <c r="J40" s="99"/>
    </row>
    <row r="41" spans="1:10" ht="42" customHeight="1">
      <c r="A41" s="64" t="s">
        <v>62</v>
      </c>
      <c r="B41" s="100" t="s">
        <v>71</v>
      </c>
      <c r="C41" s="100"/>
      <c r="D41" s="100"/>
      <c r="E41" s="100"/>
      <c r="F41" s="100"/>
      <c r="G41" s="100"/>
      <c r="H41" s="100"/>
      <c r="I41" s="100"/>
      <c r="J41" s="100"/>
    </row>
    <row r="42" spans="1:10" ht="60.75" customHeight="1">
      <c r="A42" s="64" t="s">
        <v>64</v>
      </c>
      <c r="B42" s="101" t="s">
        <v>72</v>
      </c>
      <c r="C42" s="101"/>
      <c r="D42" s="101"/>
      <c r="E42" s="101"/>
      <c r="F42" s="101"/>
      <c r="G42" s="101"/>
      <c r="H42" s="101"/>
      <c r="I42" s="101"/>
      <c r="J42" s="101"/>
    </row>
    <row r="43" spans="1:10" ht="65.25" customHeight="1">
      <c r="A43" s="64" t="s">
        <v>66</v>
      </c>
      <c r="B43" s="102" t="s">
        <v>73</v>
      </c>
      <c r="C43" s="102"/>
      <c r="D43" s="102"/>
      <c r="E43" s="102"/>
      <c r="F43" s="102"/>
      <c r="G43" s="102"/>
      <c r="H43" s="102"/>
      <c r="I43" s="102"/>
      <c r="J43" s="102"/>
    </row>
    <row r="44" spans="1:10" ht="17.25" customHeight="1">
      <c r="A44" s="63" t="s">
        <v>61</v>
      </c>
      <c r="B44" s="99" t="str">
        <f>+A28</f>
        <v>7896- Población recibe campañas de educación en principios y valores para la convivencia y cultura de paz.</v>
      </c>
      <c r="C44" s="99"/>
      <c r="D44" s="99"/>
      <c r="E44" s="99"/>
      <c r="F44" s="99"/>
      <c r="G44" s="99"/>
      <c r="H44" s="99"/>
      <c r="I44" s="99"/>
      <c r="J44" s="99"/>
    </row>
    <row r="45" spans="1:10" ht="49.5" customHeight="1">
      <c r="A45" s="64" t="s">
        <v>62</v>
      </c>
      <c r="B45" s="100" t="s">
        <v>74</v>
      </c>
      <c r="C45" s="100"/>
      <c r="D45" s="100"/>
      <c r="E45" s="100"/>
      <c r="F45" s="100"/>
      <c r="G45" s="100"/>
      <c r="H45" s="100"/>
      <c r="I45" s="100"/>
      <c r="J45" s="100"/>
    </row>
    <row r="46" spans="1:10" ht="110.25" customHeight="1">
      <c r="A46" s="64" t="s">
        <v>64</v>
      </c>
      <c r="B46" s="101" t="s">
        <v>75</v>
      </c>
      <c r="C46" s="101"/>
      <c r="D46" s="101"/>
      <c r="E46" s="101"/>
      <c r="F46" s="101"/>
      <c r="G46" s="101"/>
      <c r="H46" s="101"/>
      <c r="I46" s="101"/>
      <c r="J46" s="101"/>
    </row>
    <row r="47" spans="1:10" ht="44.25" customHeight="1">
      <c r="A47" s="64" t="s">
        <v>66</v>
      </c>
      <c r="B47" s="102" t="s">
        <v>76</v>
      </c>
      <c r="C47" s="110"/>
      <c r="D47" s="110"/>
      <c r="E47" s="110"/>
      <c r="F47" s="110"/>
      <c r="G47" s="110"/>
      <c r="H47" s="110"/>
      <c r="I47" s="110"/>
      <c r="J47" s="110"/>
    </row>
    <row r="48" spans="1:10" ht="19.5" customHeight="1">
      <c r="A48" s="63" t="s">
        <v>61</v>
      </c>
      <c r="B48" s="99" t="str">
        <f>+A29</f>
        <v>7746- Ciudadanos y extranjeros beneficiados a través de acciones y políticas integral de seguridad ciudadana.</v>
      </c>
      <c r="C48" s="99"/>
      <c r="D48" s="99"/>
      <c r="E48" s="99"/>
      <c r="F48" s="99"/>
      <c r="G48" s="99"/>
      <c r="H48" s="99"/>
      <c r="I48" s="99"/>
      <c r="J48" s="99"/>
    </row>
    <row r="49" spans="1:11" ht="33" customHeight="1">
      <c r="A49" s="64" t="s">
        <v>62</v>
      </c>
      <c r="B49" s="100" t="s">
        <v>77</v>
      </c>
      <c r="C49" s="100"/>
      <c r="D49" s="100"/>
      <c r="E49" s="100"/>
      <c r="F49" s="100"/>
      <c r="G49" s="100"/>
      <c r="H49" s="100"/>
      <c r="I49" s="100"/>
      <c r="J49" s="100"/>
    </row>
    <row r="50" spans="1:11" ht="76.5" customHeight="1">
      <c r="A50" s="64" t="s">
        <v>64</v>
      </c>
      <c r="B50" s="101" t="s">
        <v>78</v>
      </c>
      <c r="C50" s="101"/>
      <c r="D50" s="101"/>
      <c r="E50" s="101"/>
      <c r="F50" s="101"/>
      <c r="G50" s="101"/>
      <c r="H50" s="101"/>
      <c r="I50" s="101"/>
      <c r="J50" s="101"/>
    </row>
    <row r="51" spans="1:11" ht="60" customHeight="1">
      <c r="A51" s="64" t="s">
        <v>66</v>
      </c>
      <c r="B51" s="101" t="s">
        <v>79</v>
      </c>
      <c r="C51" s="101"/>
      <c r="D51" s="101"/>
      <c r="E51" s="101"/>
      <c r="F51" s="101"/>
      <c r="G51" s="101"/>
      <c r="H51" s="101"/>
      <c r="I51" s="101"/>
      <c r="J51" s="101"/>
    </row>
    <row r="52" spans="1:11" ht="19.5" customHeight="1">
      <c r="A52" s="97" t="s">
        <v>80</v>
      </c>
      <c r="B52" s="97"/>
      <c r="C52" s="97"/>
      <c r="D52" s="97"/>
      <c r="E52" s="97"/>
      <c r="F52" s="97"/>
      <c r="G52" s="97"/>
      <c r="H52" s="97"/>
      <c r="I52" s="97"/>
      <c r="J52" s="97"/>
    </row>
    <row r="53" spans="1:11" ht="15.75" customHeight="1">
      <c r="A53" s="103" t="s">
        <v>81</v>
      </c>
      <c r="B53" s="103"/>
      <c r="C53" s="103"/>
      <c r="D53" s="103"/>
      <c r="E53" s="103"/>
      <c r="F53" s="103"/>
      <c r="G53" s="103"/>
      <c r="H53" s="103"/>
      <c r="I53" s="103"/>
      <c r="J53" s="103"/>
      <c r="K53" s="1"/>
    </row>
    <row r="54" spans="1:11" ht="11.25" customHeight="1">
      <c r="A54" s="108"/>
      <c r="B54" s="108"/>
      <c r="C54" s="108"/>
      <c r="D54" s="108"/>
      <c r="E54" s="108"/>
      <c r="F54" s="108"/>
      <c r="G54" s="108"/>
      <c r="H54" s="108"/>
      <c r="I54" s="108"/>
      <c r="J54" s="108"/>
    </row>
    <row r="55" spans="1:11" ht="12" customHeight="1">
      <c r="A55" s="23"/>
      <c r="B55" s="23"/>
      <c r="C55" s="23"/>
      <c r="D55" s="23"/>
      <c r="E55" s="23"/>
      <c r="F55" s="23"/>
      <c r="G55" s="23"/>
      <c r="H55" s="23"/>
      <c r="I55" s="23"/>
    </row>
    <row r="56" spans="1:11" ht="15" thickBot="1">
      <c r="A56" s="21" t="s">
        <v>82</v>
      </c>
      <c r="B56" s="22">
        <f>+A20</f>
        <v>712482531</v>
      </c>
      <c r="C56" s="23"/>
      <c r="D56" s="94"/>
      <c r="E56" s="94"/>
      <c r="F56" s="94"/>
      <c r="G56" s="23"/>
      <c r="H56" s="94"/>
      <c r="I56" s="94"/>
      <c r="J56" s="94"/>
    </row>
    <row r="57" spans="1:11">
      <c r="A57" s="21" t="s">
        <v>83</v>
      </c>
      <c r="B57" s="22">
        <f>+C20</f>
        <v>712482531</v>
      </c>
      <c r="C57" s="23"/>
      <c r="D57" s="95" t="s">
        <v>84</v>
      </c>
      <c r="E57" s="95"/>
      <c r="F57" s="95"/>
      <c r="G57" s="76"/>
      <c r="H57" s="95" t="s">
        <v>85</v>
      </c>
      <c r="I57" s="95"/>
      <c r="J57" s="95"/>
    </row>
    <row r="58" spans="1:11">
      <c r="A58" s="21" t="s">
        <v>86</v>
      </c>
      <c r="B58" s="22">
        <f>+F20</f>
        <v>172743360.27999997</v>
      </c>
      <c r="C58" s="23"/>
      <c r="D58" s="96" t="s">
        <v>87</v>
      </c>
      <c r="E58" s="96"/>
      <c r="F58" s="96"/>
      <c r="G58" s="76"/>
      <c r="H58" s="96" t="s">
        <v>88</v>
      </c>
      <c r="I58" s="96"/>
      <c r="J58" s="96"/>
    </row>
    <row r="59" spans="1:11">
      <c r="A59" s="23"/>
      <c r="B59" s="23"/>
      <c r="C59" s="23"/>
      <c r="D59" s="23"/>
      <c r="E59" s="23"/>
      <c r="F59" s="23"/>
      <c r="G59" s="23"/>
      <c r="H59" s="23"/>
      <c r="I59" s="23"/>
    </row>
  </sheetData>
  <mergeCells count="62">
    <mergeCell ref="A1:J1"/>
    <mergeCell ref="A2:J2"/>
    <mergeCell ref="B13:J13"/>
    <mergeCell ref="B14:J14"/>
    <mergeCell ref="B15:J15"/>
    <mergeCell ref="B3:J3"/>
    <mergeCell ref="B6:J6"/>
    <mergeCell ref="B7:J7"/>
    <mergeCell ref="A8:J8"/>
    <mergeCell ref="C9:J9"/>
    <mergeCell ref="B4:J4"/>
    <mergeCell ref="B5:J5"/>
    <mergeCell ref="C10:J10"/>
    <mergeCell ref="A20:B20"/>
    <mergeCell ref="I20:J20"/>
    <mergeCell ref="C22:D22"/>
    <mergeCell ref="G22:H22"/>
    <mergeCell ref="I22:J22"/>
    <mergeCell ref="C20:E20"/>
    <mergeCell ref="F20:H20"/>
    <mergeCell ref="E22:F22"/>
    <mergeCell ref="A21:J21"/>
    <mergeCell ref="A17:J17"/>
    <mergeCell ref="C11:J11"/>
    <mergeCell ref="A12:J12"/>
    <mergeCell ref="A18:J18"/>
    <mergeCell ref="A19:B19"/>
    <mergeCell ref="I19:J19"/>
    <mergeCell ref="C19:E19"/>
    <mergeCell ref="F19:H19"/>
    <mergeCell ref="B16:J16"/>
    <mergeCell ref="A52:J52"/>
    <mergeCell ref="A53:J53"/>
    <mergeCell ref="A54:J54"/>
    <mergeCell ref="B36:J36"/>
    <mergeCell ref="B37:J37"/>
    <mergeCell ref="B38:J38"/>
    <mergeCell ref="B39:J39"/>
    <mergeCell ref="B44:J44"/>
    <mergeCell ref="B45:J45"/>
    <mergeCell ref="B51:J51"/>
    <mergeCell ref="B46:J46"/>
    <mergeCell ref="B47:J47"/>
    <mergeCell ref="B48:J48"/>
    <mergeCell ref="B49:J49"/>
    <mergeCell ref="B50:J50"/>
    <mergeCell ref="A30:J30"/>
    <mergeCell ref="B40:J40"/>
    <mergeCell ref="B41:J41"/>
    <mergeCell ref="B42:J42"/>
    <mergeCell ref="B43:J43"/>
    <mergeCell ref="A31:J31"/>
    <mergeCell ref="B32:J32"/>
    <mergeCell ref="B33:J33"/>
    <mergeCell ref="B34:J34"/>
    <mergeCell ref="B35:J35"/>
    <mergeCell ref="H56:J56"/>
    <mergeCell ref="H57:J57"/>
    <mergeCell ref="H58:J58"/>
    <mergeCell ref="D57:F57"/>
    <mergeCell ref="D58:F58"/>
    <mergeCell ref="D56:F56"/>
  </mergeCells>
  <phoneticPr fontId="2" type="noConversion"/>
  <dataValidations xWindow="993" yWindow="931" count="16">
    <dataValidation allowBlank="1" showInputMessage="1" showErrorMessage="1" prompt="¿En qué consiste el programa?" sqref="B14:J14" xr:uid="{00000000-0002-0000-0000-000000000000}"/>
    <dataValidation allowBlank="1" showInputMessage="1" showErrorMessage="1" prompt="Presupuesto del programa" sqref="A20:C20 F20" xr:uid="{00000000-0002-0000-0000-000001000000}"/>
    <dataValidation allowBlank="1" showInputMessage="1" showErrorMessage="1" prompt="Oportunidades de mejora identificadas" sqref="A54:J54" xr:uid="{00000000-0002-0000-0000-000002000000}"/>
    <dataValidation allowBlank="1" showInputMessage="1" showErrorMessage="1" prompt="De existir desvío, explicar razones." sqref="B35:J35 B39:J39 B43:J43 B47:J47 B51:J51" xr:uid="{00000000-0002-0000-0000-000003000000}"/>
    <dataValidation allowBlank="1" showInputMessage="1" showErrorMessage="1" prompt="1. Describir lo plasmado en el presupuesto_x000a_2. Describir lo alcanzado en términos financieros y de producción " sqref="B34:J34 B38:J38 B42:J42 B46:J46 B50:J50" xr:uid="{00000000-0002-0000-0000-000004000000}"/>
    <dataValidation allowBlank="1" showInputMessage="1" showErrorMessage="1" prompt="¿En qué consiste el producto? su objetivo" sqref="B33:J33 B37:J37 B41:J41 B45:J45 B49:J49" xr:uid="{00000000-0002-0000-0000-000005000000}"/>
    <dataValidation allowBlank="1" showInputMessage="1" showErrorMessage="1" prompt="Nombre del producto" sqref="B32:J32 B36:J36 B40:J40 B44:J44 B48:J48" xr:uid="{00000000-0002-0000-0000-000006000000}"/>
    <dataValidation allowBlank="1" showInputMessage="1" showErrorMessage="1" prompt="¿A quién va dirigido el programa?, ¿qué característica tiene esta población que requiere ser beneficiada?" sqref="B15:J15" xr:uid="{00000000-0002-0000-0000-000007000000}"/>
    <dataValidation allowBlank="1" showInputMessage="1" prompt="Nombre del capítulo" sqref="B3:J5" xr:uid="{00000000-0002-0000-0000-000008000000}"/>
    <dataValidation allowBlank="1" sqref="A3" xr:uid="{00000000-0002-0000-0000-000009000000}"/>
    <dataValidation allowBlank="1" showInputMessage="1" showErrorMessage="1" prompt="Monto ejecutado en el trimestre" sqref="H23:H29" xr:uid="{00000000-0002-0000-0000-00000A000000}"/>
    <dataValidation allowBlank="1" showInputMessage="1" showErrorMessage="1" prompt="Meta alcanzada en el trimestre" sqref="G23:G29" xr:uid="{00000000-0002-0000-0000-00000B000000}"/>
    <dataValidation allowBlank="1" showInputMessage="1" showErrorMessage="1" prompt="Monto presupuestado para el producto" sqref="F23:F29 D23:D24" xr:uid="{00000000-0002-0000-0000-00000C000000}"/>
    <dataValidation allowBlank="1" showInputMessage="1" showErrorMessage="1" prompt="Meta anual del indicador" sqref="E23:E29 C23:C29" xr:uid="{00000000-0002-0000-0000-00000D000000}"/>
    <dataValidation allowBlank="1" showInputMessage="1" showErrorMessage="1" prompt="Nombre del indicador" sqref="B23:B29" xr:uid="{00000000-0002-0000-0000-00000E000000}"/>
    <dataValidation allowBlank="1" showInputMessage="1" showErrorMessage="1" prompt="Nombre de cada producto" sqref="A23:A29" xr:uid="{00000000-0002-0000-0000-00000F000000}"/>
  </dataValidations>
  <pageMargins left="0.7" right="0.7" top="1.4161764705882354" bottom="0.75" header="0.49821428571428572" footer="0.3"/>
  <pageSetup scale="50" fitToHeight="0" orientation="portrait" r:id="rId1"/>
  <headerFooter>
    <oddHeader>&amp;C&amp;G
&amp;"Verdana,Negrita"&amp;10INFORME DE EVALUACIÓN TRIMESTRAL DE LAS
METAS FÍSICAS-FINANCIERAS
ABRIL - JUNIO 2025&amp;R&amp;"Verdana,Negrita"&amp;10
INF-PPP-05
Versión: 01</oddHeader>
  </headerFooter>
  <legacyDrawingHF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39"/>
  <sheetViews>
    <sheetView view="pageLayout" zoomScale="84" zoomScaleNormal="85" zoomScaleSheetLayoutView="89" zoomScalePageLayoutView="84" workbookViewId="0">
      <selection activeCell="B30" sqref="B30:J30"/>
    </sheetView>
  </sheetViews>
  <sheetFormatPr defaultColWidth="11.42578125" defaultRowHeight="14.25"/>
  <cols>
    <col min="1" max="1" width="33" style="3" customWidth="1"/>
    <col min="2" max="2" width="17.85546875" style="3" bestFit="1" customWidth="1"/>
    <col min="3" max="3" width="12.7109375" style="3" customWidth="1"/>
    <col min="4" max="4" width="16.85546875" style="3" customWidth="1"/>
    <col min="5" max="5" width="12.7109375" style="3" customWidth="1"/>
    <col min="6" max="6" width="20.28515625" style="3" customWidth="1"/>
    <col min="7" max="7" width="12.7109375" style="3" customWidth="1"/>
    <col min="8" max="8" width="15.140625" style="3" customWidth="1"/>
    <col min="9" max="10" width="12.7109375" style="3" customWidth="1"/>
    <col min="11" max="11" width="11.42578125" style="3"/>
    <col min="12" max="16384" width="11.42578125" style="2"/>
  </cols>
  <sheetData>
    <row r="1" spans="1:11" ht="19.5" customHeight="1">
      <c r="A1" s="97" t="s">
        <v>0</v>
      </c>
      <c r="B1" s="97"/>
      <c r="C1" s="97"/>
      <c r="D1" s="97"/>
      <c r="E1" s="97"/>
      <c r="F1" s="97"/>
      <c r="G1" s="97"/>
      <c r="H1" s="97"/>
      <c r="I1" s="97"/>
      <c r="J1" s="97"/>
      <c r="K1" s="1"/>
    </row>
    <row r="2" spans="1:11" ht="20.25" customHeight="1">
      <c r="A2" s="103" t="s">
        <v>1</v>
      </c>
      <c r="B2" s="103"/>
      <c r="C2" s="103"/>
      <c r="D2" s="103"/>
      <c r="E2" s="103"/>
      <c r="F2" s="103"/>
      <c r="G2" s="103"/>
      <c r="H2" s="103"/>
      <c r="I2" s="103"/>
      <c r="J2" s="103"/>
      <c r="K2" s="1"/>
    </row>
    <row r="3" spans="1:11" ht="21" customHeight="1">
      <c r="A3" s="53" t="s">
        <v>2</v>
      </c>
      <c r="B3" s="147" t="s">
        <v>3</v>
      </c>
      <c r="C3" s="147"/>
      <c r="D3" s="147"/>
      <c r="E3" s="147"/>
      <c r="F3" s="147"/>
      <c r="G3" s="147"/>
      <c r="H3" s="147"/>
      <c r="I3" s="147"/>
      <c r="J3" s="147"/>
      <c r="K3" s="1"/>
    </row>
    <row r="4" spans="1:11" ht="18" customHeight="1">
      <c r="A4" s="54" t="s">
        <v>4</v>
      </c>
      <c r="B4" s="147" t="s">
        <v>5</v>
      </c>
      <c r="C4" s="147"/>
      <c r="D4" s="147"/>
      <c r="E4" s="147"/>
      <c r="F4" s="147"/>
      <c r="G4" s="147"/>
      <c r="H4" s="147"/>
      <c r="I4" s="147"/>
      <c r="J4" s="147"/>
      <c r="K4" s="1"/>
    </row>
    <row r="5" spans="1:11" ht="19.5" customHeight="1">
      <c r="A5" s="54" t="s">
        <v>6</v>
      </c>
      <c r="B5" s="147" t="s">
        <v>7</v>
      </c>
      <c r="C5" s="147"/>
      <c r="D5" s="147"/>
      <c r="E5" s="147"/>
      <c r="F5" s="147"/>
      <c r="G5" s="147"/>
      <c r="H5" s="147"/>
      <c r="I5" s="147"/>
      <c r="J5" s="147"/>
      <c r="K5" s="1"/>
    </row>
    <row r="6" spans="1:11" ht="54" customHeight="1">
      <c r="A6" s="53" t="s">
        <v>8</v>
      </c>
      <c r="B6" s="100" t="s">
        <v>89</v>
      </c>
      <c r="C6" s="100"/>
      <c r="D6" s="100"/>
      <c r="E6" s="100"/>
      <c r="F6" s="100"/>
      <c r="G6" s="100"/>
      <c r="H6" s="100"/>
      <c r="I6" s="100"/>
      <c r="J6" s="100"/>
    </row>
    <row r="7" spans="1:11" ht="53.25" customHeight="1">
      <c r="A7" s="53" t="s">
        <v>10</v>
      </c>
      <c r="B7" s="100" t="s">
        <v>11</v>
      </c>
      <c r="C7" s="100"/>
      <c r="D7" s="100"/>
      <c r="E7" s="100"/>
      <c r="F7" s="100"/>
      <c r="G7" s="100"/>
      <c r="H7" s="100"/>
      <c r="I7" s="100"/>
      <c r="J7" s="100"/>
    </row>
    <row r="8" spans="1:11" ht="19.5" customHeight="1">
      <c r="A8" s="97" t="s">
        <v>12</v>
      </c>
      <c r="B8" s="97"/>
      <c r="C8" s="97"/>
      <c r="D8" s="97"/>
      <c r="E8" s="97"/>
      <c r="F8" s="97"/>
      <c r="G8" s="97"/>
      <c r="H8" s="97"/>
      <c r="I8" s="97"/>
      <c r="J8" s="97"/>
    </row>
    <row r="9" spans="1:11" ht="20.25" customHeight="1">
      <c r="A9" s="53" t="s">
        <v>13</v>
      </c>
      <c r="B9" s="55">
        <v>1</v>
      </c>
      <c r="C9" s="145" t="str">
        <f>IFERROR(VLOOKUP(B9,'[1]Validacion datos'!A2:B5,2,FALSE),"")</f>
        <v>DESARROLLO INSTITUCIONAL</v>
      </c>
      <c r="D9" s="145"/>
      <c r="E9" s="145"/>
      <c r="F9" s="145"/>
      <c r="G9" s="145"/>
      <c r="H9" s="145"/>
      <c r="I9" s="145"/>
      <c r="J9" s="145"/>
    </row>
    <row r="10" spans="1:11" ht="18" customHeight="1">
      <c r="A10" s="53" t="s">
        <v>14</v>
      </c>
      <c r="B10" s="56">
        <v>1.4</v>
      </c>
      <c r="C10" s="145" t="str">
        <f>IFERROR(VLOOKUP(B10,'[1]Validacion datos'!A8:B26,2,FALSE),"")</f>
        <v>Seguridad y convivencia pacífica</v>
      </c>
      <c r="D10" s="145"/>
      <c r="E10" s="145"/>
      <c r="F10" s="145"/>
      <c r="G10" s="145"/>
      <c r="H10" s="145"/>
      <c r="I10" s="145"/>
      <c r="J10" s="145"/>
    </row>
    <row r="11" spans="1:11" ht="56.25" customHeight="1">
      <c r="A11" s="53" t="s">
        <v>15</v>
      </c>
      <c r="B11" s="57" t="s">
        <v>90</v>
      </c>
      <c r="C11" s="146" t="str">
        <f>IFERROR(VLOOKUP(B11,'[1]Validacion datos'!D8:E64,2,FALSE),"")</f>
        <v>Consolidar las relaciones internacionales como instrumento de la promoción del desarrollo nacional, la convivencia pacífica, el desarrollo global, regional e insular sostenible y un orden internacional justo, en consonancia con los principios democráticos y el derecho internacional</v>
      </c>
      <c r="D11" s="146"/>
      <c r="E11" s="146"/>
      <c r="F11" s="146"/>
      <c r="G11" s="146"/>
      <c r="H11" s="146"/>
      <c r="I11" s="146"/>
      <c r="J11" s="146"/>
    </row>
    <row r="12" spans="1:11" ht="19.5" customHeight="1">
      <c r="A12" s="97" t="s">
        <v>17</v>
      </c>
      <c r="B12" s="97"/>
      <c r="C12" s="97"/>
      <c r="D12" s="97"/>
      <c r="E12" s="97"/>
      <c r="F12" s="97"/>
      <c r="G12" s="97"/>
      <c r="H12" s="97"/>
      <c r="I12" s="97"/>
      <c r="J12" s="97"/>
    </row>
    <row r="13" spans="1:11" ht="19.5" customHeight="1">
      <c r="A13" s="53" t="s">
        <v>18</v>
      </c>
      <c r="B13" s="100" t="s">
        <v>91</v>
      </c>
      <c r="C13" s="100"/>
      <c r="D13" s="100"/>
      <c r="E13" s="100"/>
      <c r="F13" s="100"/>
      <c r="G13" s="100"/>
      <c r="H13" s="100"/>
      <c r="I13" s="100"/>
      <c r="J13" s="100"/>
    </row>
    <row r="14" spans="1:11" ht="26.25" customHeight="1">
      <c r="A14" s="58" t="s">
        <v>20</v>
      </c>
      <c r="B14" s="100" t="s">
        <v>92</v>
      </c>
      <c r="C14" s="100"/>
      <c r="D14" s="100"/>
      <c r="E14" s="100"/>
      <c r="F14" s="100"/>
      <c r="G14" s="100"/>
      <c r="H14" s="100"/>
      <c r="I14" s="100"/>
      <c r="J14" s="100"/>
    </row>
    <row r="15" spans="1:11" ht="21" customHeight="1">
      <c r="A15" s="58" t="s">
        <v>22</v>
      </c>
      <c r="B15" s="100" t="s">
        <v>93</v>
      </c>
      <c r="C15" s="100"/>
      <c r="D15" s="100"/>
      <c r="E15" s="100"/>
      <c r="F15" s="100"/>
      <c r="G15" s="100"/>
      <c r="H15" s="100"/>
      <c r="I15" s="100"/>
      <c r="J15" s="100"/>
    </row>
    <row r="16" spans="1:11" ht="56.25" customHeight="1">
      <c r="A16" s="58" t="s">
        <v>24</v>
      </c>
      <c r="B16" s="100" t="s">
        <v>94</v>
      </c>
      <c r="C16" s="100"/>
      <c r="D16" s="100"/>
      <c r="E16" s="100"/>
      <c r="F16" s="100"/>
      <c r="G16" s="100"/>
      <c r="H16" s="100"/>
      <c r="I16" s="100"/>
      <c r="J16" s="100"/>
      <c r="K16" s="1"/>
    </row>
    <row r="17" spans="1:11" ht="21" customHeight="1">
      <c r="A17" s="97" t="s">
        <v>26</v>
      </c>
      <c r="B17" s="97"/>
      <c r="C17" s="97"/>
      <c r="D17" s="97"/>
      <c r="E17" s="97"/>
      <c r="F17" s="97"/>
      <c r="G17" s="97"/>
      <c r="H17" s="97"/>
      <c r="I17" s="97"/>
      <c r="J17" s="97"/>
    </row>
    <row r="18" spans="1:11" ht="18.75" customHeight="1">
      <c r="A18" s="103" t="s">
        <v>27</v>
      </c>
      <c r="B18" s="103"/>
      <c r="C18" s="103"/>
      <c r="D18" s="103"/>
      <c r="E18" s="103"/>
      <c r="F18" s="103"/>
      <c r="G18" s="103"/>
      <c r="H18" s="103"/>
      <c r="I18" s="103"/>
      <c r="J18" s="103"/>
      <c r="K18" s="1"/>
    </row>
    <row r="19" spans="1:11" ht="51" customHeight="1">
      <c r="A19" s="120" t="s">
        <v>28</v>
      </c>
      <c r="B19" s="120"/>
      <c r="C19" s="120" t="s">
        <v>29</v>
      </c>
      <c r="D19" s="120"/>
      <c r="E19" s="120"/>
      <c r="F19" s="120" t="s">
        <v>30</v>
      </c>
      <c r="G19" s="120"/>
      <c r="H19" s="120"/>
      <c r="I19" s="120" t="s">
        <v>31</v>
      </c>
      <c r="J19" s="120"/>
    </row>
    <row r="20" spans="1:11" ht="17.25" customHeight="1">
      <c r="A20" s="141">
        <v>103720275</v>
      </c>
      <c r="B20" s="141"/>
      <c r="C20" s="141">
        <f>Tabla16[Financiera
(B)]</f>
        <v>103720275</v>
      </c>
      <c r="D20" s="141"/>
      <c r="E20" s="141"/>
      <c r="F20" s="141">
        <f>Tabla16[Financiera 
 (F)]</f>
        <v>12536142.82</v>
      </c>
      <c r="G20" s="141"/>
      <c r="H20" s="141"/>
      <c r="I20" s="142">
        <f>+IF(F20&gt;0,F20/C20,0)</f>
        <v>0.12086492076886607</v>
      </c>
      <c r="J20" s="142"/>
    </row>
    <row r="21" spans="1:11" ht="18" customHeight="1">
      <c r="A21" s="103" t="s">
        <v>32</v>
      </c>
      <c r="B21" s="103"/>
      <c r="C21" s="103"/>
      <c r="D21" s="103"/>
      <c r="E21" s="103"/>
      <c r="F21" s="103"/>
      <c r="G21" s="103"/>
      <c r="H21" s="103"/>
      <c r="I21" s="103"/>
      <c r="J21" s="103"/>
      <c r="K21" s="1"/>
    </row>
    <row r="22" spans="1:11" ht="46.5" customHeight="1">
      <c r="A22" s="66"/>
      <c r="B22" s="65"/>
      <c r="C22" s="143" t="s">
        <v>33</v>
      </c>
      <c r="D22" s="144"/>
      <c r="E22" s="143" t="s">
        <v>34</v>
      </c>
      <c r="F22" s="144"/>
      <c r="G22" s="143" t="s">
        <v>35</v>
      </c>
      <c r="H22" s="143"/>
      <c r="I22" s="143" t="s">
        <v>36</v>
      </c>
      <c r="J22" s="144"/>
    </row>
    <row r="23" spans="1:11" ht="38.25">
      <c r="A23" s="46" t="s">
        <v>37</v>
      </c>
      <c r="B23" s="46" t="s">
        <v>38</v>
      </c>
      <c r="C23" s="46" t="s">
        <v>39</v>
      </c>
      <c r="D23" s="46" t="s">
        <v>40</v>
      </c>
      <c r="E23" s="46" t="s">
        <v>41</v>
      </c>
      <c r="F23" s="46" t="s">
        <v>42</v>
      </c>
      <c r="G23" s="46" t="s">
        <v>43</v>
      </c>
      <c r="H23" s="46" t="s">
        <v>44</v>
      </c>
      <c r="I23" s="46" t="s">
        <v>45</v>
      </c>
      <c r="J23" s="46" t="s">
        <v>46</v>
      </c>
    </row>
    <row r="24" spans="1:11" ht="88.5" customHeight="1">
      <c r="A24" s="59" t="s">
        <v>95</v>
      </c>
      <c r="B24" s="59" t="s">
        <v>96</v>
      </c>
      <c r="C24" s="77">
        <v>1</v>
      </c>
      <c r="D24" s="60">
        <v>103720275</v>
      </c>
      <c r="E24" s="92">
        <v>1</v>
      </c>
      <c r="F24" s="51">
        <v>32225629.5</v>
      </c>
      <c r="G24" s="79">
        <v>1.3</v>
      </c>
      <c r="H24" s="60">
        <v>12536142.82</v>
      </c>
      <c r="I24" s="61">
        <f>IF(G24&gt;0,G24/E24,0)</f>
        <v>1.3</v>
      </c>
      <c r="J24" s="62">
        <f>IF(H24&gt;0,H24/F24,0)</f>
        <v>0.38901157291589916</v>
      </c>
    </row>
    <row r="25" spans="1:11" ht="18.75" customHeight="1">
      <c r="A25" s="97" t="s">
        <v>59</v>
      </c>
      <c r="B25" s="97"/>
      <c r="C25" s="97"/>
      <c r="D25" s="97"/>
      <c r="E25" s="97"/>
      <c r="F25" s="97"/>
      <c r="G25" s="97"/>
      <c r="H25" s="97"/>
      <c r="I25" s="97"/>
      <c r="J25" s="97"/>
    </row>
    <row r="26" spans="1:11" ht="21" customHeight="1">
      <c r="A26" s="103" t="s">
        <v>60</v>
      </c>
      <c r="B26" s="103"/>
      <c r="C26" s="103"/>
      <c r="D26" s="103"/>
      <c r="E26" s="103"/>
      <c r="F26" s="103"/>
      <c r="G26" s="103"/>
      <c r="H26" s="103"/>
      <c r="I26" s="103"/>
      <c r="J26" s="103"/>
      <c r="K26" s="1"/>
    </row>
    <row r="27" spans="1:11" ht="35.25" customHeight="1">
      <c r="A27" s="63" t="s">
        <v>61</v>
      </c>
      <c r="B27" s="99" t="str">
        <f>+A24</f>
        <v>7749- Extranjeros residentes con estatus migratorio regulados a través de las naturalizaciones</v>
      </c>
      <c r="C27" s="99"/>
      <c r="D27" s="99"/>
      <c r="E27" s="99"/>
      <c r="F27" s="99"/>
      <c r="G27" s="99"/>
      <c r="H27" s="99"/>
      <c r="I27" s="99"/>
      <c r="J27" s="99"/>
    </row>
    <row r="28" spans="1:11" ht="42.75" customHeight="1">
      <c r="A28" s="64" t="s">
        <v>62</v>
      </c>
      <c r="B28" s="100" t="s">
        <v>97</v>
      </c>
      <c r="C28" s="100"/>
      <c r="D28" s="100"/>
      <c r="E28" s="100"/>
      <c r="F28" s="100"/>
      <c r="G28" s="100"/>
      <c r="H28" s="100"/>
      <c r="I28" s="100"/>
      <c r="J28" s="100"/>
    </row>
    <row r="29" spans="1:11" ht="41.25" customHeight="1">
      <c r="A29" s="64" t="s">
        <v>64</v>
      </c>
      <c r="B29" s="137" t="s">
        <v>98</v>
      </c>
      <c r="C29" s="138"/>
      <c r="D29" s="138"/>
      <c r="E29" s="138"/>
      <c r="F29" s="138"/>
      <c r="G29" s="138"/>
      <c r="H29" s="138"/>
      <c r="I29" s="138"/>
      <c r="J29" s="139"/>
    </row>
    <row r="30" spans="1:11" ht="79.5" customHeight="1">
      <c r="A30" s="81" t="s">
        <v>66</v>
      </c>
      <c r="B30" s="137" t="s">
        <v>99</v>
      </c>
      <c r="C30" s="138"/>
      <c r="D30" s="138"/>
      <c r="E30" s="138"/>
      <c r="F30" s="138"/>
      <c r="G30" s="138"/>
      <c r="H30" s="138"/>
      <c r="I30" s="138"/>
      <c r="J30" s="139"/>
    </row>
    <row r="31" spans="1:11" ht="21.75" customHeight="1">
      <c r="A31" s="97" t="s">
        <v>80</v>
      </c>
      <c r="B31" s="97"/>
      <c r="C31" s="97"/>
      <c r="D31" s="97"/>
      <c r="E31" s="97"/>
      <c r="F31" s="97"/>
      <c r="G31" s="97"/>
      <c r="H31" s="97"/>
      <c r="I31" s="97"/>
      <c r="J31" s="97"/>
    </row>
    <row r="32" spans="1:11" ht="19.5" customHeight="1">
      <c r="A32" s="103" t="s">
        <v>81</v>
      </c>
      <c r="B32" s="103"/>
      <c r="C32" s="103"/>
      <c r="D32" s="103"/>
      <c r="E32" s="103"/>
      <c r="F32" s="103"/>
      <c r="G32" s="103"/>
      <c r="H32" s="103"/>
      <c r="I32" s="103"/>
      <c r="J32" s="103"/>
      <c r="K32" s="1"/>
    </row>
    <row r="33" spans="1:10" ht="27.75" customHeight="1">
      <c r="A33" s="140"/>
      <c r="B33" s="140"/>
      <c r="C33" s="140"/>
      <c r="D33" s="140"/>
      <c r="E33" s="140"/>
      <c r="F33" s="140"/>
      <c r="G33" s="140"/>
      <c r="H33" s="140"/>
      <c r="I33" s="140"/>
      <c r="J33" s="140"/>
    </row>
    <row r="34" spans="1:10">
      <c r="A34" s="10"/>
      <c r="B34" s="10"/>
      <c r="C34" s="10"/>
      <c r="D34" s="10"/>
      <c r="E34" s="10"/>
      <c r="F34" s="10"/>
      <c r="G34" s="10"/>
      <c r="H34" s="10"/>
      <c r="I34" s="10"/>
      <c r="J34" s="10"/>
    </row>
    <row r="35" spans="1:10">
      <c r="A35" s="23"/>
      <c r="B35" s="23"/>
      <c r="C35" s="23"/>
      <c r="D35" s="23"/>
      <c r="E35" s="23"/>
      <c r="F35" s="23"/>
      <c r="G35" s="23"/>
      <c r="H35" s="23"/>
      <c r="I35" s="23"/>
    </row>
    <row r="36" spans="1:10" ht="15" thickBot="1">
      <c r="A36" s="21" t="s">
        <v>82</v>
      </c>
      <c r="B36" s="22">
        <f>+A20</f>
        <v>103720275</v>
      </c>
      <c r="C36" s="23"/>
      <c r="D36" s="94"/>
      <c r="E36" s="94"/>
      <c r="F36" s="94"/>
      <c r="G36" s="23"/>
      <c r="H36" s="94"/>
      <c r="I36" s="94"/>
      <c r="J36" s="94"/>
    </row>
    <row r="37" spans="1:10">
      <c r="A37" s="21" t="s">
        <v>83</v>
      </c>
      <c r="B37" s="22">
        <f>+C20</f>
        <v>103720275</v>
      </c>
      <c r="C37" s="23"/>
      <c r="D37" s="95" t="s">
        <v>84</v>
      </c>
      <c r="E37" s="95"/>
      <c r="F37" s="95"/>
      <c r="G37" s="76"/>
      <c r="H37" s="95" t="s">
        <v>85</v>
      </c>
      <c r="I37" s="95"/>
      <c r="J37" s="95"/>
    </row>
    <row r="38" spans="1:10">
      <c r="A38" s="21" t="s">
        <v>86</v>
      </c>
      <c r="B38" s="22">
        <f>+F20</f>
        <v>12536142.82</v>
      </c>
      <c r="C38" s="23"/>
      <c r="D38" s="136" t="s">
        <v>87</v>
      </c>
      <c r="E38" s="136"/>
      <c r="F38" s="136"/>
      <c r="G38" s="76"/>
      <c r="H38" s="136" t="s">
        <v>88</v>
      </c>
      <c r="I38" s="136"/>
      <c r="J38" s="136"/>
    </row>
    <row r="39" spans="1:10">
      <c r="A39" s="23"/>
      <c r="B39" s="23"/>
      <c r="C39" s="23"/>
      <c r="D39" s="23"/>
      <c r="E39" s="23"/>
      <c r="F39" s="23"/>
      <c r="G39" s="23"/>
      <c r="H39" s="23"/>
      <c r="I39" s="23"/>
    </row>
  </sheetData>
  <mergeCells count="46">
    <mergeCell ref="B5:J5"/>
    <mergeCell ref="A1:J1"/>
    <mergeCell ref="A2:J2"/>
    <mergeCell ref="B3:J3"/>
    <mergeCell ref="B4:J4"/>
    <mergeCell ref="A17:J17"/>
    <mergeCell ref="B6:J6"/>
    <mergeCell ref="B7:J7"/>
    <mergeCell ref="A8:J8"/>
    <mergeCell ref="C9:J9"/>
    <mergeCell ref="C10:J10"/>
    <mergeCell ref="C11:J11"/>
    <mergeCell ref="B13:J13"/>
    <mergeCell ref="B14:J14"/>
    <mergeCell ref="B15:J15"/>
    <mergeCell ref="B16:J16"/>
    <mergeCell ref="A12:J12"/>
    <mergeCell ref="A25:J25"/>
    <mergeCell ref="A18:J18"/>
    <mergeCell ref="A19:B19"/>
    <mergeCell ref="C19:E19"/>
    <mergeCell ref="F19:H19"/>
    <mergeCell ref="I19:J19"/>
    <mergeCell ref="A20:B20"/>
    <mergeCell ref="C20:E20"/>
    <mergeCell ref="F20:H20"/>
    <mergeCell ref="I20:J20"/>
    <mergeCell ref="A21:J21"/>
    <mergeCell ref="C22:D22"/>
    <mergeCell ref="E22:F22"/>
    <mergeCell ref="G22:H22"/>
    <mergeCell ref="I22:J22"/>
    <mergeCell ref="D38:F38"/>
    <mergeCell ref="H36:J36"/>
    <mergeCell ref="H37:J37"/>
    <mergeCell ref="H38:J38"/>
    <mergeCell ref="A26:J26"/>
    <mergeCell ref="B27:J27"/>
    <mergeCell ref="B28:J28"/>
    <mergeCell ref="B29:J29"/>
    <mergeCell ref="B30:J30"/>
    <mergeCell ref="A31:J31"/>
    <mergeCell ref="A32:J32"/>
    <mergeCell ref="A33:J33"/>
    <mergeCell ref="D36:F36"/>
    <mergeCell ref="D37:F37"/>
  </mergeCells>
  <dataValidations xWindow="28" yWindow="325" count="16">
    <dataValidation allowBlank="1" sqref="A3" xr:uid="{00000000-0002-0000-0100-000000000000}"/>
    <dataValidation allowBlank="1" showInputMessage="1" prompt="Nombre del capítulo" sqref="B3:J5" xr:uid="{00000000-0002-0000-0100-000001000000}"/>
    <dataValidation allowBlank="1" showInputMessage="1" showErrorMessage="1" prompt="¿A quién va dirigido el programa?, ¿qué característica tiene esta población que requiere ser beneficiada?" sqref="B15:J15" xr:uid="{00000000-0002-0000-0100-000002000000}"/>
    <dataValidation allowBlank="1" showInputMessage="1" showErrorMessage="1" prompt="Nombre del producto" sqref="B27:J27" xr:uid="{00000000-0002-0000-0100-000003000000}"/>
    <dataValidation allowBlank="1" showInputMessage="1" showErrorMessage="1" prompt="¿En qué consiste el producto? su objetivo" sqref="B28:J28" xr:uid="{00000000-0002-0000-0100-000004000000}"/>
    <dataValidation allowBlank="1" showInputMessage="1" showErrorMessage="1" prompt="1. Describir lo plasmado en el presupuesto_x000a_2. Describir lo alcanzado en términos financieros y de producción " sqref="B29:J29" xr:uid="{00000000-0002-0000-0100-000005000000}"/>
    <dataValidation allowBlank="1" showInputMessage="1" showErrorMessage="1" prompt="De existir desvío, explicar razones." sqref="B30:J30" xr:uid="{00000000-0002-0000-0100-000006000000}"/>
    <dataValidation allowBlank="1" showInputMessage="1" showErrorMessage="1" prompt="Oportunidades de mejora identificadas" sqref="A33:J34" xr:uid="{00000000-0002-0000-0100-000007000000}"/>
    <dataValidation allowBlank="1" showInputMessage="1" showErrorMessage="1" prompt="Presupuesto del programa" sqref="A20:C20 F20" xr:uid="{00000000-0002-0000-0100-000008000000}"/>
    <dataValidation allowBlank="1" showInputMessage="1" showErrorMessage="1" prompt="¿En qué consiste el programa?" sqref="B14:J14" xr:uid="{00000000-0002-0000-0100-000009000000}"/>
    <dataValidation allowBlank="1" showInputMessage="1" showErrorMessage="1" prompt="Nombre de cada producto" sqref="A23:A24" xr:uid="{00000000-0002-0000-0100-00000A000000}"/>
    <dataValidation allowBlank="1" showInputMessage="1" showErrorMessage="1" prompt="Nombre del indicador" sqref="B23:B24" xr:uid="{00000000-0002-0000-0100-00000B000000}"/>
    <dataValidation allowBlank="1" showInputMessage="1" showErrorMessage="1" prompt="Meta anual del indicador" sqref="E23:E24 C23:C24" xr:uid="{00000000-0002-0000-0100-00000C000000}"/>
    <dataValidation allowBlank="1" showInputMessage="1" showErrorMessage="1" prompt="Monto presupuestado para el producto" sqref="F23:F24 D23:D24" xr:uid="{00000000-0002-0000-0100-00000D000000}"/>
    <dataValidation allowBlank="1" showInputMessage="1" showErrorMessage="1" prompt="Meta alcanzada en el trimestre" sqref="G23:G24" xr:uid="{00000000-0002-0000-0100-00000E000000}"/>
    <dataValidation allowBlank="1" showInputMessage="1" showErrorMessage="1" prompt="Monto ejecutado en el trimestre" sqref="H23:H24" xr:uid="{00000000-0002-0000-0100-00000F000000}"/>
  </dataValidations>
  <pageMargins left="0.7" right="0.7" top="1.6176470588235294" bottom="0.75" header="0.22916666666666666" footer="0.3"/>
  <pageSetup scale="54" fitToHeight="0" orientation="portrait" r:id="rId1"/>
  <headerFooter>
    <oddHeader>&amp;C
&amp;G
&amp;"Verdana,Negrita"&amp;10INFORME DE EVALUACIÓN TRIMESTRAL DE LAS
METAS FÍSICAS-FINANCIERAS
ABRIL - JUNIO 2025&amp;R&amp;"Verdana,Negrita"&amp;10
INF-PPP-05
Versión: 01</oddHeader>
  </headerFooter>
  <legacyDrawingHF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1">
    <pageSetUpPr fitToPage="1"/>
  </sheetPr>
  <dimension ref="A1:K59"/>
  <sheetViews>
    <sheetView tabSelected="1" zoomScale="90" zoomScaleNormal="90" zoomScaleSheetLayoutView="85" zoomScalePageLayoutView="90" workbookViewId="0">
      <selection activeCell="B7" sqref="B7:J7"/>
    </sheetView>
  </sheetViews>
  <sheetFormatPr defaultColWidth="11.42578125" defaultRowHeight="14.25"/>
  <cols>
    <col min="1" max="1" width="31.85546875" style="3" bestFit="1" customWidth="1"/>
    <col min="2" max="2" width="21.5703125" style="3" bestFit="1" customWidth="1"/>
    <col min="3" max="3" width="12.7109375" style="3" customWidth="1"/>
    <col min="4" max="4" width="17.28515625" style="3" bestFit="1" customWidth="1"/>
    <col min="5" max="5" width="15.140625" style="3" customWidth="1"/>
    <col min="6" max="6" width="18.28515625" style="3" customWidth="1"/>
    <col min="7" max="7" width="12.7109375" style="3" customWidth="1"/>
    <col min="8" max="8" width="17.5703125" style="3" customWidth="1"/>
    <col min="9" max="9" width="12.7109375" style="3" customWidth="1"/>
    <col min="10" max="10" width="15" style="3" customWidth="1"/>
    <col min="11" max="11" width="11.42578125" style="3"/>
    <col min="12" max="16384" width="11.42578125" style="2"/>
  </cols>
  <sheetData>
    <row r="1" spans="1:11" ht="15">
      <c r="A1" s="151" t="s">
        <v>0</v>
      </c>
      <c r="B1" s="151"/>
      <c r="C1" s="151"/>
      <c r="D1" s="151"/>
      <c r="E1" s="151"/>
      <c r="F1" s="151"/>
      <c r="G1" s="151"/>
      <c r="H1" s="151"/>
      <c r="I1" s="151"/>
      <c r="J1" s="151"/>
      <c r="K1" s="1"/>
    </row>
    <row r="2" spans="1:11" ht="15">
      <c r="A2" s="152" t="s">
        <v>1</v>
      </c>
      <c r="B2" s="152"/>
      <c r="C2" s="152"/>
      <c r="D2" s="152"/>
      <c r="E2" s="152"/>
      <c r="F2" s="152"/>
      <c r="G2" s="152"/>
      <c r="H2" s="152"/>
      <c r="I2" s="152"/>
      <c r="J2" s="152"/>
      <c r="K2" s="1"/>
    </row>
    <row r="3" spans="1:11">
      <c r="A3" s="24" t="s">
        <v>2</v>
      </c>
      <c r="B3" s="167" t="s">
        <v>3</v>
      </c>
      <c r="C3" s="167"/>
      <c r="D3" s="167"/>
      <c r="E3" s="167"/>
      <c r="F3" s="167"/>
      <c r="G3" s="167"/>
      <c r="H3" s="167"/>
      <c r="I3" s="167"/>
      <c r="J3" s="167"/>
      <c r="K3" s="1"/>
    </row>
    <row r="4" spans="1:11" ht="15" customHeight="1">
      <c r="A4" s="25" t="s">
        <v>4</v>
      </c>
      <c r="B4" s="167" t="s">
        <v>5</v>
      </c>
      <c r="C4" s="167"/>
      <c r="D4" s="167"/>
      <c r="E4" s="167"/>
      <c r="F4" s="167"/>
      <c r="G4" s="167"/>
      <c r="H4" s="167"/>
      <c r="I4" s="167"/>
      <c r="J4" s="167"/>
      <c r="K4" s="1"/>
    </row>
    <row r="5" spans="1:11">
      <c r="A5" s="25" t="s">
        <v>6</v>
      </c>
      <c r="B5" s="167" t="s">
        <v>7</v>
      </c>
      <c r="C5" s="167"/>
      <c r="D5" s="167"/>
      <c r="E5" s="167"/>
      <c r="F5" s="167"/>
      <c r="G5" s="167"/>
      <c r="H5" s="167"/>
      <c r="I5" s="167"/>
      <c r="J5" s="167"/>
      <c r="K5" s="1"/>
    </row>
    <row r="6" spans="1:11" ht="42" customHeight="1">
      <c r="A6" s="24" t="s">
        <v>8</v>
      </c>
      <c r="B6" s="148" t="s">
        <v>89</v>
      </c>
      <c r="C6" s="148"/>
      <c r="D6" s="148"/>
      <c r="E6" s="148"/>
      <c r="F6" s="148"/>
      <c r="G6" s="148"/>
      <c r="H6" s="148"/>
      <c r="I6" s="148"/>
      <c r="J6" s="148"/>
    </row>
    <row r="7" spans="1:11" ht="53.25" customHeight="1">
      <c r="A7" s="24" t="s">
        <v>10</v>
      </c>
      <c r="B7" s="148" t="s">
        <v>11</v>
      </c>
      <c r="C7" s="148"/>
      <c r="D7" s="148"/>
      <c r="E7" s="148"/>
      <c r="F7" s="148"/>
      <c r="G7" s="148"/>
      <c r="H7" s="148"/>
      <c r="I7" s="148"/>
      <c r="J7" s="148"/>
    </row>
    <row r="8" spans="1:11" ht="15">
      <c r="A8" s="151" t="s">
        <v>12</v>
      </c>
      <c r="B8" s="151"/>
      <c r="C8" s="151"/>
      <c r="D8" s="151"/>
      <c r="E8" s="151"/>
      <c r="F8" s="151"/>
      <c r="G8" s="151"/>
      <c r="H8" s="151"/>
      <c r="I8" s="151"/>
      <c r="J8" s="151"/>
    </row>
    <row r="9" spans="1:11">
      <c r="A9" s="24" t="s">
        <v>13</v>
      </c>
      <c r="B9" s="26">
        <v>1</v>
      </c>
      <c r="C9" s="168" t="str">
        <f>IFERROR(VLOOKUP(B9,'[1]Validacion datos'!A2:B5,2,FALSE),"")</f>
        <v>DESARROLLO INSTITUCIONAL</v>
      </c>
      <c r="D9" s="168"/>
      <c r="E9" s="168"/>
      <c r="F9" s="168"/>
      <c r="G9" s="168"/>
      <c r="H9" s="168"/>
      <c r="I9" s="168"/>
      <c r="J9" s="168"/>
    </row>
    <row r="10" spans="1:11">
      <c r="A10" s="24" t="s">
        <v>14</v>
      </c>
      <c r="B10" s="27">
        <v>1.2</v>
      </c>
      <c r="C10" s="168" t="str">
        <f>IFERROR(VLOOKUP(B10,'[1]Validacion datos'!A8:B26,2,FALSE),"")</f>
        <v>Imperio de la ley y seguridad ciudadana</v>
      </c>
      <c r="D10" s="168"/>
      <c r="E10" s="168"/>
      <c r="F10" s="168"/>
      <c r="G10" s="168"/>
      <c r="H10" s="168"/>
      <c r="I10" s="168"/>
      <c r="J10" s="168"/>
    </row>
    <row r="11" spans="1:11" ht="48" customHeight="1">
      <c r="A11" s="24" t="s">
        <v>15</v>
      </c>
      <c r="B11" s="28" t="s">
        <v>16</v>
      </c>
      <c r="C11" s="166" t="str">
        <f>IFERROR(VLOOKUP(B11,'[1]Validacion datos'!D8:E64,2,FALSE),"")</f>
        <v>Construir un clima de seguridad ciudadana basado en el combate a las múltiples causas que originan la delincuencia, la violencia en la convivencia social y el crimen organizado, mediante la articulación eficiente de las políticas de prevención, persecución y sanción</v>
      </c>
      <c r="D11" s="166"/>
      <c r="E11" s="166"/>
      <c r="F11" s="166"/>
      <c r="G11" s="166"/>
      <c r="H11" s="166"/>
      <c r="I11" s="166"/>
      <c r="J11" s="166"/>
    </row>
    <row r="12" spans="1:11" ht="15">
      <c r="A12" s="151" t="s">
        <v>17</v>
      </c>
      <c r="B12" s="151"/>
      <c r="C12" s="151"/>
      <c r="D12" s="151"/>
      <c r="E12" s="151"/>
      <c r="F12" s="151"/>
      <c r="G12" s="151"/>
      <c r="H12" s="151"/>
      <c r="I12" s="151"/>
      <c r="J12" s="151"/>
    </row>
    <row r="13" spans="1:11" ht="24" customHeight="1">
      <c r="A13" s="24" t="s">
        <v>18</v>
      </c>
      <c r="B13" s="148" t="s">
        <v>100</v>
      </c>
      <c r="C13" s="148"/>
      <c r="D13" s="148"/>
      <c r="E13" s="148"/>
      <c r="F13" s="148"/>
      <c r="G13" s="148"/>
      <c r="H13" s="148"/>
      <c r="I13" s="148"/>
      <c r="J13" s="148"/>
    </row>
    <row r="14" spans="1:11" ht="48.75" customHeight="1">
      <c r="A14" s="29" t="s">
        <v>20</v>
      </c>
      <c r="B14" s="148" t="s">
        <v>101</v>
      </c>
      <c r="C14" s="148"/>
      <c r="D14" s="148"/>
      <c r="E14" s="148"/>
      <c r="F14" s="148"/>
      <c r="G14" s="148"/>
      <c r="H14" s="148"/>
      <c r="I14" s="148"/>
      <c r="J14" s="148"/>
    </row>
    <row r="15" spans="1:11" ht="28.5" customHeight="1">
      <c r="A15" s="29" t="s">
        <v>22</v>
      </c>
      <c r="B15" s="148" t="s">
        <v>102</v>
      </c>
      <c r="C15" s="148"/>
      <c r="D15" s="148"/>
      <c r="E15" s="148"/>
      <c r="F15" s="148"/>
      <c r="G15" s="148"/>
      <c r="H15" s="148"/>
      <c r="I15" s="148"/>
      <c r="J15" s="148"/>
    </row>
    <row r="16" spans="1:11" ht="28.5" customHeight="1">
      <c r="A16" s="29" t="s">
        <v>24</v>
      </c>
      <c r="B16" s="165" t="s">
        <v>103</v>
      </c>
      <c r="C16" s="165"/>
      <c r="D16" s="165"/>
      <c r="E16" s="165"/>
      <c r="F16" s="165"/>
      <c r="G16" s="165"/>
      <c r="H16" s="165"/>
      <c r="I16" s="165"/>
      <c r="J16" s="165"/>
      <c r="K16" s="1"/>
    </row>
    <row r="17" spans="1:11" ht="21.75" customHeight="1">
      <c r="A17" s="151" t="s">
        <v>26</v>
      </c>
      <c r="B17" s="151"/>
      <c r="C17" s="151"/>
      <c r="D17" s="151"/>
      <c r="E17" s="151"/>
      <c r="F17" s="151"/>
      <c r="G17" s="151"/>
      <c r="H17" s="151"/>
      <c r="I17" s="151"/>
      <c r="J17" s="151"/>
    </row>
    <row r="18" spans="1:11" ht="18" customHeight="1">
      <c r="A18" s="164" t="s">
        <v>27</v>
      </c>
      <c r="B18" s="164"/>
      <c r="C18" s="164"/>
      <c r="D18" s="164"/>
      <c r="E18" s="164"/>
      <c r="F18" s="164"/>
      <c r="G18" s="164"/>
      <c r="H18" s="164"/>
      <c r="I18" s="164"/>
      <c r="J18" s="164"/>
      <c r="K18" s="1"/>
    </row>
    <row r="19" spans="1:11" ht="46.5" customHeight="1">
      <c r="A19" s="120" t="s">
        <v>28</v>
      </c>
      <c r="B19" s="120"/>
      <c r="C19" s="120" t="s">
        <v>29</v>
      </c>
      <c r="D19" s="120"/>
      <c r="E19" s="120"/>
      <c r="F19" s="120" t="s">
        <v>30</v>
      </c>
      <c r="G19" s="120"/>
      <c r="H19" s="120"/>
      <c r="I19" s="120" t="s">
        <v>31</v>
      </c>
      <c r="J19" s="120"/>
    </row>
    <row r="20" spans="1:11" ht="21.75" customHeight="1">
      <c r="A20" s="162">
        <v>1158000000</v>
      </c>
      <c r="B20" s="162"/>
      <c r="C20" s="162">
        <f>SUM(Tabla18[Financiera
(B)])</f>
        <v>1158000000</v>
      </c>
      <c r="D20" s="162"/>
      <c r="E20" s="162"/>
      <c r="F20" s="162">
        <f>SUM(Tabla18[Financiera 
 (F)])</f>
        <v>284145724.63999999</v>
      </c>
      <c r="G20" s="162"/>
      <c r="H20" s="162"/>
      <c r="I20" s="163">
        <f>+IF(F20&gt;0,F20/C20,0)</f>
        <v>0.24537627343696025</v>
      </c>
      <c r="J20" s="163"/>
    </row>
    <row r="21" spans="1:11" ht="18" customHeight="1">
      <c r="A21" s="152" t="s">
        <v>32</v>
      </c>
      <c r="B21" s="152"/>
      <c r="C21" s="152"/>
      <c r="D21" s="152"/>
      <c r="E21" s="152"/>
      <c r="F21" s="152"/>
      <c r="G21" s="152"/>
      <c r="H21" s="152"/>
      <c r="I21" s="152"/>
      <c r="J21" s="152"/>
      <c r="K21" s="1"/>
    </row>
    <row r="22" spans="1:11" ht="32.25" customHeight="1">
      <c r="A22" s="41"/>
      <c r="B22" s="41"/>
      <c r="C22" s="158" t="s">
        <v>33</v>
      </c>
      <c r="D22" s="159"/>
      <c r="E22" s="158" t="s">
        <v>34</v>
      </c>
      <c r="F22" s="159"/>
      <c r="G22" s="158" t="s">
        <v>35</v>
      </c>
      <c r="H22" s="158"/>
      <c r="I22" s="158" t="s">
        <v>36</v>
      </c>
      <c r="J22" s="159"/>
    </row>
    <row r="23" spans="1:11" ht="38.25">
      <c r="A23" s="46" t="s">
        <v>37</v>
      </c>
      <c r="B23" s="46" t="s">
        <v>38</v>
      </c>
      <c r="C23" s="46" t="s">
        <v>39</v>
      </c>
      <c r="D23" s="46" t="s">
        <v>40</v>
      </c>
      <c r="E23" s="46" t="s">
        <v>41</v>
      </c>
      <c r="F23" s="46" t="s">
        <v>42</v>
      </c>
      <c r="G23" s="46" t="s">
        <v>43</v>
      </c>
      <c r="H23" s="46" t="s">
        <v>44</v>
      </c>
      <c r="I23" s="46" t="s">
        <v>45</v>
      </c>
      <c r="J23" s="46" t="s">
        <v>46</v>
      </c>
    </row>
    <row r="24" spans="1:11" ht="27.75" customHeight="1">
      <c r="A24" s="42" t="s">
        <v>104</v>
      </c>
      <c r="B24" s="42" t="s">
        <v>48</v>
      </c>
      <c r="C24" s="43" t="s">
        <v>48</v>
      </c>
      <c r="D24" s="47">
        <v>134660768</v>
      </c>
      <c r="E24" s="51" t="s">
        <v>48</v>
      </c>
      <c r="F24" s="51" t="s">
        <v>48</v>
      </c>
      <c r="G24" s="49" t="s">
        <v>48</v>
      </c>
      <c r="H24" s="32">
        <v>55121053.670000002</v>
      </c>
      <c r="I24" s="44" t="s">
        <v>48</v>
      </c>
      <c r="J24" s="45" t="e">
        <f>IF(H24&gt;0,H24/F24,0)</f>
        <v>#VALUE!</v>
      </c>
    </row>
    <row r="25" spans="1:11" ht="72.75" customHeight="1">
      <c r="A25" s="30" t="s">
        <v>105</v>
      </c>
      <c r="B25" s="30" t="s">
        <v>106</v>
      </c>
      <c r="C25" s="31">
        <v>10000</v>
      </c>
      <c r="D25" s="48">
        <v>234392053</v>
      </c>
      <c r="E25" s="52">
        <v>2500</v>
      </c>
      <c r="F25" s="51">
        <v>64934082</v>
      </c>
      <c r="G25" s="50">
        <v>2509</v>
      </c>
      <c r="H25" s="32">
        <v>80468606.120000005</v>
      </c>
      <c r="I25" s="33">
        <f>IF(G25&gt;0,G25/E25,0)</f>
        <v>1.0036</v>
      </c>
      <c r="J25" s="34">
        <f>IF(H25&gt;0,H25/F25,0)</f>
        <v>1.2392352928004742</v>
      </c>
    </row>
    <row r="26" spans="1:11" ht="51" customHeight="1">
      <c r="A26" s="30" t="s">
        <v>107</v>
      </c>
      <c r="B26" s="30" t="s">
        <v>108</v>
      </c>
      <c r="C26" s="31">
        <v>3</v>
      </c>
      <c r="D26" s="48">
        <v>71724523</v>
      </c>
      <c r="E26" s="52">
        <v>1</v>
      </c>
      <c r="F26" s="51">
        <v>19647355</v>
      </c>
      <c r="G26" s="50">
        <v>1</v>
      </c>
      <c r="H26" s="32">
        <v>25711084.100000001</v>
      </c>
      <c r="I26" s="33">
        <f>IF(G26&gt;0,G26/E26,0)</f>
        <v>1</v>
      </c>
      <c r="J26" s="34">
        <f>IF(H26&gt;0,H26/F26,0)</f>
        <v>1.3086282657385691</v>
      </c>
    </row>
    <row r="27" spans="1:11" ht="68.25" customHeight="1">
      <c r="A27" s="30" t="s">
        <v>109</v>
      </c>
      <c r="B27" s="30" t="s">
        <v>110</v>
      </c>
      <c r="C27" s="80">
        <v>1</v>
      </c>
      <c r="D27" s="48">
        <v>462963015</v>
      </c>
      <c r="E27" s="78">
        <v>0.7</v>
      </c>
      <c r="F27" s="51">
        <v>115885314.25</v>
      </c>
      <c r="G27" s="82">
        <v>0.44</v>
      </c>
      <c r="H27" s="32">
        <v>54335930.859999999</v>
      </c>
      <c r="I27" s="33">
        <f>IF(G27&gt;0,G27/E27,0)</f>
        <v>0.62857142857142867</v>
      </c>
      <c r="J27" s="34">
        <f>IF(H27&gt;0,H27/F27,0)</f>
        <v>0.46887676157809616</v>
      </c>
    </row>
    <row r="28" spans="1:11" ht="62.25" customHeight="1">
      <c r="A28" s="30" t="s">
        <v>111</v>
      </c>
      <c r="B28" s="30" t="s">
        <v>112</v>
      </c>
      <c r="C28" s="35">
        <v>140</v>
      </c>
      <c r="D28" s="48">
        <v>254259641</v>
      </c>
      <c r="E28" s="52">
        <v>35</v>
      </c>
      <c r="F28" s="51">
        <v>71817685</v>
      </c>
      <c r="G28" s="50">
        <v>35</v>
      </c>
      <c r="H28" s="32">
        <v>68509049.890000001</v>
      </c>
      <c r="I28" s="33">
        <f>IF(G28&gt;0,G28/E28,0)</f>
        <v>1</v>
      </c>
      <c r="J28" s="34">
        <f>IF(H28&gt;0,H28/F28,0)</f>
        <v>0.95393007850364431</v>
      </c>
    </row>
    <row r="29" spans="1:11" ht="26.25" customHeight="1">
      <c r="A29" s="151" t="s">
        <v>59</v>
      </c>
      <c r="B29" s="151"/>
      <c r="C29" s="151"/>
      <c r="D29" s="151"/>
      <c r="E29" s="160"/>
      <c r="F29" s="160"/>
      <c r="G29" s="151"/>
      <c r="H29" s="151"/>
      <c r="I29" s="151"/>
      <c r="J29" s="151"/>
    </row>
    <row r="30" spans="1:11" ht="22.5" customHeight="1">
      <c r="A30" s="152" t="s">
        <v>60</v>
      </c>
      <c r="B30" s="152"/>
      <c r="C30" s="152"/>
      <c r="D30" s="152"/>
      <c r="E30" s="152"/>
      <c r="F30" s="152"/>
      <c r="G30" s="152"/>
      <c r="H30" s="152"/>
      <c r="I30" s="152"/>
      <c r="J30" s="152"/>
      <c r="K30" s="1"/>
    </row>
    <row r="31" spans="1:11" ht="18.75" customHeight="1">
      <c r="A31" s="36" t="s">
        <v>61</v>
      </c>
      <c r="B31" s="154" t="str">
        <f>+A24</f>
        <v>7420-Acciones comunes P50</v>
      </c>
      <c r="C31" s="154"/>
      <c r="D31" s="154"/>
      <c r="E31" s="154"/>
      <c r="F31" s="154"/>
      <c r="G31" s="154"/>
      <c r="H31" s="154"/>
      <c r="I31" s="154"/>
      <c r="J31" s="154"/>
    </row>
    <row r="32" spans="1:11" ht="18.75" customHeight="1">
      <c r="A32" s="37" t="s">
        <v>62</v>
      </c>
      <c r="B32" s="148" t="s">
        <v>48</v>
      </c>
      <c r="C32" s="148"/>
      <c r="D32" s="148"/>
      <c r="E32" s="148"/>
      <c r="F32" s="148"/>
      <c r="G32" s="148"/>
      <c r="H32" s="148"/>
      <c r="I32" s="148"/>
      <c r="J32" s="148"/>
    </row>
    <row r="33" spans="1:10" ht="21" customHeight="1">
      <c r="A33" s="37" t="s">
        <v>64</v>
      </c>
      <c r="B33" s="148" t="s">
        <v>48</v>
      </c>
      <c r="C33" s="148"/>
      <c r="D33" s="148"/>
      <c r="E33" s="148"/>
      <c r="F33" s="148"/>
      <c r="G33" s="148"/>
      <c r="H33" s="148"/>
      <c r="I33" s="148"/>
      <c r="J33" s="148"/>
    </row>
    <row r="34" spans="1:10" ht="27" customHeight="1">
      <c r="A34" s="37" t="s">
        <v>66</v>
      </c>
      <c r="B34" s="161" t="s">
        <v>48</v>
      </c>
      <c r="C34" s="161"/>
      <c r="D34" s="161"/>
      <c r="E34" s="161"/>
      <c r="F34" s="161"/>
      <c r="G34" s="161"/>
      <c r="H34" s="161"/>
      <c r="I34" s="161"/>
      <c r="J34" s="161"/>
    </row>
    <row r="35" spans="1:10" ht="18.75" customHeight="1">
      <c r="A35" s="36" t="s">
        <v>61</v>
      </c>
      <c r="B35" s="154" t="str">
        <f>+A25</f>
        <v>6867- Negocios de expendio bebidas alcohólicas inspeccionados para el cumplimiento de las leyes normativas vigentes.</v>
      </c>
      <c r="C35" s="154"/>
      <c r="D35" s="154"/>
      <c r="E35" s="154"/>
      <c r="F35" s="154"/>
      <c r="G35" s="154"/>
      <c r="H35" s="154"/>
      <c r="I35" s="154"/>
      <c r="J35" s="154"/>
    </row>
    <row r="36" spans="1:10" ht="53.25" customHeight="1">
      <c r="A36" s="37" t="s">
        <v>62</v>
      </c>
      <c r="B36" s="155" t="s">
        <v>113</v>
      </c>
      <c r="C36" s="155"/>
      <c r="D36" s="155"/>
      <c r="E36" s="155"/>
      <c r="F36" s="155"/>
      <c r="G36" s="155"/>
      <c r="H36" s="155"/>
      <c r="I36" s="155"/>
      <c r="J36" s="155"/>
    </row>
    <row r="37" spans="1:10" ht="81" customHeight="1">
      <c r="A37" s="37" t="s">
        <v>64</v>
      </c>
      <c r="B37" s="156" t="s">
        <v>114</v>
      </c>
      <c r="C37" s="156"/>
      <c r="D37" s="156"/>
      <c r="E37" s="156"/>
      <c r="F37" s="156"/>
      <c r="G37" s="156"/>
      <c r="H37" s="156"/>
      <c r="I37" s="156"/>
      <c r="J37" s="156"/>
    </row>
    <row r="38" spans="1:10" ht="87.75" customHeight="1">
      <c r="A38" s="37" t="s">
        <v>66</v>
      </c>
      <c r="B38" s="157" t="s">
        <v>115</v>
      </c>
      <c r="C38" s="157"/>
      <c r="D38" s="157"/>
      <c r="E38" s="157"/>
      <c r="F38" s="157"/>
      <c r="G38" s="157"/>
      <c r="H38" s="157"/>
      <c r="I38" s="157"/>
      <c r="J38" s="157"/>
    </row>
    <row r="39" spans="1:10" ht="21" customHeight="1">
      <c r="A39" s="36" t="s">
        <v>61</v>
      </c>
      <c r="B39" s="154" t="str">
        <f>+A26</f>
        <v>7935-Campañas de entrega e incautación de armas de fuego ilegales.</v>
      </c>
      <c r="C39" s="154"/>
      <c r="D39" s="154"/>
      <c r="E39" s="154"/>
      <c r="F39" s="154"/>
      <c r="G39" s="154"/>
      <c r="H39" s="154"/>
      <c r="I39" s="154"/>
      <c r="J39" s="154"/>
    </row>
    <row r="40" spans="1:10" ht="56.25" customHeight="1">
      <c r="A40" s="37" t="s">
        <v>62</v>
      </c>
      <c r="B40" s="148" t="s">
        <v>116</v>
      </c>
      <c r="C40" s="148"/>
      <c r="D40" s="148"/>
      <c r="E40" s="148"/>
      <c r="F40" s="148"/>
      <c r="G40" s="148"/>
      <c r="H40" s="148"/>
      <c r="I40" s="148"/>
      <c r="J40" s="148"/>
    </row>
    <row r="41" spans="1:10" ht="23.25" customHeight="1">
      <c r="A41" s="36" t="s">
        <v>61</v>
      </c>
      <c r="B41" s="154" t="s">
        <v>117</v>
      </c>
      <c r="C41" s="154"/>
      <c r="D41" s="154"/>
      <c r="E41" s="154"/>
      <c r="F41" s="154"/>
      <c r="G41" s="154"/>
      <c r="H41" s="154"/>
      <c r="I41" s="154"/>
      <c r="J41" s="154"/>
    </row>
    <row r="42" spans="1:10" ht="101.25" customHeight="1">
      <c r="A42" s="37" t="s">
        <v>64</v>
      </c>
      <c r="B42" s="156" t="s">
        <v>118</v>
      </c>
      <c r="C42" s="156"/>
      <c r="D42" s="156"/>
      <c r="E42" s="156"/>
      <c r="F42" s="156"/>
      <c r="G42" s="156"/>
      <c r="H42" s="156"/>
      <c r="I42" s="156"/>
      <c r="J42" s="156"/>
    </row>
    <row r="43" spans="1:10" ht="83.25" customHeight="1">
      <c r="A43" s="37" t="s">
        <v>66</v>
      </c>
      <c r="B43" s="156" t="s">
        <v>119</v>
      </c>
      <c r="C43" s="156"/>
      <c r="D43" s="156"/>
      <c r="E43" s="156"/>
      <c r="F43" s="156"/>
      <c r="G43" s="156"/>
      <c r="H43" s="156"/>
      <c r="I43" s="156"/>
      <c r="J43" s="156"/>
    </row>
    <row r="44" spans="1:10" ht="22.5" customHeight="1">
      <c r="A44" s="36" t="s">
        <v>61</v>
      </c>
      <c r="B44" s="154" t="str">
        <f>+A27</f>
        <v>7895-Municipios con Mesas Locales de Seguridad, Ciudadanía y Género fortalecidas y en funcionamiento.</v>
      </c>
      <c r="C44" s="154"/>
      <c r="D44" s="154"/>
      <c r="E44" s="154"/>
      <c r="F44" s="154"/>
      <c r="G44" s="154"/>
      <c r="H44" s="154"/>
      <c r="I44" s="154"/>
      <c r="J44" s="154"/>
    </row>
    <row r="45" spans="1:10" ht="46.5" customHeight="1">
      <c r="A45" s="37" t="s">
        <v>62</v>
      </c>
      <c r="B45" s="148" t="s">
        <v>120</v>
      </c>
      <c r="C45" s="148"/>
      <c r="D45" s="148"/>
      <c r="E45" s="148"/>
      <c r="F45" s="148"/>
      <c r="G45" s="148"/>
      <c r="H45" s="148"/>
      <c r="I45" s="148"/>
      <c r="J45" s="148"/>
    </row>
    <row r="46" spans="1:10" ht="75" customHeight="1">
      <c r="A46" s="37" t="s">
        <v>64</v>
      </c>
      <c r="B46" s="156" t="s">
        <v>121</v>
      </c>
      <c r="C46" s="156"/>
      <c r="D46" s="156"/>
      <c r="E46" s="156"/>
      <c r="F46" s="156"/>
      <c r="G46" s="156"/>
      <c r="H46" s="156"/>
      <c r="I46" s="156"/>
      <c r="J46" s="156"/>
    </row>
    <row r="47" spans="1:10" ht="100.5" customHeight="1">
      <c r="A47" s="37" t="s">
        <v>66</v>
      </c>
      <c r="B47" s="156" t="s">
        <v>122</v>
      </c>
      <c r="C47" s="156"/>
      <c r="D47" s="156"/>
      <c r="E47" s="156"/>
      <c r="F47" s="156"/>
      <c r="G47" s="156"/>
      <c r="H47" s="156"/>
      <c r="I47" s="156"/>
      <c r="J47" s="156"/>
    </row>
    <row r="48" spans="1:10" ht="21.75" customHeight="1">
      <c r="A48" s="36" t="s">
        <v>61</v>
      </c>
      <c r="B48" s="154" t="str">
        <f>+A28</f>
        <v>7447- Ciudadanos expuestos a violencia, crímenes y delitos que participan en las actividades de prevención.</v>
      </c>
      <c r="C48" s="154"/>
      <c r="D48" s="154"/>
      <c r="E48" s="154"/>
      <c r="F48" s="154"/>
      <c r="G48" s="154"/>
      <c r="H48" s="154"/>
      <c r="I48" s="154"/>
      <c r="J48" s="154"/>
    </row>
    <row r="49" spans="1:11" ht="36" customHeight="1">
      <c r="A49" s="37" t="s">
        <v>62</v>
      </c>
      <c r="B49" s="148" t="s">
        <v>123</v>
      </c>
      <c r="C49" s="148"/>
      <c r="D49" s="148"/>
      <c r="E49" s="148"/>
      <c r="F49" s="148"/>
      <c r="G49" s="148"/>
      <c r="H49" s="148"/>
      <c r="I49" s="148"/>
      <c r="J49" s="148"/>
    </row>
    <row r="50" spans="1:11" ht="140.25" customHeight="1">
      <c r="A50" s="37" t="s">
        <v>64</v>
      </c>
      <c r="B50" s="149" t="s">
        <v>124</v>
      </c>
      <c r="C50" s="150"/>
      <c r="D50" s="150"/>
      <c r="E50" s="150"/>
      <c r="F50" s="150"/>
      <c r="G50" s="150"/>
      <c r="H50" s="150"/>
      <c r="I50" s="150"/>
      <c r="J50" s="150"/>
    </row>
    <row r="51" spans="1:11" ht="57" customHeight="1">
      <c r="A51" s="37" t="s">
        <v>66</v>
      </c>
      <c r="B51" s="149" t="s">
        <v>125</v>
      </c>
      <c r="C51" s="150"/>
      <c r="D51" s="150"/>
      <c r="E51" s="150"/>
      <c r="F51" s="150"/>
      <c r="G51" s="150"/>
      <c r="H51" s="150"/>
      <c r="I51" s="150"/>
      <c r="J51" s="150"/>
    </row>
    <row r="52" spans="1:11" ht="15">
      <c r="A52" s="151" t="s">
        <v>80</v>
      </c>
      <c r="B52" s="151"/>
      <c r="C52" s="151"/>
      <c r="D52" s="151"/>
      <c r="E52" s="151"/>
      <c r="F52" s="151"/>
      <c r="G52" s="151"/>
      <c r="H52" s="151"/>
      <c r="I52" s="151"/>
      <c r="J52" s="151"/>
    </row>
    <row r="53" spans="1:11" ht="21.75" customHeight="1">
      <c r="A53" s="152" t="s">
        <v>81</v>
      </c>
      <c r="B53" s="152"/>
      <c r="C53" s="152"/>
      <c r="D53" s="152"/>
      <c r="E53" s="152"/>
      <c r="F53" s="152"/>
      <c r="G53" s="152"/>
      <c r="H53" s="152"/>
      <c r="I53" s="152"/>
      <c r="J53" s="152"/>
      <c r="K53" s="1"/>
    </row>
    <row r="54" spans="1:11" ht="27.75" customHeight="1">
      <c r="A54" s="153"/>
      <c r="B54" s="153"/>
      <c r="C54" s="153"/>
      <c r="D54" s="153"/>
      <c r="E54" s="153"/>
      <c r="F54" s="153"/>
      <c r="G54" s="153"/>
      <c r="H54" s="153"/>
      <c r="I54" s="153"/>
      <c r="J54" s="153"/>
    </row>
    <row r="55" spans="1:11">
      <c r="A55" s="10"/>
      <c r="B55" s="10"/>
      <c r="C55" s="10"/>
      <c r="D55" s="10"/>
      <c r="E55" s="10"/>
      <c r="F55" s="10"/>
      <c r="G55" s="10"/>
      <c r="H55" s="10"/>
      <c r="I55" s="10"/>
      <c r="J55" s="10"/>
    </row>
    <row r="56" spans="1:11">
      <c r="A56" s="23"/>
      <c r="B56" s="23"/>
      <c r="C56" s="23"/>
      <c r="D56" s="23"/>
      <c r="E56" s="23"/>
      <c r="F56" s="23"/>
      <c r="G56" s="23"/>
      <c r="H56" s="23"/>
      <c r="I56" s="23"/>
    </row>
    <row r="57" spans="1:11" ht="15" thickBot="1">
      <c r="A57" s="21" t="s">
        <v>82</v>
      </c>
      <c r="B57" s="22">
        <f>+A20</f>
        <v>1158000000</v>
      </c>
      <c r="C57" s="23"/>
      <c r="D57" s="94"/>
      <c r="E57" s="94"/>
      <c r="F57" s="94"/>
      <c r="H57" s="94"/>
      <c r="I57" s="94"/>
      <c r="J57" s="94"/>
    </row>
    <row r="58" spans="1:11">
      <c r="A58" s="21" t="s">
        <v>83</v>
      </c>
      <c r="B58" s="22">
        <f>+C20</f>
        <v>1158000000</v>
      </c>
      <c r="C58" s="23"/>
      <c r="D58" s="95" t="s">
        <v>84</v>
      </c>
      <c r="E58" s="95"/>
      <c r="F58" s="95"/>
      <c r="H58" s="95" t="s">
        <v>85</v>
      </c>
      <c r="I58" s="95"/>
      <c r="J58" s="95"/>
    </row>
    <row r="59" spans="1:11">
      <c r="A59" s="21" t="s">
        <v>86</v>
      </c>
      <c r="B59" s="22">
        <f>+F20</f>
        <v>284145724.63999999</v>
      </c>
      <c r="C59" s="23"/>
      <c r="D59" s="136" t="s">
        <v>87</v>
      </c>
      <c r="E59" s="136"/>
      <c r="F59" s="136"/>
      <c r="H59" s="96" t="s">
        <v>88</v>
      </c>
      <c r="I59" s="96"/>
      <c r="J59" s="96"/>
    </row>
  </sheetData>
  <mergeCells count="63">
    <mergeCell ref="C11:J11"/>
    <mergeCell ref="A1:J1"/>
    <mergeCell ref="A2:J2"/>
    <mergeCell ref="B3:J3"/>
    <mergeCell ref="B4:J4"/>
    <mergeCell ref="B5:J5"/>
    <mergeCell ref="B6:J6"/>
    <mergeCell ref="B7:J7"/>
    <mergeCell ref="A8:J8"/>
    <mergeCell ref="C9:J9"/>
    <mergeCell ref="C10:J10"/>
    <mergeCell ref="A20:B20"/>
    <mergeCell ref="C20:E20"/>
    <mergeCell ref="F20:H20"/>
    <mergeCell ref="I20:J20"/>
    <mergeCell ref="A12:J12"/>
    <mergeCell ref="A17:J17"/>
    <mergeCell ref="A18:J18"/>
    <mergeCell ref="A19:B19"/>
    <mergeCell ref="C19:E19"/>
    <mergeCell ref="F19:H19"/>
    <mergeCell ref="I19:J19"/>
    <mergeCell ref="B13:J13"/>
    <mergeCell ref="B14:J14"/>
    <mergeCell ref="B15:J15"/>
    <mergeCell ref="B16:J16"/>
    <mergeCell ref="B35:J35"/>
    <mergeCell ref="A21:J21"/>
    <mergeCell ref="C22:D22"/>
    <mergeCell ref="E22:F22"/>
    <mergeCell ref="G22:H22"/>
    <mergeCell ref="I22:J22"/>
    <mergeCell ref="A29:J29"/>
    <mergeCell ref="A30:J30"/>
    <mergeCell ref="B31:J31"/>
    <mergeCell ref="B32:J32"/>
    <mergeCell ref="B33:J33"/>
    <mergeCell ref="B34:J34"/>
    <mergeCell ref="B48:J48"/>
    <mergeCell ref="B36:J36"/>
    <mergeCell ref="B37:J37"/>
    <mergeCell ref="B38:J38"/>
    <mergeCell ref="B39:J39"/>
    <mergeCell ref="B40:J40"/>
    <mergeCell ref="B42:J42"/>
    <mergeCell ref="B43:J43"/>
    <mergeCell ref="B44:J44"/>
    <mergeCell ref="B45:J45"/>
    <mergeCell ref="B46:J46"/>
    <mergeCell ref="B47:J47"/>
    <mergeCell ref="B41:J41"/>
    <mergeCell ref="D57:F57"/>
    <mergeCell ref="H57:J57"/>
    <mergeCell ref="H58:J58"/>
    <mergeCell ref="H59:J59"/>
    <mergeCell ref="B49:J49"/>
    <mergeCell ref="B50:J50"/>
    <mergeCell ref="B51:J51"/>
    <mergeCell ref="A52:J52"/>
    <mergeCell ref="A53:J53"/>
    <mergeCell ref="A54:J54"/>
    <mergeCell ref="D58:F58"/>
    <mergeCell ref="D59:F59"/>
  </mergeCells>
  <dataValidations xWindow="676" yWindow="507" count="16">
    <dataValidation allowBlank="1" sqref="A3" xr:uid="{00000000-0002-0000-0200-000000000000}"/>
    <dataValidation allowBlank="1" showInputMessage="1" prompt="Nombre del capítulo" sqref="B3:J5" xr:uid="{00000000-0002-0000-0200-000001000000}"/>
    <dataValidation allowBlank="1" showInputMessage="1" showErrorMessage="1" prompt="¿A quién va dirigido el programa?, ¿qué característica tiene esta población que requiere ser beneficiada?" sqref="B15:J15" xr:uid="{00000000-0002-0000-0200-000002000000}"/>
    <dataValidation allowBlank="1" showInputMessage="1" showErrorMessage="1" prompt="Nombre del producto" sqref="B31:J31 B35:J35 B39:J39 B44:J44 B48:J48 B41:J41" xr:uid="{00000000-0002-0000-0200-000003000000}"/>
    <dataValidation allowBlank="1" showInputMessage="1" showErrorMessage="1" prompt="¿En qué consiste el producto? su objetivo" sqref="B32:J32 B36:J36 B40:J41 B45:J45 B49:J49" xr:uid="{00000000-0002-0000-0200-000004000000}"/>
    <dataValidation allowBlank="1" showInputMessage="1" showErrorMessage="1" prompt="1. Describir lo plasmado en el presupuesto_x000a_2. Describir lo alcanzado en términos financieros y de producción " sqref="B33:J33 B37:J37 B50:J50 B46:J46 B42:J42" xr:uid="{00000000-0002-0000-0200-000005000000}"/>
    <dataValidation allowBlank="1" showInputMessage="1" showErrorMessage="1" prompt="De existir desvío, explicar razones." sqref="B34:J34 B38:J38 B43:J43 B47:J47 B51:J51" xr:uid="{00000000-0002-0000-0200-000006000000}"/>
    <dataValidation allowBlank="1" showInputMessage="1" showErrorMessage="1" prompt="Oportunidades de mejora identificadas" sqref="A54:J55" xr:uid="{00000000-0002-0000-0200-000007000000}"/>
    <dataValidation allowBlank="1" showInputMessage="1" showErrorMessage="1" prompt="Presupuesto del programa" sqref="A20:C20 F20" xr:uid="{00000000-0002-0000-0200-000008000000}"/>
    <dataValidation allowBlank="1" showInputMessage="1" showErrorMessage="1" prompt="¿En qué consiste el programa?" sqref="B14:J14" xr:uid="{00000000-0002-0000-0200-000009000000}"/>
    <dataValidation allowBlank="1" showInputMessage="1" showErrorMessage="1" prompt="Nombre de cada producto" sqref="A23:A28" xr:uid="{00000000-0002-0000-0200-00000A000000}"/>
    <dataValidation allowBlank="1" showInputMessage="1" showErrorMessage="1" prompt="Nombre del indicador" sqref="B23:B28" xr:uid="{00000000-0002-0000-0200-00000B000000}"/>
    <dataValidation allowBlank="1" showInputMessage="1" showErrorMessage="1" prompt="Meta anual del indicador" sqref="E23:E28 C23:C28 F24" xr:uid="{00000000-0002-0000-0200-00000C000000}"/>
    <dataValidation allowBlank="1" showInputMessage="1" showErrorMessage="1" prompt="Monto presupuestado para el producto" sqref="D25:D28 D23 F23 F25:F28" xr:uid="{00000000-0002-0000-0200-00000D000000}"/>
    <dataValidation allowBlank="1" showInputMessage="1" showErrorMessage="1" prompt="Meta alcanzada en el trimestre" sqref="G23:G28" xr:uid="{00000000-0002-0000-0200-00000E000000}"/>
    <dataValidation allowBlank="1" showInputMessage="1" showErrorMessage="1" prompt="Monto ejecutado en el trimestre" sqref="H23:H28" xr:uid="{00000000-0002-0000-0200-00000F000000}"/>
  </dataValidations>
  <pageMargins left="0.7" right="0.7" top="1.3912500000000001" bottom="0.75" header="0.34229166666666666" footer="0.3"/>
  <pageSetup scale="51" fitToHeight="0" orientation="portrait" r:id="rId1"/>
  <headerFooter>
    <oddHeader>&amp;C&amp;G
&amp;"Verdana,Negrita"&amp;10INFORME DE EVALUACIÓN TRIMESTRAL DE LAS
METAS FÍSICAS-FINANCIERAS
ABRIL - JUNIO 2025&amp;R&amp;"Verdana,Negrita"&amp;10
INF-PPP-05
Versión: 01</oddHeader>
  </headerFooter>
  <legacyDrawingHF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Nicole Espaillat A.</dc:creator>
  <cp:keywords/>
  <dc:description/>
  <cp:lastModifiedBy>Katherine Nathalia Abreu Mejia</cp:lastModifiedBy>
  <cp:revision/>
  <dcterms:created xsi:type="dcterms:W3CDTF">2021-03-22T15:50:10Z</dcterms:created>
  <dcterms:modified xsi:type="dcterms:W3CDTF">2025-07-17T18:03:01Z</dcterms:modified>
  <cp:category/>
  <cp:contentStatus/>
</cp:coreProperties>
</file>