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pgob-my.sharepoint.com/personal/mramirez_mip_gob_do/Documents/Escritorio/TRABAJOS 2024/Informes/Informe Semestral OAI 2024/Programación Indicativa Anual 2024/"/>
    </mc:Choice>
  </mc:AlternateContent>
  <xr:revisionPtr revIDLastSave="603" documentId="11_918EEF6DAB3D72CE580D0AED33B7C09061814255" xr6:coauthVersionLast="47" xr6:coauthVersionMax="47" xr10:uidLastSave="{FAD26C46-14D4-4F9C-8362-FF910B749912}"/>
  <bookViews>
    <workbookView xWindow="-120" yWindow="-120" windowWidth="29040" windowHeight="15720" xr2:uid="{00000000-000D-0000-FFFF-FFFF00000000}"/>
  </bookViews>
  <sheets>
    <sheet name="Programa 11" sheetId="1" r:id="rId1"/>
    <sheet name="Programa 12" sheetId="5" r:id="rId2"/>
    <sheet name="Programa 50" sheetId="7" r:id="rId3"/>
  </sheets>
  <externalReferences>
    <externalReference r:id="rId4"/>
  </externalReferences>
  <definedNames>
    <definedName name="_xlnm.Print_Area" localSheetId="0">'Programa 11'!$A$1:$J$59</definedName>
    <definedName name="_xlnm.Print_Area" localSheetId="1">'Programa 12'!$A$1:$J$39</definedName>
    <definedName name="_xlnm.Print_Area" localSheetId="2">'Programa 50'!$A$1:$J$59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7" l="1"/>
  <c r="B58" i="7" l="1"/>
  <c r="B47" i="7"/>
  <c r="B43" i="7"/>
  <c r="B39" i="7"/>
  <c r="B35" i="7"/>
  <c r="B31" i="7"/>
  <c r="J28" i="7"/>
  <c r="I28" i="7"/>
  <c r="J27" i="7"/>
  <c r="I27" i="7"/>
  <c r="J26" i="7"/>
  <c r="I26" i="7"/>
  <c r="J25" i="7"/>
  <c r="I25" i="7"/>
  <c r="J24" i="7"/>
  <c r="B56" i="7"/>
  <c r="C11" i="7"/>
  <c r="C10" i="7"/>
  <c r="C9" i="7"/>
  <c r="B37" i="5"/>
  <c r="B36" i="5"/>
  <c r="F20" i="5"/>
  <c r="B38" i="5" s="1"/>
  <c r="B27" i="5"/>
  <c r="J24" i="5"/>
  <c r="I24" i="5"/>
  <c r="C11" i="5"/>
  <c r="C10" i="5"/>
  <c r="C9" i="5"/>
  <c r="B47" i="1"/>
  <c r="B43" i="1"/>
  <c r="B39" i="1"/>
  <c r="B35" i="1"/>
  <c r="B31" i="1"/>
  <c r="F20" i="1"/>
  <c r="B58" i="1" s="1"/>
  <c r="A20" i="1"/>
  <c r="J25" i="1"/>
  <c r="J26" i="1"/>
  <c r="J27" i="1"/>
  <c r="J28" i="1"/>
  <c r="J24" i="1"/>
  <c r="I25" i="1"/>
  <c r="I26" i="1"/>
  <c r="I27" i="1"/>
  <c r="I28" i="1"/>
  <c r="I24" i="1"/>
  <c r="C20" i="1" l="1"/>
  <c r="B57" i="1" s="1"/>
  <c r="B56" i="1"/>
  <c r="I20" i="1"/>
  <c r="I20" i="5"/>
  <c r="C11" i="1"/>
  <c r="C10" i="1"/>
  <c r="C9" i="1"/>
  <c r="I20" i="7" l="1"/>
  <c r="B5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Raul Barbosa</author>
  </authors>
  <commentList>
    <comment ref="G26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Este producto se mide a final de año
</t>
        </r>
      </text>
    </comment>
    <comment ref="G27" authorId="0" shapeId="0" xr:uid="{00000000-0006-0000-0000-000002000000}">
      <text>
        <r>
          <rPr>
            <sz val="9"/>
            <color indexed="81"/>
            <rFont val="Tahoma"/>
            <family val="2"/>
          </rPr>
          <t>Este producto se mide a final de año</t>
        </r>
      </text>
    </comment>
    <comment ref="C28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este indicador hace referencia a 100%
</t>
        </r>
      </text>
    </comment>
    <comment ref="E28" authorId="0" shapeId="0" xr:uid="{92091F10-813F-46F3-BDB2-D4D0D8586F30}">
      <text>
        <r>
          <rPr>
            <sz val="9"/>
            <color indexed="81"/>
            <rFont val="Tahoma"/>
            <family val="2"/>
          </rPr>
          <t xml:space="preserve">este indicador hace referencia a 100%
</t>
        </r>
      </text>
    </comment>
    <comment ref="G2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Este producto se mide a final de año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Raul Barbosa</author>
  </authors>
  <commentList>
    <comment ref="E2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Este producto se mide a final de año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Este producto se mide a final de año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<sst xmlns="http://schemas.openxmlformats.org/spreadsheetml/2006/main" count="271" uniqueCount="103">
  <si>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</si>
  <si>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</si>
  <si>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</si>
  <si>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</si>
  <si>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</si>
  <si>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</si>
  <si>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</si>
  <si>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</si>
  <si>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</si>
  <si>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</si>
  <si>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</si>
  <si>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</si>
  <si>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</si>
  <si>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</si>
  <si>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</si>
  <si>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</si>
  <si>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</si>
  <si>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</si>
  <si>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</si>
  <si>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</si>
  <si>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</si>
  <si>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</si>
  <si>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</si>
  <si>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</si>
  <si>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</si>
  <si>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</si>
  <si>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</si>
  <si>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</si>
  <si>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</si>
  <si>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</si>
  <si>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</si>
  <si>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</si>
  <si>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</si>
  <si>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</si>
  <si>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</si>
  <si>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</si>
  <si>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</si>
  <si>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</si>
  <si>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Presupuesto aprobado:  </t>
  </si>
  <si>
    <t xml:space="preserve">Presupuesto modificado: </t>
  </si>
  <si>
    <t>Total devengado:</t>
  </si>
  <si>
    <t>Director de Planificación y Desarrollo</t>
  </si>
  <si>
    <t>IV.II - Formulación y Ejecución trimestral de las Metas por Producto</t>
  </si>
  <si>
    <t>0202-MINISTERIO DE  INTERIOR Y POLICÍA</t>
  </si>
  <si>
    <t>01-MINISTERIO DE INTERIOR Y POLICIA</t>
  </si>
  <si>
    <t>0001-MINISTERIO DE INTERIOR Y POLICIA</t>
  </si>
  <si>
    <t>11 - Asistencia y prevención para seguridad ciudadana</t>
  </si>
  <si>
    <t>Cantidad de negocios controlados y regulados</t>
  </si>
  <si>
    <t xml:space="preserve">Número de armas de fuego reguladas </t>
  </si>
  <si>
    <t>Empresas que manipulan productos químicos y pirotécnicos reguladas</t>
  </si>
  <si>
    <t>Cantidad de campañas de Convivencia Ciudadana</t>
  </si>
  <si>
    <t xml:space="preserve">Porcentaje de acciones de Seguridad ciudadana implementadas </t>
  </si>
  <si>
    <t>Ing. Luis Pimentel Caraballo</t>
  </si>
  <si>
    <t>Garantizar la seguridad ciudadana a nivel nacional, a través de una gestión coordinada que impacte de forma efectiva los diferentes niveles del Estado, logrando una mejor y mayor prevención de los elementos negativos de la seguridad ciudadana, en el marco del respeto a los derechos de la población</t>
  </si>
  <si>
    <t>Ser reconocidos como una entidad gubernamental modelo, apoyado en una gestión coordinada, de desarrollo sostenible, mejora continua, eficaz y eficiente de los servicios, y la transparencia institucional, como base de una buena administración de los recursos, en el alcance de la paz, la seguridad ciudadana y la garantía de los derechos de las personas.</t>
  </si>
  <si>
    <t>12 - Servicios de control y regulación migratoria</t>
  </si>
  <si>
    <t>Número de extranjeros naturalizados</t>
  </si>
  <si>
    <t>50 - Reducción de Crímenes y Delitos que afectan a la Seguridad Ciudadana</t>
  </si>
  <si>
    <t>N/A</t>
  </si>
  <si>
    <t>Negocios inspeccionados</t>
  </si>
  <si>
    <t xml:space="preserve">Cantidad de campañas realizadas </t>
  </si>
  <si>
    <t xml:space="preserve">Problemáticas sociales identificadas  </t>
  </si>
  <si>
    <t xml:space="preserve">Barrios intervenidos </t>
  </si>
  <si>
    <t>Reducir la violencia, crímenes y delito a la población vulnerable en los sectores intervenidos mediante las actividades de prevención focalizadas.</t>
  </si>
  <si>
    <t>I -Información Institucional</t>
  </si>
  <si>
    <t>Control de expendio de bebidas alcohólicas, a través de la supervisión del cumplimiento de las leyes y normativas vigentes en los centros de diversión (discotecas, bares, drinks, colmados y colmadones entre otros), realizando registros e inspecciones especializadas que anticipan y controlan el uso indebido de los espacios públicos alrededor de los mencionados negocios.</t>
  </si>
  <si>
    <t>1.2.2</t>
  </si>
  <si>
    <t>Consiste en desarrollar campañas de sensibilización cuyo fin es la motivación a la entrega voluntaria de las armas de fuego ilegales en toda la jurisdicción de los municipios priorizados según consta en el artículo 4 del Decreto No. 212-21, haciéndose énfasis en las zonas de impacto (barrios o sectores) con mayor incidencia de los hechos de violencia con armas de fuego.</t>
  </si>
  <si>
    <t>Fomentar la convivencia pacífica  entre la población a través de las mesas locales de prevención de seguridad, ciudadanía y género, en las que se realizan encuentros con las Instituciones Gubernamentales y sociedad civil organizada para dar respuesta y soluciones a las problemáticas sociales</t>
  </si>
  <si>
    <t>Regulación de la población extranjera en el territorio Nacional a través del otorgamiento de naturalizaciones, acorde a la Ley No. 1683/16 de abril de 1948 sobre naturalizaciones y Ley General de Migración No. 285-04.</t>
  </si>
  <si>
    <t>1.4.2</t>
  </si>
  <si>
    <t>Controlar y regular la importación, exportación, tránsito, almacenamiento, comercialización, distribución de armas,  municiones y materiales relacionados  a través de comerciantes, armerías, talleres de reparación y relleno, cacería con fines comerciales, clubes deportivos y polígonos de tiro.</t>
  </si>
  <si>
    <t>Asistir a la población en todo el Territorio Nacional recibiendo sus denuncias sobre actos de abusos, violencia intrafamiliar, crímenes, delitos, corrupción, entre otros. Garantizando la protección y discreción del denunciante, realizando investigaciones y  aplicando mediación de conflictos para impulsar la convivencia armónica y coherente entre todos los sectores sociales.</t>
  </si>
  <si>
    <t>Impulsar acciones mediante una Estrategia Integral de Seguridad Ciudadana en favor de la reducción de actos violentos y delictivos, construyendo una gestión articulada e integrada para alcanzar la corresponsabilidad multisectorial.</t>
  </si>
  <si>
    <t>A través de este programa se realizan las actividades relativas a garantizar la seguridad ciudadana, conforme está establecido en la Estrategia Nacional de Desarrollo (END), Planes Estratégico Institucionales (PEI), Planes Operativos Anuales (POA) y los marcos legales que son la Constitución, leyes generales o especiales. Este programa incluye servicios de asistencia y prevención, tales como: 
Reducir la violencia, crímenes y delitos que afectan la seguridad ciudadana en los sectores vulnerables intervenidos, disminución de los actos delictivos con el uso de armas de fuego, disminución de los accidentes y las víctimas por el uso, transportación y manipulación de productos pirotécnicos, reducción de la inseguridad en los municipios a través de las políticas de prevención de violencia, crímenes y delitos, regulación de la permanencia y el estatus de extranjeros en el país a través de las naturalizaciones y el fortalecimiento de las labores de prevención de delitos en los lugares de recreación y esparcimiento por los agentes de la Policía Auxiliar.</t>
  </si>
  <si>
    <t xml:space="preserve">La población dominicana y extranjera, familias, jóvenes en sectores y comunidades vulnerables, ciudadanos, empresas y  compañías de seguridad, armerías, polígonos, talleres de armas y compañías de productos pirotécnicos y químicos.   </t>
  </si>
  <si>
    <t>Reducir la percepción de inseguridad de los ciudadanos en los municipios, a través de las políticas de prevención de violencias, crímenes y delitos implementadas, de un 37% a un 20% durante el periodo 2021-2024.</t>
  </si>
  <si>
    <t>Controlar el flujo migratorio desarrollando políticas de entrada y estadía en el país.</t>
  </si>
  <si>
    <t>Población extranjera en República Dominicana.</t>
  </si>
  <si>
    <t>Regulada la permanencia y estatus de extranjeros en el país a través de las naturalizaciones, manteniendo en un 100% los controles sobre el cumplimiento estricto de los requisitos para la naturalización de extranjeros durante el periodo 2021-2025.</t>
  </si>
  <si>
    <t>Programa mejorado y definido con un presupuesto Orientado a Resultados (PPOR), compuesto por diferentes acciones con el propósito fundamental de reducir los crimines y delitos en el Territorio Nacional, los cuales se encuentran alineados a la implementación de la  Estrategia Nacional Integral de Seguridad Ciudadana (ENISC)</t>
  </si>
  <si>
    <t>Población en general y expuesta a violencia, crímenes y delitos en las zonas priorizadas</t>
  </si>
  <si>
    <t>Reducción de la tasa de homicidios con armas de fuego de un 4.6 a un 4.0 en el año 2022</t>
  </si>
  <si>
    <r>
      <t xml:space="preserve">VI. </t>
    </r>
    <r>
      <rPr>
        <b/>
        <sz val="11"/>
        <color theme="0"/>
        <rFont val="Verdana"/>
        <family val="2"/>
      </rPr>
      <t>Oportunidades de Mejora</t>
    </r>
  </si>
  <si>
    <r>
      <t>Beneficiarios:</t>
    </r>
    <r>
      <rPr>
        <sz val="10"/>
        <color rgb="FF000000"/>
        <rFont val="Verdana"/>
        <family val="2"/>
      </rPr>
      <t xml:space="preserve"> </t>
    </r>
  </si>
  <si>
    <r>
      <rPr>
        <b/>
        <sz val="10"/>
        <rFont val="Verdana"/>
        <family val="2"/>
      </rPr>
      <t xml:space="preserve">7896- </t>
    </r>
    <r>
      <rPr>
        <sz val="10"/>
        <rFont val="Verdana"/>
        <family val="2"/>
      </rPr>
      <t>Población recibe campañas de educación en principios y valores para la convivencia y cultura de paz.</t>
    </r>
  </si>
  <si>
    <r>
      <rPr>
        <b/>
        <sz val="10"/>
        <rFont val="Verdana"/>
        <family val="2"/>
      </rPr>
      <t>6105-</t>
    </r>
    <r>
      <rPr>
        <sz val="10"/>
        <rFont val="Verdana"/>
        <family val="2"/>
      </rPr>
      <t xml:space="preserve"> Negocios que comercializan armas de fuego controlados y regulados en sus operaciones.</t>
    </r>
  </si>
  <si>
    <r>
      <rPr>
        <b/>
        <sz val="10"/>
        <rFont val="Verdana"/>
        <family val="2"/>
      </rPr>
      <t>6864-</t>
    </r>
    <r>
      <rPr>
        <sz val="10"/>
        <rFont val="Verdana"/>
        <family val="2"/>
      </rPr>
      <t xml:space="preserve"> Personas físicas y jurídicas con derecho de tenencia y porte de armas de fuego reguladas.</t>
    </r>
  </si>
  <si>
    <r>
      <rPr>
        <b/>
        <sz val="10"/>
        <rFont val="Verdana"/>
        <family val="2"/>
      </rPr>
      <t>7744-</t>
    </r>
    <r>
      <rPr>
        <sz val="10"/>
        <rFont val="Verdana"/>
        <family val="2"/>
      </rPr>
      <t xml:space="preserve"> Empresas de manipulación de productos pirotécnicos y químicos reguladas.</t>
    </r>
  </si>
  <si>
    <r>
      <rPr>
        <b/>
        <sz val="10"/>
        <rFont val="Verdana"/>
        <family val="2"/>
      </rPr>
      <t>7746-</t>
    </r>
    <r>
      <rPr>
        <sz val="10"/>
        <rFont val="Verdana"/>
        <family val="2"/>
      </rPr>
      <t xml:space="preserve"> Ciudadanos y extranjeros beneficiados a través de acciones y políticas integral de seguridad ciudadana.</t>
    </r>
  </si>
  <si>
    <r>
      <rPr>
        <b/>
        <sz val="10"/>
        <rFont val="Verdana"/>
        <family val="2"/>
      </rPr>
      <t>7749-</t>
    </r>
    <r>
      <rPr>
        <sz val="10"/>
        <rFont val="Verdana"/>
        <family val="2"/>
      </rPr>
      <t xml:space="preserve"> Extranjeros residentes con estatus migratorio regulados a través de las naturalizaciones</t>
    </r>
  </si>
  <si>
    <t>Controlar y regular la producción, almacenamiento, comercialización, transportación y manipulación de materiales pirotécnicos y químicos en el país. Otorgar los permisos correspondientes a las empresas de productos pirotécnicos y químicos.</t>
  </si>
  <si>
    <t>Controlar y regular la tenencia y portación de armas de fuego (pistolas, revolver y escopetas) en manos de la población civil y las compañías de seguridad privada a través de la aplicación de la Ley 631-16 sobre control y regulación de armas, municiones y materiales relacionados.</t>
  </si>
  <si>
    <r>
      <rPr>
        <b/>
        <sz val="10"/>
        <rFont val="Verdana"/>
        <family val="2"/>
      </rPr>
      <t>7420-</t>
    </r>
    <r>
      <rPr>
        <sz val="10"/>
        <rFont val="Verdana"/>
        <family val="2"/>
      </rPr>
      <t>Acciones comunes P50</t>
    </r>
  </si>
  <si>
    <r>
      <rPr>
        <b/>
        <sz val="10"/>
        <rFont val="Verdana"/>
        <family val="2"/>
      </rPr>
      <t xml:space="preserve">7447- </t>
    </r>
    <r>
      <rPr>
        <sz val="10"/>
        <rFont val="Verdana"/>
        <family val="2"/>
      </rPr>
      <t>Ciudadanos expuestos a violencia, crímenes y delitos que participan en las actividades de prevención.</t>
    </r>
  </si>
  <si>
    <r>
      <rPr>
        <b/>
        <sz val="10"/>
        <rFont val="Verdana"/>
        <family val="2"/>
      </rPr>
      <t>6867-</t>
    </r>
    <r>
      <rPr>
        <sz val="10"/>
        <rFont val="Verdana"/>
        <family val="2"/>
      </rPr>
      <t xml:space="preserve"> Negocios de expendio bebidas alcohólicas inspeccionados para el cumplimiento de las leyes normativas vigentes.</t>
    </r>
  </si>
  <si>
    <r>
      <rPr>
        <b/>
        <sz val="10"/>
        <rFont val="Verdana"/>
        <family val="2"/>
      </rPr>
      <t>7895-</t>
    </r>
    <r>
      <rPr>
        <sz val="10"/>
        <rFont val="Verdana"/>
        <family val="2"/>
      </rPr>
      <t>Municipios con Mesas Locales de Seguridad, Ciudadanía y Género fortalecidas y en funcionamiento.</t>
    </r>
  </si>
  <si>
    <r>
      <rPr>
        <b/>
        <sz val="10"/>
        <rFont val="Verdana"/>
        <family val="2"/>
      </rPr>
      <t>7935-</t>
    </r>
    <r>
      <rPr>
        <sz val="10"/>
        <rFont val="Verdana"/>
        <family val="2"/>
      </rPr>
      <t>Campañas de entrega e incautación de armas de fuego ilegales.</t>
    </r>
  </si>
  <si>
    <t>Programación Anual</t>
  </si>
  <si>
    <t>Ejecución Anual</t>
  </si>
  <si>
    <t xml:space="preserve">Porcentaje de Ejecución </t>
  </si>
  <si>
    <t>No aplica</t>
  </si>
  <si>
    <t>No aplica.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</si>
</sst>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[$-10409]#,##0;\-#,##0"/>
    <numFmt numFmtId="165" formatCode="[$-10409]#,##0.00;\-#,##0.00"/>
    <numFmt numFmtId="166" formatCode="[$-10409]0.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Verdana"/>
      <family val="2"/>
    </font>
    <font>
      <b/>
      <sz val="12"/>
      <color theme="0"/>
      <name val="Verdana"/>
      <family val="2"/>
    </font>
    <font>
      <i/>
      <sz val="10"/>
      <color theme="1"/>
      <name val="Verdana"/>
      <family val="2"/>
    </font>
    <font>
      <i/>
      <sz val="11"/>
      <color theme="1"/>
      <name val="Verdana"/>
      <family val="2"/>
    </font>
    <font>
      <sz val="11"/>
      <name val="Verdana"/>
      <family val="2"/>
    </font>
    <font>
      <sz val="10"/>
      <color theme="1"/>
      <name val="Verdana"/>
      <family val="2"/>
    </font>
    <font>
      <b/>
      <sz val="10"/>
      <color rgb="FF000000"/>
      <name val="Verdana"/>
      <family val="2"/>
    </font>
    <font>
      <b/>
      <sz val="11"/>
      <color theme="0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i/>
      <sz val="10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8"/>
        <bgColor indexed="64"/>
      </patternFill>
    </fill>
    <fill>
      <patternFill patternType="solid">
        <fgColor rgb="FFEE2A2E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5" fillId="0" borderId="0" xfId="0" applyFont="1" applyProtection="1">
      <protection locked="0"/>
    </xf>
    <xf numFmtId="0" fontId="5" fillId="0" borderId="0" xfId="0" applyFont="1"/>
    <xf numFmtId="0" fontId="9" fillId="0" borderId="0" xfId="0" applyFont="1" applyProtection="1"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3" fillId="0" borderId="3" xfId="0" applyFont="1" applyBorder="1" applyAlignment="1">
      <alignment vertical="top"/>
    </xf>
    <xf numFmtId="4" fontId="10" fillId="0" borderId="3" xfId="0" applyNumberFormat="1" applyFont="1" applyBorder="1" applyAlignment="1">
      <alignment vertical="top" wrapText="1"/>
    </xf>
    <xf numFmtId="0" fontId="15" fillId="0" borderId="0" xfId="0" applyFont="1" applyProtection="1"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6" fillId="0" borderId="2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8" borderId="0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8" borderId="4" xfId="0" applyFont="1" applyFill="1" applyBorder="1" applyAlignment="1" applyProtection="1">
      <alignment horizontal="justify" vertical="center" wrapText="1"/>
      <protection locked="0"/>
    </xf>
    <xf numFmtId="0" fontId="11" fillId="6" borderId="4" xfId="0" applyFont="1" applyFill="1" applyBorder="1" applyAlignment="1" applyProtection="1">
      <alignment vertical="center" wrapText="1"/>
      <protection locked="0"/>
    </xf>
    <xf numFmtId="0" fontId="17" fillId="6" borderId="4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6" fillId="2" borderId="4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49" fontId="7" fillId="0" borderId="4" xfId="0" quotePrefix="1" applyNumberFormat="1" applyFont="1" applyBorder="1" applyAlignment="1" applyProtection="1">
      <alignment horizontal="left" vertical="center" wrapText="1"/>
      <protection locked="0"/>
    </xf>
    <xf numFmtId="0" fontId="13" fillId="0" borderId="4" xfId="0" applyFont="1" applyBorder="1"/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16" fillId="3" borderId="4" xfId="0" applyFont="1" applyFill="1" applyBorder="1" applyAlignment="1">
      <alignment horizontal="center" vertical="center" wrapText="1" readingOrder="1"/>
    </xf>
    <xf numFmtId="44" fontId="15" fillId="0" borderId="4" xfId="2" applyFont="1" applyFill="1" applyBorder="1" applyAlignment="1" applyProtection="1">
      <alignment horizontal="center" vertical="center" wrapText="1" readingOrder="1"/>
      <protection locked="0"/>
    </xf>
    <xf numFmtId="10" fontId="15" fillId="0" borderId="4" xfId="1" applyNumberFormat="1" applyFont="1" applyFill="1" applyBorder="1" applyAlignment="1" applyProtection="1">
      <alignment horizontal="center" vertical="center" wrapText="1" readingOrder="1"/>
    </xf>
    <xf numFmtId="0" fontId="10" fillId="0" borderId="4" xfId="0" applyFont="1" applyBorder="1"/>
    <xf numFmtId="0" fontId="11" fillId="5" borderId="4" xfId="0" applyFont="1" applyFill="1" applyBorder="1" applyAlignment="1">
      <alignment horizontal="center" vertical="center" wrapText="1" readingOrder="1"/>
    </xf>
    <xf numFmtId="0" fontId="15" fillId="3" borderId="4" xfId="0" applyFont="1" applyFill="1" applyBorder="1" applyAlignment="1">
      <alignment vertical="top" wrapText="1"/>
    </xf>
    <xf numFmtId="0" fontId="11" fillId="5" borderId="4" xfId="0" applyFont="1" applyFill="1" applyBorder="1" applyAlignment="1">
      <alignment horizontal="center" vertical="center" wrapText="1" readingOrder="1"/>
    </xf>
    <xf numFmtId="0" fontId="15" fillId="0" borderId="4" xfId="0" applyFont="1" applyBorder="1" applyAlignment="1" applyProtection="1">
      <alignment vertical="center" wrapText="1"/>
      <protection locked="0"/>
    </xf>
    <xf numFmtId="164" fontId="15" fillId="0" borderId="4" xfId="0" applyNumberFormat="1" applyFont="1" applyBorder="1" applyAlignment="1" applyProtection="1">
      <alignment horizontal="center" vertical="center" wrapText="1" readingOrder="1"/>
      <protection locked="0"/>
    </xf>
    <xf numFmtId="165" fontId="15" fillId="0" borderId="4" xfId="0" applyNumberFormat="1" applyFont="1" applyBorder="1" applyAlignment="1" applyProtection="1">
      <alignment horizontal="center" vertical="center" wrapText="1" readingOrder="1"/>
      <protection locked="0"/>
    </xf>
    <xf numFmtId="164" fontId="15" fillId="5" borderId="4" xfId="0" applyNumberFormat="1" applyFont="1" applyFill="1" applyBorder="1" applyAlignment="1" applyProtection="1">
      <alignment horizontal="center" vertical="center" wrapText="1" readingOrder="1"/>
      <protection locked="0"/>
    </xf>
    <xf numFmtId="165" fontId="15" fillId="5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15" fillId="0" borderId="4" xfId="0" applyNumberFormat="1" applyFont="1" applyBorder="1" applyAlignment="1" applyProtection="1">
      <alignment horizontal="center" vertical="center" wrapText="1"/>
      <protection locked="0"/>
    </xf>
    <xf numFmtId="10" fontId="15" fillId="4" borderId="4" xfId="1" applyNumberFormat="1" applyFont="1" applyFill="1" applyBorder="1" applyAlignment="1" applyProtection="1">
      <alignment horizontal="center" vertical="center" wrapText="1" readingOrder="1"/>
      <protection locked="0"/>
    </xf>
    <xf numFmtId="166" fontId="15" fillId="4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7" borderId="5" xfId="0" applyFont="1" applyFill="1" applyBorder="1" applyAlignment="1">
      <alignment horizontal="left" vertical="center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15" fillId="0" borderId="5" xfId="0" applyFont="1" applyBorder="1" applyProtection="1">
      <protection locked="0"/>
    </xf>
    <xf numFmtId="0" fontId="6" fillId="2" borderId="6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/>
    </xf>
    <xf numFmtId="0" fontId="11" fillId="0" borderId="6" xfId="0" applyFont="1" applyBorder="1" applyAlignment="1">
      <alignment vertical="center"/>
    </xf>
    <xf numFmtId="49" fontId="7" fillId="0" borderId="6" xfId="0" quotePrefix="1" applyNumberFormat="1" applyFont="1" applyBorder="1" applyAlignment="1" applyProtection="1">
      <alignment horizontal="left" vertical="center" wrapText="1"/>
      <protection locked="0"/>
    </xf>
    <xf numFmtId="0" fontId="13" fillId="0" borderId="6" xfId="0" applyFont="1" applyBorder="1"/>
    <xf numFmtId="0" fontId="7" fillId="0" borderId="6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0" fontId="7" fillId="8" borderId="6" xfId="0" applyFont="1" applyFill="1" applyBorder="1" applyAlignment="1" applyProtection="1">
      <alignment horizontal="left" vertical="center" wrapText="1"/>
      <protection locked="0"/>
    </xf>
    <xf numFmtId="0" fontId="16" fillId="3" borderId="6" xfId="0" applyFont="1" applyFill="1" applyBorder="1" applyAlignment="1">
      <alignment horizontal="center" vertical="center" wrapText="1" readingOrder="1"/>
    </xf>
    <xf numFmtId="44" fontId="15" fillId="0" borderId="6" xfId="2" applyFont="1" applyFill="1" applyBorder="1" applyAlignment="1" applyProtection="1">
      <alignment horizontal="center" vertical="center" wrapText="1" readingOrder="1"/>
      <protection locked="0"/>
    </xf>
    <xf numFmtId="10" fontId="15" fillId="0" borderId="6" xfId="1" applyNumberFormat="1" applyFont="1" applyFill="1" applyBorder="1" applyAlignment="1" applyProtection="1">
      <alignment horizontal="center" vertical="center" wrapText="1" readingOrder="1"/>
    </xf>
    <xf numFmtId="0" fontId="10" fillId="0" borderId="6" xfId="0" applyFont="1" applyBorder="1"/>
    <xf numFmtId="0" fontId="11" fillId="5" borderId="6" xfId="0" applyFont="1" applyFill="1" applyBorder="1" applyAlignment="1">
      <alignment horizontal="center" vertical="center" wrapText="1" readingOrder="1"/>
    </xf>
    <xf numFmtId="0" fontId="15" fillId="3" borderId="6" xfId="0" applyFont="1" applyFill="1" applyBorder="1" applyAlignment="1">
      <alignment vertical="top" wrapText="1"/>
    </xf>
    <xf numFmtId="0" fontId="11" fillId="5" borderId="6" xfId="0" applyFont="1" applyFill="1" applyBorder="1" applyAlignment="1">
      <alignment horizontal="center" vertical="center" wrapText="1" readingOrder="1"/>
    </xf>
    <xf numFmtId="0" fontId="15" fillId="0" borderId="6" xfId="0" applyFont="1" applyBorder="1" applyAlignment="1" applyProtection="1">
      <alignment vertical="center" wrapText="1"/>
      <protection locked="0"/>
    </xf>
    <xf numFmtId="164" fontId="15" fillId="0" borderId="6" xfId="0" applyNumberFormat="1" applyFont="1" applyBorder="1" applyAlignment="1" applyProtection="1">
      <alignment horizontal="center" vertical="center" wrapText="1" readingOrder="1"/>
      <protection locked="0"/>
    </xf>
    <xf numFmtId="165" fontId="15" fillId="0" borderId="6" xfId="0" applyNumberFormat="1" applyFont="1" applyBorder="1" applyAlignment="1" applyProtection="1">
      <alignment horizontal="center" vertical="center" wrapText="1" readingOrder="1"/>
      <protection locked="0"/>
    </xf>
    <xf numFmtId="165" fontId="15" fillId="5" borderId="6" xfId="0" applyNumberFormat="1" applyFont="1" applyFill="1" applyBorder="1" applyAlignment="1" applyProtection="1">
      <alignment horizontal="center" vertical="center" wrapText="1" readingOrder="1"/>
      <protection locked="0"/>
    </xf>
    <xf numFmtId="164" fontId="15" fillId="0" borderId="6" xfId="0" applyNumberFormat="1" applyFont="1" applyBorder="1" applyAlignment="1" applyProtection="1">
      <alignment horizontal="center" vertical="center" wrapText="1"/>
      <protection locked="0"/>
    </xf>
    <xf numFmtId="10" fontId="15" fillId="4" borderId="6" xfId="1" applyNumberFormat="1" applyFont="1" applyFill="1" applyBorder="1" applyAlignment="1" applyProtection="1">
      <alignment horizontal="center" vertical="center" wrapText="1" readingOrder="1"/>
      <protection locked="0"/>
    </xf>
    <xf numFmtId="166" fontId="15" fillId="4" borderId="6" xfId="0" applyNumberFormat="1" applyFont="1" applyFill="1" applyBorder="1" applyAlignment="1" applyProtection="1">
      <alignment horizontal="center" vertical="center" wrapText="1" readingOrder="1"/>
      <protection locked="0"/>
    </xf>
    <xf numFmtId="164" fontId="15" fillId="5" borderId="6" xfId="0" applyNumberFormat="1" applyFont="1" applyFill="1" applyBorder="1" applyAlignment="1" applyProtection="1">
      <alignment horizontal="center" vertical="center" wrapText="1" readingOrder="1"/>
      <protection locked="0"/>
    </xf>
    <xf numFmtId="1" fontId="15" fillId="0" borderId="6" xfId="0" applyNumberFormat="1" applyFont="1" applyBorder="1" applyAlignment="1" applyProtection="1">
      <alignment horizontal="center" vertical="center" wrapText="1" readingOrder="1"/>
      <protection locked="0"/>
    </xf>
    <xf numFmtId="0" fontId="11" fillId="6" borderId="6" xfId="0" applyFont="1" applyFill="1" applyBorder="1" applyAlignment="1" applyProtection="1">
      <alignment vertical="center" wrapText="1"/>
      <protection locked="0"/>
    </xf>
    <xf numFmtId="0" fontId="17" fillId="6" borderId="6" xfId="0" applyFont="1" applyFill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horizontal="justify" vertical="center" wrapText="1"/>
      <protection locked="0"/>
    </xf>
    <xf numFmtId="0" fontId="7" fillId="8" borderId="6" xfId="0" applyFont="1" applyFill="1" applyBorder="1" applyAlignment="1" applyProtection="1">
      <alignment horizontal="justify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Protection="1">
      <protection locked="0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6" fillId="7" borderId="0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9" fontId="15" fillId="0" borderId="7" xfId="0" applyNumberFormat="1" applyFont="1" applyBorder="1" applyAlignment="1" applyProtection="1">
      <alignment horizontal="center" vertical="center" wrapText="1" readingOrder="1"/>
      <protection locked="0"/>
    </xf>
    <xf numFmtId="165" fontId="15" fillId="0" borderId="7" xfId="0" applyNumberFormat="1" applyFont="1" applyBorder="1" applyAlignment="1" applyProtection="1">
      <alignment horizontal="center" vertical="center" wrapText="1" readingOrder="1"/>
      <protection locked="0"/>
    </xf>
    <xf numFmtId="9" fontId="15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15" fillId="5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15" fillId="0" borderId="7" xfId="0" applyNumberFormat="1" applyFont="1" applyBorder="1" applyAlignment="1" applyProtection="1">
      <alignment horizontal="center" vertical="center" wrapText="1"/>
      <protection locked="0"/>
    </xf>
    <xf numFmtId="10" fontId="15" fillId="4" borderId="7" xfId="1" applyNumberFormat="1" applyFont="1" applyFill="1" applyBorder="1" applyAlignment="1" applyProtection="1">
      <alignment horizontal="center" vertical="center" wrapText="1" readingOrder="1"/>
      <protection locked="0"/>
    </xf>
    <xf numFmtId="166" fontId="15" fillId="4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0" xfId="0" applyFont="1" applyFill="1" applyBorder="1" applyAlignment="1" applyProtection="1">
      <alignment vertical="center" wrapText="1"/>
      <protection locked="0"/>
    </xf>
    <xf numFmtId="0" fontId="17" fillId="6" borderId="0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justify" vertical="center" wrapText="1"/>
      <protection locked="0"/>
    </xf>
    <xf numFmtId="0" fontId="7" fillId="8" borderId="0" xfId="0" applyFont="1" applyFill="1" applyBorder="1" applyAlignment="1" applyProtection="1">
      <alignment horizontal="justify" vertical="center" wrapText="1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4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Verdana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14999847407452621"/>
        </left>
        <right style="thin">
          <color theme="0" tint="-0.14999847407452621"/>
        </right>
        <top/>
        <bottom/>
        <vertical style="thin">
          <color theme="0" tint="-0.14999847407452621"/>
        </vertical>
        <horizontal style="thin">
          <color theme="0" tint="-0.1499984740745262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14999847407452621"/>
        </left>
        <right/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Verdana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14999847407452621"/>
        </left>
        <right style="thin">
          <color theme="0" tint="-0.14999847407452621"/>
        </right>
        <top/>
        <bottom/>
        <vertical style="thin">
          <color theme="0" tint="-0.14999847407452621"/>
        </vertical>
        <horizontal style="thin">
          <color theme="0" tint="-0.1499984740745262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14999847407452621"/>
        </left>
        <right/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4" formatCode="[$-10409]#,##0;\-#,##0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4.9989318521683403E-2"/>
        </left>
        <right/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Verdana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4.9989318521683403E-2"/>
        </left>
        <right style="thin">
          <color theme="0" tint="-4.9989318521683403E-2"/>
        </right>
        <top/>
        <bottom/>
        <vertical style="thin">
          <color theme="0" tint="-4.9989318521683403E-2"/>
        </vertical>
        <horizontal style="thin">
          <color theme="0" tint="-4.9989318521683403E-2"/>
        </horizontal>
      </border>
      <protection locked="1" hidden="0"/>
    </dxf>
    <dxf>
      <border>
        <bottom style="thin">
          <color theme="0" tint="-4.9989318521683403E-2"/>
        </bottom>
      </border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</dxfs>
  <tableStyles count="2" defaultTableStyle="TableStyleMedium2" defaultPivotStyle="PivotStyleLight16">
    <tableStyle name="Estilo de tabla 1" pivot="0" count="0" xr9:uid="{00000000-0011-0000-FFFF-FFFF00000000}"/>
    <tableStyle name="Invisible" pivot="0" table="0" count="0" xr9:uid="{00000000-0011-0000-FFFF-FFFF01000000}"/>
  </tableStyles>
  <colors>
    <mruColors>
      <color rgb="FFEE2A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3:J28" totalsRowShown="0" headerRowDxfId="11" dataDxfId="44" headerRowBorderDxfId="41" tableBorderDxfId="43" totalsRowBorderDxfId="42">
  <tableColumns count="10">
    <tableColumn id="1" xr3:uid="{00000000-0010-0000-0000-000001000000}" name="Producto" dataDxfId="21"/>
    <tableColumn id="2" xr3:uid="{00000000-0010-0000-0000-000002000000}" name="Indicador" dataDxfId="20"/>
    <tableColumn id="3" xr3:uid="{00000000-0010-0000-0000-000003000000}" name="Física_x000a_(A)" dataDxfId="19"/>
    <tableColumn id="4" xr3:uid="{00000000-0010-0000-0000-000004000000}" name="Financiera_x000a_(B)" dataDxfId="18"/>
    <tableColumn id="9" xr3:uid="{00000000-0010-0000-0000-000009000000}" name="Física_x000a_(C)" dataDxfId="17"/>
    <tableColumn id="10" xr3:uid="{00000000-0010-0000-0000-00000A000000}" name="Financiera_x000a_(D)" dataDxfId="16"/>
    <tableColumn id="5" xr3:uid="{00000000-0010-0000-0000-000005000000}" name="Física _x000a_(E)" dataDxfId="15"/>
    <tableColumn id="6" xr3:uid="{00000000-0010-0000-0000-000006000000}" name="Financiera _x000a_ (F)" dataDxfId="14"/>
    <tableColumn id="7" xr3:uid="{00000000-0010-0000-0000-000007000000}" name="Física _x000a_(%)_x000a_ G=E/C" dataDxfId="13" dataCellStyle="Porcentaje">
      <calculatedColumnFormula>IF(G24&gt;0,G24/E24,0)</calculatedColumnFormula>
    </tableColumn>
    <tableColumn id="8" xr3:uid="{00000000-0010-0000-0000-000008000000}" name="Financiero _x000a_(%) _x000a_H=F/D" dataDxfId="12">
      <calculatedColumnFormula>IF(H24&gt;0,H24/F24,0)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a16" displayName="Tabla16" ref="A23:J24" totalsRowShown="0" headerRowDxfId="40" dataDxfId="39" headerRowBorderDxfId="37" tableBorderDxfId="38" totalsRowBorderDxfId="36">
  <tableColumns count="10">
    <tableColumn id="1" xr3:uid="{00000000-0010-0000-0100-000001000000}" name="Producto" dataDxfId="35"/>
    <tableColumn id="2" xr3:uid="{00000000-0010-0000-0100-000002000000}" name="Indicador" dataDxfId="34"/>
    <tableColumn id="3" xr3:uid="{00000000-0010-0000-0100-000003000000}" name="Física_x000a_(A)" dataDxfId="33"/>
    <tableColumn id="4" xr3:uid="{00000000-0010-0000-0100-000004000000}" name="Financiera_x000a_(B)" dataDxfId="32"/>
    <tableColumn id="9" xr3:uid="{00000000-0010-0000-0100-000009000000}" name="Física_x000a_(C)" dataDxfId="31"/>
    <tableColumn id="10" xr3:uid="{00000000-0010-0000-0100-00000A000000}" name="Financiera_x000a_(D)" dataDxfId="30"/>
    <tableColumn id="5" xr3:uid="{00000000-0010-0000-0100-000005000000}" name="Física _x000a_(E)" dataDxfId="29"/>
    <tableColumn id="6" xr3:uid="{00000000-0010-0000-0100-000006000000}" name="Financiera _x000a_ (F)" dataDxfId="28"/>
    <tableColumn id="7" xr3:uid="{00000000-0010-0000-0100-000007000000}" name="Física _x000a_(%)_x000a_ G=E/C" dataDxfId="27" dataCellStyle="Porcentaje">
      <calculatedColumnFormula>IF(G24&gt;0,G24/E24,0)</calculatedColumnFormula>
    </tableColumn>
    <tableColumn id="8" xr3:uid="{00000000-0010-0000-0100-000008000000}" name="Financiero _x000a_(%) _x000a_H=F/D" dataDxfId="26">
      <calculatedColumnFormula>IF(H24&gt;0,H24/F24,0)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a18" displayName="Tabla18" ref="A23:J28" totalsRowShown="0" headerRowDxfId="0" dataDxfId="25" headerRowBorderDxfId="23" tableBorderDxfId="24" totalsRowBorderDxfId="22">
  <tableColumns count="10">
    <tableColumn id="1" xr3:uid="{00000000-0010-0000-0300-000001000000}" name="Producto" dataDxfId="10"/>
    <tableColumn id="2" xr3:uid="{00000000-0010-0000-0300-000002000000}" name="Indicador" dataDxfId="9"/>
    <tableColumn id="3" xr3:uid="{00000000-0010-0000-0300-000003000000}" name="Física_x000a_(A)" dataDxfId="8"/>
    <tableColumn id="4" xr3:uid="{00000000-0010-0000-0300-000004000000}" name="Financiera_x000a_(B)" dataDxfId="7"/>
    <tableColumn id="9" xr3:uid="{00000000-0010-0000-0300-000009000000}" name="Física_x000a_(C)" dataDxfId="6"/>
    <tableColumn id="10" xr3:uid="{00000000-0010-0000-0300-00000A000000}" name="Financiera_x000a_(D)" dataDxfId="5"/>
    <tableColumn id="5" xr3:uid="{00000000-0010-0000-0300-000005000000}" name="Física _x000a_(E)" dataDxfId="4"/>
    <tableColumn id="6" xr3:uid="{00000000-0010-0000-0300-000006000000}" name="Financiera _x000a_ (F)" dataDxfId="3"/>
    <tableColumn id="7" xr3:uid="{00000000-0010-0000-0300-000007000000}" name="Física _x000a_(%)_x000a_ G=E/C" dataDxfId="2" dataCellStyle="Porcentaje">
      <calculatedColumnFormula>IF(G24&gt;0,G24/E24,0)</calculatedColumnFormula>
    </tableColumn>
    <tableColumn id="8" xr3:uid="{00000000-0010-0000-0300-000008000000}" name="Financiero _x000a_(%) _x000a_H=F/D" dataDxfId="1">
      <calculatedColumnFormula>IF(H24&gt;0,H24/F24,0)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7"/>
  <sheetViews>
    <sheetView tabSelected="1" view="pageLayout" topLeftCell="A28" zoomScale="85" zoomScaleNormal="100" zoomScaleSheetLayoutView="85" zoomScalePageLayoutView="85" workbookViewId="0">
      <selection activeCell="A32" sqref="A32"/>
    </sheetView>
  </sheetViews>
  <sheetFormatPr baseColWidth="10" defaultRowHeight="14.25" x14ac:dyDescent="0.2"/>
  <cols>
    <col min="1" max="1" width="33" style="3" customWidth="1"/>
    <col min="2" max="2" width="19.28515625" style="3" bestFit="1" customWidth="1"/>
    <col min="3" max="3" width="12.7109375" style="3" customWidth="1"/>
    <col min="4" max="4" width="16.140625" style="3" bestFit="1" customWidth="1"/>
    <col min="5" max="5" width="12.7109375" style="3" customWidth="1"/>
    <col min="6" max="6" width="18.28515625" style="3" customWidth="1"/>
    <col min="7" max="7" width="12.7109375" style="3" customWidth="1"/>
    <col min="8" max="8" width="15" style="3" bestFit="1" customWidth="1"/>
    <col min="9" max="10" width="12.7109375" style="3" customWidth="1"/>
    <col min="11" max="11" width="11.42578125" style="3"/>
    <col min="12" max="16384" width="11.42578125" style="2"/>
  </cols>
  <sheetData>
    <row r="1" spans="1:11" ht="22.5" customHeight="1" x14ac:dyDescent="0.2">
      <c r="A1" s="50" t="s">
        <v>64</v>
      </c>
      <c r="B1" s="50"/>
      <c r="C1" s="50"/>
      <c r="D1" s="50"/>
      <c r="E1" s="50"/>
      <c r="F1" s="50"/>
      <c r="G1" s="50"/>
      <c r="H1" s="50"/>
      <c r="I1" s="50"/>
      <c r="J1" s="50"/>
      <c r="K1" s="1"/>
    </row>
    <row r="2" spans="1:11" ht="18.75" customHeight="1" x14ac:dyDescent="0.2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1"/>
    </row>
    <row r="3" spans="1:11" ht="15.75" customHeight="1" x14ac:dyDescent="0.2">
      <c r="A3" s="52" t="s">
        <v>1</v>
      </c>
      <c r="B3" s="53" t="s">
        <v>43</v>
      </c>
      <c r="C3" s="53"/>
      <c r="D3" s="53"/>
      <c r="E3" s="53"/>
      <c r="F3" s="53"/>
      <c r="G3" s="53"/>
      <c r="H3" s="53"/>
      <c r="I3" s="53"/>
      <c r="J3" s="53"/>
      <c r="K3" s="1"/>
    </row>
    <row r="4" spans="1:11" ht="15.75" customHeight="1" x14ac:dyDescent="0.2">
      <c r="A4" s="54" t="s">
        <v>26</v>
      </c>
      <c r="B4" s="53" t="s">
        <v>44</v>
      </c>
      <c r="C4" s="53"/>
      <c r="D4" s="53"/>
      <c r="E4" s="53"/>
      <c r="F4" s="53"/>
      <c r="G4" s="53"/>
      <c r="H4" s="53"/>
      <c r="I4" s="53"/>
      <c r="J4" s="53"/>
      <c r="K4" s="1"/>
    </row>
    <row r="5" spans="1:11" ht="18" customHeight="1" x14ac:dyDescent="0.2">
      <c r="A5" s="54" t="s">
        <v>27</v>
      </c>
      <c r="B5" s="53" t="s">
        <v>45</v>
      </c>
      <c r="C5" s="53"/>
      <c r="D5" s="53"/>
      <c r="E5" s="53"/>
      <c r="F5" s="53"/>
      <c r="G5" s="53"/>
      <c r="H5" s="53"/>
      <c r="I5" s="53"/>
      <c r="J5" s="53"/>
      <c r="K5" s="1"/>
    </row>
    <row r="6" spans="1:11" ht="45.75" customHeight="1" x14ac:dyDescent="0.2">
      <c r="A6" s="52" t="s">
        <v>2</v>
      </c>
      <c r="B6" s="55" t="s">
        <v>53</v>
      </c>
      <c r="C6" s="55"/>
      <c r="D6" s="55"/>
      <c r="E6" s="55"/>
      <c r="F6" s="55"/>
      <c r="G6" s="55"/>
      <c r="H6" s="55"/>
      <c r="I6" s="55"/>
      <c r="J6" s="55"/>
    </row>
    <row r="7" spans="1:11" ht="51" customHeight="1" x14ac:dyDescent="0.2">
      <c r="A7" s="52" t="s">
        <v>3</v>
      </c>
      <c r="B7" s="55" t="s">
        <v>54</v>
      </c>
      <c r="C7" s="55"/>
      <c r="D7" s="55"/>
      <c r="E7" s="55"/>
      <c r="F7" s="55"/>
      <c r="G7" s="55"/>
      <c r="H7" s="55"/>
      <c r="I7" s="55"/>
      <c r="J7" s="55"/>
    </row>
    <row r="8" spans="1:11" ht="22.5" customHeight="1" x14ac:dyDescent="0.2">
      <c r="A8" s="50" t="s">
        <v>4</v>
      </c>
      <c r="B8" s="50"/>
      <c r="C8" s="50"/>
      <c r="D8" s="50"/>
      <c r="E8" s="50"/>
      <c r="F8" s="50"/>
      <c r="G8" s="50"/>
      <c r="H8" s="50"/>
      <c r="I8" s="50"/>
      <c r="J8" s="50"/>
    </row>
    <row r="9" spans="1:11" ht="25.5" customHeight="1" x14ac:dyDescent="0.2">
      <c r="A9" s="52" t="s">
        <v>5</v>
      </c>
      <c r="B9" s="56">
        <v>1</v>
      </c>
      <c r="C9" s="57" t="str">
        <f>IFERROR(VLOOKUP(B9,'[1]Validacion datos'!A2:B5,2,FALSE),"")</f>
        <v>DESARROLLO INSTITUCIONAL</v>
      </c>
      <c r="D9" s="57"/>
      <c r="E9" s="57"/>
      <c r="F9" s="57"/>
      <c r="G9" s="57"/>
      <c r="H9" s="57"/>
      <c r="I9" s="57"/>
      <c r="J9" s="57"/>
    </row>
    <row r="10" spans="1:11" ht="28.5" customHeight="1" x14ac:dyDescent="0.2">
      <c r="A10" s="52" t="s">
        <v>6</v>
      </c>
      <c r="B10" s="58">
        <v>1.2</v>
      </c>
      <c r="C10" s="57" t="str">
        <f>IFERROR(VLOOKUP(B10,'[1]Validacion datos'!A8:B26,2,FALSE),"")</f>
        <v>Imperio de la ley y seguridad ciudadana</v>
      </c>
      <c r="D10" s="57"/>
      <c r="E10" s="57"/>
      <c r="F10" s="57"/>
      <c r="G10" s="57"/>
      <c r="H10" s="57"/>
      <c r="I10" s="57"/>
      <c r="J10" s="57"/>
    </row>
    <row r="11" spans="1:11" ht="63.75" customHeight="1" x14ac:dyDescent="0.2">
      <c r="A11" s="52" t="s">
        <v>7</v>
      </c>
      <c r="B11" s="59" t="s">
        <v>66</v>
      </c>
      <c r="C11" s="60" t="str">
        <f>IFERROR(VLOOKUP(B11,'[1]Validacion datos'!D8:E64,2,FALSE),"")</f>
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</c>
      <c r="D11" s="60"/>
      <c r="E11" s="60"/>
      <c r="F11" s="60"/>
      <c r="G11" s="60"/>
      <c r="H11" s="60"/>
      <c r="I11" s="60"/>
      <c r="J11" s="60"/>
    </row>
    <row r="12" spans="1:11" ht="21.75" customHeight="1" x14ac:dyDescent="0.2">
      <c r="A12" s="50" t="s">
        <v>8</v>
      </c>
      <c r="B12" s="50"/>
      <c r="C12" s="50"/>
      <c r="D12" s="50"/>
      <c r="E12" s="50"/>
      <c r="F12" s="50"/>
      <c r="G12" s="50"/>
      <c r="H12" s="50"/>
      <c r="I12" s="50"/>
      <c r="J12" s="50"/>
    </row>
    <row r="13" spans="1:11" ht="30" customHeight="1" x14ac:dyDescent="0.2">
      <c r="A13" s="52" t="s">
        <v>9</v>
      </c>
      <c r="B13" s="55" t="s">
        <v>46</v>
      </c>
      <c r="C13" s="55"/>
      <c r="D13" s="55"/>
      <c r="E13" s="55"/>
      <c r="F13" s="55"/>
      <c r="G13" s="55"/>
      <c r="H13" s="55"/>
      <c r="I13" s="55"/>
      <c r="J13" s="55"/>
    </row>
    <row r="14" spans="1:11" ht="115.5" customHeight="1" x14ac:dyDescent="0.2">
      <c r="A14" s="61" t="s">
        <v>10</v>
      </c>
      <c r="B14" s="55" t="s">
        <v>74</v>
      </c>
      <c r="C14" s="55"/>
      <c r="D14" s="55"/>
      <c r="E14" s="55"/>
      <c r="F14" s="55"/>
      <c r="G14" s="55"/>
      <c r="H14" s="55"/>
      <c r="I14" s="55"/>
      <c r="J14" s="55"/>
    </row>
    <row r="15" spans="1:11" ht="46.5" customHeight="1" x14ac:dyDescent="0.2">
      <c r="A15" s="61" t="s">
        <v>84</v>
      </c>
      <c r="B15" s="55" t="s">
        <v>75</v>
      </c>
      <c r="C15" s="55"/>
      <c r="D15" s="55"/>
      <c r="E15" s="55"/>
      <c r="F15" s="55"/>
      <c r="G15" s="55"/>
      <c r="H15" s="55"/>
      <c r="I15" s="55"/>
      <c r="J15" s="55"/>
    </row>
    <row r="16" spans="1:11" ht="38.25" customHeight="1" x14ac:dyDescent="0.2">
      <c r="A16" s="61" t="s">
        <v>28</v>
      </c>
      <c r="B16" s="55" t="s">
        <v>76</v>
      </c>
      <c r="C16" s="55"/>
      <c r="D16" s="55"/>
      <c r="E16" s="55"/>
      <c r="F16" s="55"/>
      <c r="G16" s="55"/>
      <c r="H16" s="55"/>
      <c r="I16" s="55"/>
      <c r="J16" s="55"/>
      <c r="K16" s="1"/>
    </row>
    <row r="17" spans="1:11" ht="25.5" customHeight="1" x14ac:dyDescent="0.2">
      <c r="A17" s="50" t="s">
        <v>11</v>
      </c>
      <c r="B17" s="50"/>
      <c r="C17" s="50"/>
      <c r="D17" s="50"/>
      <c r="E17" s="50"/>
      <c r="F17" s="50"/>
      <c r="G17" s="50"/>
      <c r="H17" s="50"/>
      <c r="I17" s="50"/>
      <c r="J17" s="50"/>
    </row>
    <row r="18" spans="1:11" ht="24.75" customHeight="1" x14ac:dyDescent="0.2">
      <c r="A18" s="51" t="s">
        <v>12</v>
      </c>
      <c r="B18" s="51"/>
      <c r="C18" s="51"/>
      <c r="D18" s="51"/>
      <c r="E18" s="51"/>
      <c r="F18" s="51"/>
      <c r="G18" s="51"/>
      <c r="H18" s="51"/>
      <c r="I18" s="51"/>
      <c r="J18" s="51"/>
      <c r="K18" s="1"/>
    </row>
    <row r="19" spans="1:11" ht="36.75" customHeight="1" x14ac:dyDescent="0.2">
      <c r="A19" s="63" t="s">
        <v>13</v>
      </c>
      <c r="B19" s="63"/>
      <c r="C19" s="63" t="s">
        <v>14</v>
      </c>
      <c r="D19" s="63"/>
      <c r="E19" s="63"/>
      <c r="F19" s="63" t="s">
        <v>15</v>
      </c>
      <c r="G19" s="63"/>
      <c r="H19" s="63"/>
      <c r="I19" s="63" t="s">
        <v>16</v>
      </c>
      <c r="J19" s="63"/>
    </row>
    <row r="20" spans="1:11" ht="28.5" customHeight="1" x14ac:dyDescent="0.2">
      <c r="A20" s="64">
        <f>+D24+D25+D26+D27+D28</f>
        <v>438077530</v>
      </c>
      <c r="B20" s="64"/>
      <c r="C20" s="64">
        <f>+A20</f>
        <v>438077530</v>
      </c>
      <c r="D20" s="64"/>
      <c r="E20" s="64"/>
      <c r="F20" s="64">
        <f>+H24+H25+H26+H27+H28</f>
        <v>0</v>
      </c>
      <c r="G20" s="64"/>
      <c r="H20" s="64"/>
      <c r="I20" s="65">
        <f>+IF(F20&gt;0,F20/C20,0)</f>
        <v>0</v>
      </c>
      <c r="J20" s="65"/>
    </row>
    <row r="21" spans="1:11" ht="21.75" customHeight="1" x14ac:dyDescent="0.2">
      <c r="A21" s="51" t="s">
        <v>42</v>
      </c>
      <c r="B21" s="51"/>
      <c r="C21" s="51"/>
      <c r="D21" s="51"/>
      <c r="E21" s="51"/>
      <c r="F21" s="51"/>
      <c r="G21" s="51"/>
      <c r="H21" s="51"/>
      <c r="I21" s="51"/>
      <c r="J21" s="51"/>
      <c r="K21" s="1"/>
    </row>
    <row r="22" spans="1:11" ht="50.25" customHeight="1" x14ac:dyDescent="0.2">
      <c r="A22" s="66"/>
      <c r="B22" s="66"/>
      <c r="C22" s="67" t="s">
        <v>37</v>
      </c>
      <c r="D22" s="68"/>
      <c r="E22" s="67" t="s">
        <v>98</v>
      </c>
      <c r="F22" s="68"/>
      <c r="G22" s="67" t="s">
        <v>99</v>
      </c>
      <c r="H22" s="67"/>
      <c r="I22" s="67" t="s">
        <v>100</v>
      </c>
      <c r="J22" s="68"/>
    </row>
    <row r="23" spans="1:11" ht="38.25" x14ac:dyDescent="0.2">
      <c r="A23" s="69" t="s">
        <v>17</v>
      </c>
      <c r="B23" s="69" t="s">
        <v>18</v>
      </c>
      <c r="C23" s="69" t="s">
        <v>29</v>
      </c>
      <c r="D23" s="69" t="s">
        <v>30</v>
      </c>
      <c r="E23" s="69" t="s">
        <v>31</v>
      </c>
      <c r="F23" s="69" t="s">
        <v>32</v>
      </c>
      <c r="G23" s="69" t="s">
        <v>33</v>
      </c>
      <c r="H23" s="69" t="s">
        <v>34</v>
      </c>
      <c r="I23" s="69" t="s">
        <v>35</v>
      </c>
      <c r="J23" s="69" t="s">
        <v>36</v>
      </c>
    </row>
    <row r="24" spans="1:11" ht="72" customHeight="1" x14ac:dyDescent="0.2">
      <c r="A24" s="70" t="s">
        <v>86</v>
      </c>
      <c r="B24" s="86" t="s">
        <v>47</v>
      </c>
      <c r="C24" s="71">
        <v>93</v>
      </c>
      <c r="D24" s="72">
        <v>42055435</v>
      </c>
      <c r="E24" s="77">
        <v>93</v>
      </c>
      <c r="F24" s="77">
        <v>42055435</v>
      </c>
      <c r="G24" s="74">
        <v>0</v>
      </c>
      <c r="H24" s="72"/>
      <c r="I24" s="75">
        <f>IF(G24&gt;0,G24/E24,0)</f>
        <v>0</v>
      </c>
      <c r="J24" s="76">
        <f t="shared" ref="J24:J28" si="0">IF(H24&gt;0,H24/F24,0)</f>
        <v>0</v>
      </c>
    </row>
    <row r="25" spans="1:11" ht="71.25" customHeight="1" x14ac:dyDescent="0.2">
      <c r="A25" s="70" t="s">
        <v>87</v>
      </c>
      <c r="B25" s="86" t="s">
        <v>48</v>
      </c>
      <c r="C25" s="71">
        <v>40000</v>
      </c>
      <c r="D25" s="72">
        <v>193904460</v>
      </c>
      <c r="E25" s="77">
        <v>40000</v>
      </c>
      <c r="F25" s="77">
        <v>193904460</v>
      </c>
      <c r="G25" s="74">
        <v>0</v>
      </c>
      <c r="H25" s="72"/>
      <c r="I25" s="75">
        <f t="shared" ref="I25:I28" si="1">IF(G25&gt;0,G25/E25,0)</f>
        <v>0</v>
      </c>
      <c r="J25" s="76">
        <f t="shared" si="0"/>
        <v>0</v>
      </c>
    </row>
    <row r="26" spans="1:11" ht="83.25" customHeight="1" x14ac:dyDescent="0.2">
      <c r="A26" s="70" t="s">
        <v>88</v>
      </c>
      <c r="B26" s="86" t="s">
        <v>49</v>
      </c>
      <c r="C26" s="71">
        <v>83</v>
      </c>
      <c r="D26" s="72">
        <v>43261299</v>
      </c>
      <c r="E26" s="77">
        <v>83</v>
      </c>
      <c r="F26" s="77">
        <v>43261299</v>
      </c>
      <c r="G26" s="74">
        <v>0</v>
      </c>
      <c r="H26" s="72"/>
      <c r="I26" s="75">
        <f t="shared" si="1"/>
        <v>0</v>
      </c>
      <c r="J26" s="76">
        <f t="shared" si="0"/>
        <v>0</v>
      </c>
    </row>
    <row r="27" spans="1:11" ht="70.5" customHeight="1" x14ac:dyDescent="0.2">
      <c r="A27" s="70" t="s">
        <v>85</v>
      </c>
      <c r="B27" s="86" t="s">
        <v>50</v>
      </c>
      <c r="C27" s="71">
        <v>2</v>
      </c>
      <c r="D27" s="72">
        <v>93550866</v>
      </c>
      <c r="E27" s="77">
        <v>2</v>
      </c>
      <c r="F27" s="77">
        <v>93550866</v>
      </c>
      <c r="G27" s="74">
        <v>0</v>
      </c>
      <c r="H27" s="72"/>
      <c r="I27" s="75">
        <f t="shared" si="1"/>
        <v>0</v>
      </c>
      <c r="J27" s="76">
        <f t="shared" si="0"/>
        <v>0</v>
      </c>
    </row>
    <row r="28" spans="1:11" ht="76.5" customHeight="1" x14ac:dyDescent="0.2">
      <c r="A28" s="89" t="s">
        <v>89</v>
      </c>
      <c r="B28" s="90" t="s">
        <v>51</v>
      </c>
      <c r="C28" s="91">
        <v>1</v>
      </c>
      <c r="D28" s="92">
        <v>65305470</v>
      </c>
      <c r="E28" s="93">
        <v>1</v>
      </c>
      <c r="F28" s="94">
        <v>65305470</v>
      </c>
      <c r="G28" s="95">
        <v>0</v>
      </c>
      <c r="H28" s="92"/>
      <c r="I28" s="96">
        <f t="shared" si="1"/>
        <v>0</v>
      </c>
      <c r="J28" s="97">
        <f t="shared" si="0"/>
        <v>0</v>
      </c>
    </row>
    <row r="29" spans="1:11" ht="27" customHeight="1" x14ac:dyDescent="0.2">
      <c r="A29" s="87" t="s">
        <v>19</v>
      </c>
      <c r="B29" s="87"/>
      <c r="C29" s="87"/>
      <c r="D29" s="87"/>
      <c r="E29" s="87"/>
      <c r="F29" s="87"/>
      <c r="G29" s="87"/>
      <c r="H29" s="87"/>
      <c r="I29" s="87"/>
      <c r="J29" s="87"/>
    </row>
    <row r="30" spans="1:11" ht="19.5" customHeight="1" x14ac:dyDescent="0.2">
      <c r="A30" s="88" t="s">
        <v>20</v>
      </c>
      <c r="B30" s="88"/>
      <c r="C30" s="88"/>
      <c r="D30" s="88"/>
      <c r="E30" s="88"/>
      <c r="F30" s="88"/>
      <c r="G30" s="88"/>
      <c r="H30" s="88"/>
      <c r="I30" s="88"/>
      <c r="J30" s="88"/>
      <c r="K30" s="1"/>
    </row>
    <row r="31" spans="1:11" ht="23.25" customHeight="1" x14ac:dyDescent="0.2">
      <c r="A31" s="98" t="s">
        <v>21</v>
      </c>
      <c r="B31" s="99" t="str">
        <f>+A24</f>
        <v>6105- Negocios que comercializan armas de fuego controlados y regulados en sus operaciones.</v>
      </c>
      <c r="C31" s="99"/>
      <c r="D31" s="99"/>
      <c r="E31" s="99"/>
      <c r="F31" s="99"/>
      <c r="G31" s="99"/>
      <c r="H31" s="99"/>
      <c r="I31" s="99"/>
      <c r="J31" s="99"/>
    </row>
    <row r="32" spans="1:11" ht="63" customHeight="1" x14ac:dyDescent="0.2">
      <c r="A32" s="100" t="s">
        <v>22</v>
      </c>
      <c r="B32" s="101" t="s">
        <v>71</v>
      </c>
      <c r="C32" s="101"/>
      <c r="D32" s="101"/>
      <c r="E32" s="101"/>
      <c r="F32" s="101"/>
      <c r="G32" s="101"/>
      <c r="H32" s="101"/>
      <c r="I32" s="101"/>
      <c r="J32" s="101"/>
    </row>
    <row r="33" spans="1:10" ht="40.5" customHeight="1" x14ac:dyDescent="0.2">
      <c r="A33" s="100" t="s">
        <v>23</v>
      </c>
      <c r="B33" s="12" t="s">
        <v>102</v>
      </c>
      <c r="C33" s="12"/>
      <c r="D33" s="12"/>
      <c r="E33" s="12"/>
      <c r="F33" s="12"/>
      <c r="G33" s="12"/>
      <c r="H33" s="12"/>
      <c r="I33" s="12"/>
      <c r="J33" s="12"/>
    </row>
    <row r="34" spans="1:10" ht="45" customHeight="1" x14ac:dyDescent="0.2">
      <c r="A34" s="100" t="s">
        <v>24</v>
      </c>
      <c r="B34" s="12" t="s">
        <v>102</v>
      </c>
      <c r="C34" s="12"/>
      <c r="D34" s="12"/>
      <c r="E34" s="12"/>
      <c r="F34" s="12"/>
      <c r="G34" s="12"/>
      <c r="H34" s="12"/>
      <c r="I34" s="12"/>
      <c r="J34" s="12"/>
    </row>
    <row r="35" spans="1:10" ht="24.75" customHeight="1" x14ac:dyDescent="0.2">
      <c r="A35" s="98" t="s">
        <v>21</v>
      </c>
      <c r="B35" s="99" t="str">
        <f>+A25</f>
        <v>6864- Personas físicas y jurídicas con derecho de tenencia y porte de armas de fuego reguladas.</v>
      </c>
      <c r="C35" s="99"/>
      <c r="D35" s="99"/>
      <c r="E35" s="99"/>
      <c r="F35" s="99"/>
      <c r="G35" s="99"/>
      <c r="H35" s="99"/>
      <c r="I35" s="99"/>
      <c r="J35" s="99"/>
    </row>
    <row r="36" spans="1:10" ht="45" customHeight="1" x14ac:dyDescent="0.2">
      <c r="A36" s="100" t="s">
        <v>22</v>
      </c>
      <c r="B36" s="11" t="s">
        <v>92</v>
      </c>
      <c r="C36" s="11"/>
      <c r="D36" s="11"/>
      <c r="E36" s="11"/>
      <c r="F36" s="11"/>
      <c r="G36" s="11"/>
      <c r="H36" s="11"/>
      <c r="I36" s="11"/>
      <c r="J36" s="11"/>
    </row>
    <row r="37" spans="1:10" ht="40.5" customHeight="1" x14ac:dyDescent="0.2">
      <c r="A37" s="100" t="s">
        <v>23</v>
      </c>
      <c r="B37" s="11" t="s">
        <v>102</v>
      </c>
      <c r="C37" s="11"/>
      <c r="D37" s="11"/>
      <c r="E37" s="11"/>
      <c r="F37" s="11"/>
      <c r="G37" s="11"/>
      <c r="H37" s="11"/>
      <c r="I37" s="11"/>
      <c r="J37" s="11"/>
    </row>
    <row r="38" spans="1:10" ht="53.25" customHeight="1" x14ac:dyDescent="0.2">
      <c r="A38" s="100" t="s">
        <v>24</v>
      </c>
      <c r="B38" s="102" t="s">
        <v>102</v>
      </c>
      <c r="C38" s="102"/>
      <c r="D38" s="102"/>
      <c r="E38" s="102"/>
      <c r="F38" s="102"/>
      <c r="G38" s="102"/>
      <c r="H38" s="102"/>
      <c r="I38" s="102"/>
      <c r="J38" s="102"/>
    </row>
    <row r="39" spans="1:10" ht="26.25" customHeight="1" x14ac:dyDescent="0.2">
      <c r="A39" s="98" t="s">
        <v>21</v>
      </c>
      <c r="B39" s="99" t="str">
        <f>+A26</f>
        <v>7744- Empresas de manipulación de productos pirotécnicos y químicos reguladas.</v>
      </c>
      <c r="C39" s="99"/>
      <c r="D39" s="99"/>
      <c r="E39" s="99"/>
      <c r="F39" s="99"/>
      <c r="G39" s="99"/>
      <c r="H39" s="99"/>
      <c r="I39" s="99"/>
      <c r="J39" s="99"/>
    </row>
    <row r="40" spans="1:10" ht="42" customHeight="1" x14ac:dyDescent="0.2">
      <c r="A40" s="100" t="s">
        <v>22</v>
      </c>
      <c r="B40" s="11" t="s">
        <v>91</v>
      </c>
      <c r="C40" s="11"/>
      <c r="D40" s="11"/>
      <c r="E40" s="11"/>
      <c r="F40" s="11"/>
      <c r="G40" s="11"/>
      <c r="H40" s="11"/>
      <c r="I40" s="11"/>
      <c r="J40" s="11"/>
    </row>
    <row r="41" spans="1:10" ht="29.25" customHeight="1" x14ac:dyDescent="0.2">
      <c r="A41" s="100" t="s">
        <v>23</v>
      </c>
      <c r="B41" s="11" t="s">
        <v>102</v>
      </c>
      <c r="C41" s="11"/>
      <c r="D41" s="11"/>
      <c r="E41" s="11"/>
      <c r="F41" s="11"/>
      <c r="G41" s="11"/>
      <c r="H41" s="11"/>
      <c r="I41" s="11"/>
      <c r="J41" s="11"/>
    </row>
    <row r="42" spans="1:10" ht="38.25" customHeight="1" x14ac:dyDescent="0.2">
      <c r="A42" s="100" t="s">
        <v>24</v>
      </c>
      <c r="B42" s="102" t="s">
        <v>102</v>
      </c>
      <c r="C42" s="102"/>
      <c r="D42" s="102"/>
      <c r="E42" s="102"/>
      <c r="F42" s="102"/>
      <c r="G42" s="102"/>
      <c r="H42" s="102"/>
      <c r="I42" s="102"/>
      <c r="J42" s="102"/>
    </row>
    <row r="43" spans="1:10" ht="23.25" customHeight="1" x14ac:dyDescent="0.2">
      <c r="A43" s="98" t="s">
        <v>21</v>
      </c>
      <c r="B43" s="99" t="str">
        <f>+A27</f>
        <v>7896- Población recibe campañas de educación en principios y valores para la convivencia y cultura de paz.</v>
      </c>
      <c r="C43" s="99"/>
      <c r="D43" s="99"/>
      <c r="E43" s="99"/>
      <c r="F43" s="99"/>
      <c r="G43" s="99"/>
      <c r="H43" s="99"/>
      <c r="I43" s="99"/>
      <c r="J43" s="99"/>
    </row>
    <row r="44" spans="1:10" ht="49.5" customHeight="1" x14ac:dyDescent="0.2">
      <c r="A44" s="100" t="s">
        <v>22</v>
      </c>
      <c r="B44" s="11" t="s">
        <v>72</v>
      </c>
      <c r="C44" s="11"/>
      <c r="D44" s="11"/>
      <c r="E44" s="11"/>
      <c r="F44" s="11"/>
      <c r="G44" s="11"/>
      <c r="H44" s="11"/>
      <c r="I44" s="11"/>
      <c r="J44" s="11"/>
    </row>
    <row r="45" spans="1:10" ht="30" customHeight="1" x14ac:dyDescent="0.2">
      <c r="A45" s="100" t="s">
        <v>23</v>
      </c>
      <c r="B45" s="11" t="s">
        <v>102</v>
      </c>
      <c r="C45" s="11"/>
      <c r="D45" s="11"/>
      <c r="E45" s="11"/>
      <c r="F45" s="11"/>
      <c r="G45" s="11"/>
      <c r="H45" s="11"/>
      <c r="I45" s="11"/>
      <c r="J45" s="11"/>
    </row>
    <row r="46" spans="1:10" ht="42" customHeight="1" x14ac:dyDescent="0.2">
      <c r="A46" s="100" t="s">
        <v>24</v>
      </c>
      <c r="B46" s="102" t="s">
        <v>102</v>
      </c>
      <c r="C46" s="102"/>
      <c r="D46" s="102"/>
      <c r="E46" s="102"/>
      <c r="F46" s="102"/>
      <c r="G46" s="102"/>
      <c r="H46" s="102"/>
      <c r="I46" s="102"/>
      <c r="J46" s="102"/>
    </row>
    <row r="47" spans="1:10" ht="22.5" customHeight="1" x14ac:dyDescent="0.2">
      <c r="A47" s="98" t="s">
        <v>21</v>
      </c>
      <c r="B47" s="99" t="str">
        <f>+A28</f>
        <v>7746- Ciudadanos y extranjeros beneficiados a través de acciones y políticas integral de seguridad ciudadana.</v>
      </c>
      <c r="C47" s="99"/>
      <c r="D47" s="99"/>
      <c r="E47" s="99"/>
      <c r="F47" s="99"/>
      <c r="G47" s="99"/>
      <c r="H47" s="99"/>
      <c r="I47" s="99"/>
      <c r="J47" s="99"/>
    </row>
    <row r="48" spans="1:10" ht="30" customHeight="1" x14ac:dyDescent="0.2">
      <c r="A48" s="100" t="s">
        <v>22</v>
      </c>
      <c r="B48" s="11" t="s">
        <v>73</v>
      </c>
      <c r="C48" s="11"/>
      <c r="D48" s="11"/>
      <c r="E48" s="11"/>
      <c r="F48" s="11"/>
      <c r="G48" s="11"/>
      <c r="H48" s="11"/>
      <c r="I48" s="11"/>
      <c r="J48" s="11"/>
    </row>
    <row r="49" spans="1:11" ht="44.25" customHeight="1" x14ac:dyDescent="0.2">
      <c r="A49" s="100" t="s">
        <v>23</v>
      </c>
      <c r="B49" s="12" t="s">
        <v>102</v>
      </c>
      <c r="C49" s="12"/>
      <c r="D49" s="12"/>
      <c r="E49" s="12"/>
      <c r="F49" s="12"/>
      <c r="G49" s="12"/>
      <c r="H49" s="12"/>
      <c r="I49" s="12"/>
      <c r="J49" s="12"/>
    </row>
    <row r="50" spans="1:11" ht="49.5" customHeight="1" x14ac:dyDescent="0.2">
      <c r="A50" s="100" t="s">
        <v>24</v>
      </c>
      <c r="B50" s="103" t="s">
        <v>102</v>
      </c>
      <c r="C50" s="103"/>
      <c r="D50" s="103"/>
      <c r="E50" s="103"/>
      <c r="F50" s="103"/>
      <c r="G50" s="103"/>
      <c r="H50" s="103"/>
      <c r="I50" s="103"/>
      <c r="J50" s="103"/>
    </row>
    <row r="51" spans="1:11" ht="23.25" customHeight="1" x14ac:dyDescent="0.2">
      <c r="A51" s="87" t="s">
        <v>83</v>
      </c>
      <c r="B51" s="87"/>
      <c r="C51" s="87"/>
      <c r="D51" s="87"/>
      <c r="E51" s="87"/>
      <c r="F51" s="87"/>
      <c r="G51" s="87"/>
      <c r="H51" s="87"/>
      <c r="I51" s="87"/>
      <c r="J51" s="87"/>
    </row>
    <row r="52" spans="1:11" ht="20.25" customHeight="1" x14ac:dyDescent="0.2">
      <c r="A52" s="88" t="s">
        <v>25</v>
      </c>
      <c r="B52" s="88"/>
      <c r="C52" s="88"/>
      <c r="D52" s="88"/>
      <c r="E52" s="88"/>
      <c r="F52" s="88"/>
      <c r="G52" s="88"/>
      <c r="H52" s="88"/>
      <c r="I52" s="88"/>
      <c r="J52" s="88"/>
      <c r="K52" s="1"/>
    </row>
    <row r="53" spans="1:11" ht="27.75" customHeight="1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1" x14ac:dyDescent="0.2">
      <c r="A55" s="7"/>
      <c r="B55" s="7"/>
      <c r="C55" s="7"/>
      <c r="D55" s="7"/>
      <c r="E55" s="7"/>
      <c r="F55" s="7"/>
      <c r="G55" s="7"/>
      <c r="H55" s="7"/>
      <c r="I55" s="7"/>
    </row>
    <row r="56" spans="1:11" ht="15" thickBot="1" x14ac:dyDescent="0.25">
      <c r="A56" s="5" t="s">
        <v>38</v>
      </c>
      <c r="B56" s="6">
        <f>+A20</f>
        <v>438077530</v>
      </c>
      <c r="C56" s="7"/>
      <c r="D56" s="7"/>
      <c r="E56" s="7"/>
      <c r="F56" s="7"/>
      <c r="G56" s="8"/>
      <c r="H56" s="8"/>
      <c r="I56" s="8"/>
    </row>
    <row r="57" spans="1:11" x14ac:dyDescent="0.2">
      <c r="A57" s="5" t="s">
        <v>39</v>
      </c>
      <c r="B57" s="6">
        <f>+C20</f>
        <v>438077530</v>
      </c>
      <c r="C57" s="7"/>
      <c r="D57" s="7"/>
      <c r="E57" s="7"/>
      <c r="F57" s="7"/>
      <c r="G57" s="9" t="s">
        <v>52</v>
      </c>
      <c r="H57" s="9"/>
      <c r="I57" s="9"/>
    </row>
    <row r="58" spans="1:11" x14ac:dyDescent="0.2">
      <c r="A58" s="5" t="s">
        <v>40</v>
      </c>
      <c r="B58" s="6">
        <f>+F20</f>
        <v>0</v>
      </c>
      <c r="C58" s="7"/>
      <c r="D58" s="7"/>
      <c r="E58" s="7"/>
      <c r="F58" s="7"/>
      <c r="G58" s="10" t="s">
        <v>41</v>
      </c>
      <c r="H58" s="10"/>
      <c r="I58" s="10"/>
    </row>
    <row r="59" spans="1:11" x14ac:dyDescent="0.2">
      <c r="A59" s="7"/>
      <c r="B59" s="7"/>
      <c r="C59" s="7"/>
      <c r="D59" s="7"/>
      <c r="E59" s="7"/>
      <c r="F59" s="7"/>
      <c r="G59" s="7"/>
      <c r="H59" s="7"/>
      <c r="I59" s="7"/>
    </row>
    <row r="66" spans="4:4" x14ac:dyDescent="0.2">
      <c r="D66" s="85"/>
    </row>
    <row r="67" spans="4:4" x14ac:dyDescent="0.2">
      <c r="D67" s="85"/>
    </row>
  </sheetData>
  <mergeCells count="59">
    <mergeCell ref="A29:J29"/>
    <mergeCell ref="B39:J39"/>
    <mergeCell ref="B40:J40"/>
    <mergeCell ref="B41:J41"/>
    <mergeCell ref="B42:J42"/>
    <mergeCell ref="G58:I58"/>
    <mergeCell ref="A51:J51"/>
    <mergeCell ref="A52:J52"/>
    <mergeCell ref="A53:J53"/>
    <mergeCell ref="B35:J35"/>
    <mergeCell ref="B36:J36"/>
    <mergeCell ref="B37:J37"/>
    <mergeCell ref="B38:J38"/>
    <mergeCell ref="B43:J43"/>
    <mergeCell ref="B44:J44"/>
    <mergeCell ref="B50:J50"/>
    <mergeCell ref="B45:J45"/>
    <mergeCell ref="B46:J46"/>
    <mergeCell ref="B47:J47"/>
    <mergeCell ref="B48:J48"/>
    <mergeCell ref="B49:J49"/>
    <mergeCell ref="A17:J17"/>
    <mergeCell ref="C11:J11"/>
    <mergeCell ref="A12:J12"/>
    <mergeCell ref="G56:I56"/>
    <mergeCell ref="G57:I57"/>
    <mergeCell ref="A18:J18"/>
    <mergeCell ref="A19:B19"/>
    <mergeCell ref="I19:J19"/>
    <mergeCell ref="C19:E19"/>
    <mergeCell ref="F19:H19"/>
    <mergeCell ref="B31:J31"/>
    <mergeCell ref="B32:J32"/>
    <mergeCell ref="B33:J33"/>
    <mergeCell ref="B34:J34"/>
    <mergeCell ref="A20:B20"/>
    <mergeCell ref="I20:J20"/>
    <mergeCell ref="C22:D22"/>
    <mergeCell ref="G22:H22"/>
    <mergeCell ref="I22:J22"/>
    <mergeCell ref="C20:E20"/>
    <mergeCell ref="F20:H20"/>
    <mergeCell ref="E22:F22"/>
    <mergeCell ref="A30:J30"/>
    <mergeCell ref="A1:J1"/>
    <mergeCell ref="A2:J2"/>
    <mergeCell ref="B13:J13"/>
    <mergeCell ref="B14:J14"/>
    <mergeCell ref="B15:J15"/>
    <mergeCell ref="B16:J16"/>
    <mergeCell ref="B3:J3"/>
    <mergeCell ref="B6:J6"/>
    <mergeCell ref="B7:J7"/>
    <mergeCell ref="A8:J8"/>
    <mergeCell ref="C9:J9"/>
    <mergeCell ref="B4:J4"/>
    <mergeCell ref="B5:J5"/>
    <mergeCell ref="C10:J10"/>
    <mergeCell ref="A21:J21"/>
  </mergeCells>
  <phoneticPr fontId="2" type="noConversion"/>
  <dataValidations xWindow="974" yWindow="685" count="16">
    <dataValidation allowBlank="1" showInputMessage="1" showErrorMessage="1" prompt="¿En qué consiste el programa?" sqref="B14:J14" xr:uid="{00000000-0002-0000-0000-000006000000}"/>
    <dataValidation allowBlank="1" showInputMessage="1" showErrorMessage="1" prompt="Presupuesto del programa" sqref="A20:C20 F20" xr:uid="{00000000-0002-0000-0000-000007000000}"/>
    <dataValidation allowBlank="1" showInputMessage="1" showErrorMessage="1" prompt="Oportunidades de mejora identificadas" sqref="A53:J54" xr:uid="{00000000-0002-0000-0000-000008000000}"/>
    <dataValidation allowBlank="1" showInputMessage="1" showErrorMessage="1" prompt="De existir desvío, explicar razones." sqref="B34:J34 B38:J38 B42:J42 B46:J46 B50:J50" xr:uid="{00000000-0002-0000-0000-000009000000}"/>
    <dataValidation allowBlank="1" showInputMessage="1" showErrorMessage="1" prompt="1. Describir lo plasmado en el presupuesto_x000a_2. Describir lo alcanzado en términos financieros y de producción " sqref="B33:J33 B37:J37 B41:J41 B45:J45 B49:J49" xr:uid="{00000000-0002-0000-0000-00000A000000}"/>
    <dataValidation allowBlank="1" showInputMessage="1" showErrorMessage="1" prompt="¿En qué consiste el producto? su objetivo" sqref="B32:J32 B36:J36 B40:J40 B44:J44 B48:J48" xr:uid="{00000000-0002-0000-0000-00000B000000}"/>
    <dataValidation allowBlank="1" showInputMessage="1" showErrorMessage="1" prompt="Nombre del producto" sqref="B31:J31 B35:J35 B39:J39 B43:J43 B47:J47" xr:uid="{00000000-0002-0000-0000-00000C000000}"/>
    <dataValidation allowBlank="1" showInputMessage="1" showErrorMessage="1" prompt="¿A quién va dirigido el programa?, ¿qué característica tiene esta población que requiere ser beneficiada?" sqref="B15:J15" xr:uid="{00000000-0002-0000-0000-00000D000000}"/>
    <dataValidation allowBlank="1" showInputMessage="1" prompt="Nombre del capítulo" sqref="B3:J5" xr:uid="{00000000-0002-0000-0000-00000E000000}"/>
    <dataValidation allowBlank="1" sqref="A3" xr:uid="{00000000-0002-0000-0000-00000F000000}"/>
    <dataValidation allowBlank="1" showInputMessage="1" showErrorMessage="1" prompt="Monto ejecutado en el trimestre" sqref="H23:H28" xr:uid="{00000000-0002-0000-0000-000000000000}"/>
    <dataValidation allowBlank="1" showInputMessage="1" showErrorMessage="1" prompt="Meta alcanzada en el trimestre" sqref="G23:G28" xr:uid="{00000000-0002-0000-0000-000001000000}"/>
    <dataValidation allowBlank="1" showInputMessage="1" showErrorMessage="1" prompt="Monto presupuestado para el producto" sqref="D23:D28 F23:F28" xr:uid="{00000000-0002-0000-0000-000002000000}"/>
    <dataValidation allowBlank="1" showInputMessage="1" showErrorMessage="1" prompt="Meta anual del indicador" sqref="C23:C28 E23:E28" xr:uid="{00000000-0002-0000-0000-000003000000}"/>
    <dataValidation allowBlank="1" showInputMessage="1" showErrorMessage="1" prompt="Nombre del indicador" sqref="B23:B28" xr:uid="{00000000-0002-0000-0000-000004000000}"/>
    <dataValidation allowBlank="1" showInputMessage="1" showErrorMessage="1" prompt="Nombre de cada producto" sqref="A23:A28" xr:uid="{00000000-0002-0000-0000-000005000000}"/>
  </dataValidations>
  <pageMargins left="0.70866141732283472" right="0.70866141732283472" top="1.6535433070866143" bottom="0.74803149606299213" header="0.31496062992125984" footer="0.31496062992125984"/>
  <pageSetup scale="54" fitToHeight="0" orientation="portrait" r:id="rId1"/>
  <headerFooter>
    <oddHeader>&amp;C
&amp;G
&amp;"Verdana,Negrita"&amp;10PROGRAMACIÓN INDICATIVA ANUAL 
DE LAS METAS FÍSICAS-FINANCIERAS
AÑO 2024&amp;R&amp;"Verdana,Negrita"&amp;10
INF-PPP-05
Versión: 01</oddHeader>
  </headerFooter>
  <legacy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Layout" zoomScale="85" zoomScaleNormal="100" zoomScaleSheetLayoutView="85" zoomScalePageLayoutView="85" workbookViewId="0">
      <selection activeCell="B30" sqref="B30:J30"/>
    </sheetView>
  </sheetViews>
  <sheetFormatPr baseColWidth="10" defaultRowHeight="14.25" x14ac:dyDescent="0.2"/>
  <cols>
    <col min="1" max="1" width="33" style="3" customWidth="1"/>
    <col min="2" max="2" width="17.85546875" style="3" bestFit="1" customWidth="1"/>
    <col min="3" max="3" width="12.7109375" style="3" customWidth="1"/>
    <col min="4" max="4" width="15" style="3" bestFit="1" customWidth="1"/>
    <col min="5" max="5" width="12.7109375" style="3" customWidth="1"/>
    <col min="6" max="6" width="20.28515625" style="3" customWidth="1"/>
    <col min="7" max="7" width="12.7109375" style="3" customWidth="1"/>
    <col min="8" max="8" width="13.7109375" style="3" bestFit="1" customWidth="1"/>
    <col min="9" max="10" width="12.7109375" style="3" customWidth="1"/>
    <col min="11" max="11" width="11.42578125" style="3"/>
    <col min="12" max="16384" width="11.42578125" style="2"/>
  </cols>
  <sheetData>
    <row r="1" spans="1:11" ht="19.5" customHeight="1" x14ac:dyDescent="0.2">
      <c r="A1" s="18" t="s">
        <v>64</v>
      </c>
      <c r="B1" s="18"/>
      <c r="C1" s="18"/>
      <c r="D1" s="18"/>
      <c r="E1" s="18"/>
      <c r="F1" s="18"/>
      <c r="G1" s="18"/>
      <c r="H1" s="18"/>
      <c r="I1" s="18"/>
      <c r="J1" s="18"/>
      <c r="K1" s="1"/>
    </row>
    <row r="2" spans="1:11" ht="18.75" customHeight="1" x14ac:dyDescent="0.2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8.75" customHeight="1" x14ac:dyDescent="0.2">
      <c r="A3" s="20" t="s">
        <v>1</v>
      </c>
      <c r="B3" s="21" t="s">
        <v>43</v>
      </c>
      <c r="C3" s="21"/>
      <c r="D3" s="21"/>
      <c r="E3" s="21"/>
      <c r="F3" s="21"/>
      <c r="G3" s="21"/>
      <c r="H3" s="21"/>
      <c r="I3" s="21"/>
      <c r="J3" s="21"/>
      <c r="K3" s="1"/>
    </row>
    <row r="4" spans="1:11" ht="18" customHeight="1" x14ac:dyDescent="0.2">
      <c r="A4" s="22" t="s">
        <v>26</v>
      </c>
      <c r="B4" s="21" t="s">
        <v>44</v>
      </c>
      <c r="C4" s="21"/>
      <c r="D4" s="21"/>
      <c r="E4" s="21"/>
      <c r="F4" s="21"/>
      <c r="G4" s="21"/>
      <c r="H4" s="21"/>
      <c r="I4" s="21"/>
      <c r="J4" s="21"/>
      <c r="K4" s="1"/>
    </row>
    <row r="5" spans="1:11" ht="18" customHeight="1" x14ac:dyDescent="0.2">
      <c r="A5" s="22" t="s">
        <v>27</v>
      </c>
      <c r="B5" s="21" t="s">
        <v>45</v>
      </c>
      <c r="C5" s="21"/>
      <c r="D5" s="21"/>
      <c r="E5" s="21"/>
      <c r="F5" s="21"/>
      <c r="G5" s="21"/>
      <c r="H5" s="21"/>
      <c r="I5" s="21"/>
      <c r="J5" s="21"/>
      <c r="K5" s="1"/>
    </row>
    <row r="6" spans="1:11" ht="54" customHeight="1" x14ac:dyDescent="0.2">
      <c r="A6" s="20" t="s">
        <v>2</v>
      </c>
      <c r="B6" s="13" t="s">
        <v>53</v>
      </c>
      <c r="C6" s="13"/>
      <c r="D6" s="13"/>
      <c r="E6" s="13"/>
      <c r="F6" s="13"/>
      <c r="G6" s="13"/>
      <c r="H6" s="13"/>
      <c r="I6" s="13"/>
      <c r="J6" s="13"/>
    </row>
    <row r="7" spans="1:11" ht="53.25" customHeight="1" x14ac:dyDescent="0.2">
      <c r="A7" s="20" t="s">
        <v>3</v>
      </c>
      <c r="B7" s="13" t="s">
        <v>54</v>
      </c>
      <c r="C7" s="13"/>
      <c r="D7" s="13"/>
      <c r="E7" s="13"/>
      <c r="F7" s="13"/>
      <c r="G7" s="13"/>
      <c r="H7" s="13"/>
      <c r="I7" s="13"/>
      <c r="J7" s="13"/>
    </row>
    <row r="8" spans="1:11" ht="22.5" customHeight="1" x14ac:dyDescent="0.2">
      <c r="A8" s="18" t="s">
        <v>4</v>
      </c>
      <c r="B8" s="18"/>
      <c r="C8" s="18"/>
      <c r="D8" s="18"/>
      <c r="E8" s="18"/>
      <c r="F8" s="18"/>
      <c r="G8" s="18"/>
      <c r="H8" s="18"/>
      <c r="I8" s="18"/>
      <c r="J8" s="18"/>
    </row>
    <row r="9" spans="1:11" ht="18.75" customHeight="1" x14ac:dyDescent="0.2">
      <c r="A9" s="20" t="s">
        <v>5</v>
      </c>
      <c r="B9" s="23">
        <v>1</v>
      </c>
      <c r="C9" s="24" t="str">
        <f>IFERROR(VLOOKUP(B9,'[1]Validacion datos'!A2:B5,2,FALSE),"")</f>
        <v>DESARROLLO INSTITUCIONAL</v>
      </c>
      <c r="D9" s="24"/>
      <c r="E9" s="24"/>
      <c r="F9" s="24"/>
      <c r="G9" s="24"/>
      <c r="H9" s="24"/>
      <c r="I9" s="24"/>
      <c r="J9" s="24"/>
    </row>
    <row r="10" spans="1:11" ht="17.25" customHeight="1" x14ac:dyDescent="0.2">
      <c r="A10" s="20" t="s">
        <v>6</v>
      </c>
      <c r="B10" s="25">
        <v>1.4</v>
      </c>
      <c r="C10" s="24" t="str">
        <f>IFERROR(VLOOKUP(B10,'[1]Validacion datos'!A8:B26,2,FALSE),"")</f>
        <v>Seguridad y convivencia pacífica</v>
      </c>
      <c r="D10" s="24"/>
      <c r="E10" s="24"/>
      <c r="F10" s="24"/>
      <c r="G10" s="24"/>
      <c r="H10" s="24"/>
      <c r="I10" s="24"/>
      <c r="J10" s="24"/>
    </row>
    <row r="11" spans="1:11" ht="56.25" customHeight="1" x14ac:dyDescent="0.2">
      <c r="A11" s="20" t="s">
        <v>7</v>
      </c>
      <c r="B11" s="26" t="s">
        <v>70</v>
      </c>
      <c r="C11" s="27" t="str">
        <f>IFERROR(VLOOKUP(B11,'[1]Validacion datos'!D8:E64,2,FALSE),"")</f>
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</c>
      <c r="D11" s="27"/>
      <c r="E11" s="27"/>
      <c r="F11" s="27"/>
      <c r="G11" s="27"/>
      <c r="H11" s="27"/>
      <c r="I11" s="27"/>
      <c r="J11" s="27"/>
    </row>
    <row r="12" spans="1:11" ht="22.5" customHeight="1" x14ac:dyDescent="0.2">
      <c r="A12" s="18" t="s">
        <v>8</v>
      </c>
      <c r="B12" s="18"/>
      <c r="C12" s="18"/>
      <c r="D12" s="18"/>
      <c r="E12" s="18"/>
      <c r="F12" s="18"/>
      <c r="G12" s="18"/>
      <c r="H12" s="18"/>
      <c r="I12" s="18"/>
      <c r="J12" s="18"/>
    </row>
    <row r="13" spans="1:11" ht="19.5" customHeight="1" x14ac:dyDescent="0.2">
      <c r="A13" s="20" t="s">
        <v>9</v>
      </c>
      <c r="B13" s="13" t="s">
        <v>55</v>
      </c>
      <c r="C13" s="13"/>
      <c r="D13" s="13"/>
      <c r="E13" s="13"/>
      <c r="F13" s="13"/>
      <c r="G13" s="13"/>
      <c r="H13" s="13"/>
      <c r="I13" s="13"/>
      <c r="J13" s="13"/>
    </row>
    <row r="14" spans="1:11" ht="23.25" customHeight="1" x14ac:dyDescent="0.2">
      <c r="A14" s="28" t="s">
        <v>10</v>
      </c>
      <c r="B14" s="13" t="s">
        <v>77</v>
      </c>
      <c r="C14" s="13"/>
      <c r="D14" s="13"/>
      <c r="E14" s="13"/>
      <c r="F14" s="13"/>
      <c r="G14" s="13"/>
      <c r="H14" s="13"/>
      <c r="I14" s="13"/>
      <c r="J14" s="13"/>
    </row>
    <row r="15" spans="1:11" ht="15" customHeight="1" x14ac:dyDescent="0.2">
      <c r="A15" s="28" t="s">
        <v>84</v>
      </c>
      <c r="B15" s="13" t="s">
        <v>78</v>
      </c>
      <c r="C15" s="13"/>
      <c r="D15" s="13"/>
      <c r="E15" s="13"/>
      <c r="F15" s="13"/>
      <c r="G15" s="13"/>
      <c r="H15" s="13"/>
      <c r="I15" s="13"/>
      <c r="J15" s="13"/>
    </row>
    <row r="16" spans="1:11" ht="56.25" customHeight="1" x14ac:dyDescent="0.2">
      <c r="A16" s="28" t="s">
        <v>28</v>
      </c>
      <c r="B16" s="13" t="s">
        <v>79</v>
      </c>
      <c r="C16" s="13"/>
      <c r="D16" s="13"/>
      <c r="E16" s="13"/>
      <c r="F16" s="13"/>
      <c r="G16" s="13"/>
      <c r="H16" s="13"/>
      <c r="I16" s="13"/>
      <c r="J16" s="13"/>
      <c r="K16" s="1"/>
    </row>
    <row r="17" spans="1:11" ht="21" customHeight="1" x14ac:dyDescent="0.2">
      <c r="A17" s="18" t="s">
        <v>11</v>
      </c>
      <c r="B17" s="18"/>
      <c r="C17" s="18"/>
      <c r="D17" s="18"/>
      <c r="E17" s="18"/>
      <c r="F17" s="18"/>
      <c r="G17" s="18"/>
      <c r="H17" s="18"/>
      <c r="I17" s="18"/>
      <c r="J17" s="18"/>
    </row>
    <row r="18" spans="1:11" ht="18.75" customHeight="1" x14ac:dyDescent="0.2">
      <c r="A18" s="19" t="s">
        <v>12</v>
      </c>
      <c r="B18" s="19"/>
      <c r="C18" s="19"/>
      <c r="D18" s="19"/>
      <c r="E18" s="19"/>
      <c r="F18" s="19"/>
      <c r="G18" s="19"/>
      <c r="H18" s="19"/>
      <c r="I18" s="19"/>
      <c r="J18" s="19"/>
      <c r="K18" s="1"/>
    </row>
    <row r="19" spans="1:11" ht="51" customHeight="1" x14ac:dyDescent="0.2">
      <c r="A19" s="29" t="s">
        <v>13</v>
      </c>
      <c r="B19" s="29"/>
      <c r="C19" s="29" t="s">
        <v>14</v>
      </c>
      <c r="D19" s="29"/>
      <c r="E19" s="29"/>
      <c r="F19" s="29" t="s">
        <v>15</v>
      </c>
      <c r="G19" s="29"/>
      <c r="H19" s="29"/>
      <c r="I19" s="29" t="s">
        <v>16</v>
      </c>
      <c r="J19" s="29"/>
    </row>
    <row r="20" spans="1:11" ht="18.75" customHeight="1" x14ac:dyDescent="0.2">
      <c r="A20" s="30">
        <v>90234580</v>
      </c>
      <c r="B20" s="30"/>
      <c r="C20" s="30">
        <v>90234580</v>
      </c>
      <c r="D20" s="30"/>
      <c r="E20" s="30"/>
      <c r="F20" s="30">
        <f>+Tabla16[Financiera 
 (F)]</f>
        <v>0</v>
      </c>
      <c r="G20" s="30"/>
      <c r="H20" s="30"/>
      <c r="I20" s="31">
        <f>+IF(F20&gt;0,F20/C20,0)</f>
        <v>0</v>
      </c>
      <c r="J20" s="31"/>
    </row>
    <row r="21" spans="1:11" ht="18.75" customHeight="1" x14ac:dyDescent="0.2">
      <c r="A21" s="19" t="s">
        <v>42</v>
      </c>
      <c r="B21" s="19"/>
      <c r="C21" s="19"/>
      <c r="D21" s="19"/>
      <c r="E21" s="19"/>
      <c r="F21" s="19"/>
      <c r="G21" s="19"/>
      <c r="H21" s="19"/>
      <c r="I21" s="19"/>
      <c r="J21" s="19"/>
      <c r="K21" s="1"/>
    </row>
    <row r="22" spans="1:11" ht="46.5" customHeight="1" x14ac:dyDescent="0.2">
      <c r="A22" s="32"/>
      <c r="B22" s="32"/>
      <c r="C22" s="33" t="s">
        <v>37</v>
      </c>
      <c r="D22" s="34"/>
      <c r="E22" s="33" t="s">
        <v>98</v>
      </c>
      <c r="F22" s="34"/>
      <c r="G22" s="33" t="s">
        <v>99</v>
      </c>
      <c r="H22" s="33"/>
      <c r="I22" s="33" t="s">
        <v>100</v>
      </c>
      <c r="J22" s="34"/>
    </row>
    <row r="23" spans="1:11" ht="38.25" x14ac:dyDescent="0.2">
      <c r="A23" s="35" t="s">
        <v>17</v>
      </c>
      <c r="B23" s="35" t="s">
        <v>18</v>
      </c>
      <c r="C23" s="35" t="s">
        <v>29</v>
      </c>
      <c r="D23" s="35" t="s">
        <v>30</v>
      </c>
      <c r="E23" s="35" t="s">
        <v>31</v>
      </c>
      <c r="F23" s="35" t="s">
        <v>32</v>
      </c>
      <c r="G23" s="35" t="s">
        <v>33</v>
      </c>
      <c r="H23" s="35" t="s">
        <v>34</v>
      </c>
      <c r="I23" s="35" t="s">
        <v>35</v>
      </c>
      <c r="J23" s="35" t="s">
        <v>36</v>
      </c>
    </row>
    <row r="24" spans="1:11" ht="49.5" customHeight="1" x14ac:dyDescent="0.2">
      <c r="A24" s="36" t="s">
        <v>90</v>
      </c>
      <c r="B24" s="36" t="s">
        <v>56</v>
      </c>
      <c r="C24" s="37">
        <v>216</v>
      </c>
      <c r="D24" s="38">
        <v>90234580</v>
      </c>
      <c r="E24" s="39">
        <v>216</v>
      </c>
      <c r="F24" s="40">
        <v>90234580</v>
      </c>
      <c r="G24" s="41">
        <v>0</v>
      </c>
      <c r="H24" s="38"/>
      <c r="I24" s="42">
        <f>IF(G24&gt;0,G24/E24,0)</f>
        <v>0</v>
      </c>
      <c r="J24" s="43">
        <f t="shared" ref="J24" si="0">IF(H24&gt;0,H24/F24,0)</f>
        <v>0</v>
      </c>
    </row>
    <row r="25" spans="1:11" ht="21" customHeight="1" x14ac:dyDescent="0.2">
      <c r="A25" s="18" t="s">
        <v>19</v>
      </c>
      <c r="B25" s="18"/>
      <c r="C25" s="18"/>
      <c r="D25" s="18"/>
      <c r="E25" s="18"/>
      <c r="F25" s="18"/>
      <c r="G25" s="18"/>
      <c r="H25" s="18"/>
      <c r="I25" s="18"/>
      <c r="J25" s="18"/>
    </row>
    <row r="26" spans="1:11" ht="19.5" customHeight="1" x14ac:dyDescent="0.2">
      <c r="A26" s="19" t="s">
        <v>20</v>
      </c>
      <c r="B26" s="19"/>
      <c r="C26" s="19"/>
      <c r="D26" s="19"/>
      <c r="E26" s="19"/>
      <c r="F26" s="19"/>
      <c r="G26" s="19"/>
      <c r="H26" s="19"/>
      <c r="I26" s="19"/>
      <c r="J26" s="19"/>
      <c r="K26" s="1"/>
    </row>
    <row r="27" spans="1:11" ht="21.75" customHeight="1" x14ac:dyDescent="0.2">
      <c r="A27" s="15" t="s">
        <v>21</v>
      </c>
      <c r="B27" s="16" t="str">
        <f>+A24</f>
        <v>7749- Extranjeros residentes con estatus migratorio regulados a través de las naturalizaciones</v>
      </c>
      <c r="C27" s="16"/>
      <c r="D27" s="16"/>
      <c r="E27" s="16"/>
      <c r="F27" s="16"/>
      <c r="G27" s="16"/>
      <c r="H27" s="16"/>
      <c r="I27" s="16"/>
      <c r="J27" s="16"/>
    </row>
    <row r="28" spans="1:11" ht="42.75" customHeight="1" x14ac:dyDescent="0.2">
      <c r="A28" s="17" t="s">
        <v>22</v>
      </c>
      <c r="B28" s="13" t="s">
        <v>69</v>
      </c>
      <c r="C28" s="13"/>
      <c r="D28" s="13"/>
      <c r="E28" s="13"/>
      <c r="F28" s="13"/>
      <c r="G28" s="13"/>
      <c r="H28" s="13"/>
      <c r="I28" s="13"/>
      <c r="J28" s="13"/>
    </row>
    <row r="29" spans="1:11" ht="26.25" customHeight="1" x14ac:dyDescent="0.2">
      <c r="A29" s="17" t="s">
        <v>23</v>
      </c>
      <c r="B29" s="13" t="s">
        <v>102</v>
      </c>
      <c r="C29" s="13"/>
      <c r="D29" s="13"/>
      <c r="E29" s="13"/>
      <c r="F29" s="13"/>
      <c r="G29" s="13"/>
      <c r="H29" s="13"/>
      <c r="I29" s="13"/>
      <c r="J29" s="13"/>
    </row>
    <row r="30" spans="1:11" ht="33.75" customHeight="1" x14ac:dyDescent="0.2">
      <c r="A30" s="17" t="s">
        <v>24</v>
      </c>
      <c r="B30" s="14" t="s">
        <v>102</v>
      </c>
      <c r="C30" s="14"/>
      <c r="D30" s="14"/>
      <c r="E30" s="14"/>
      <c r="F30" s="14"/>
      <c r="G30" s="14"/>
      <c r="H30" s="14"/>
      <c r="I30" s="14"/>
      <c r="J30" s="14"/>
    </row>
    <row r="31" spans="1:11" ht="23.25" customHeight="1" x14ac:dyDescent="0.2">
      <c r="A31" s="18" t="s">
        <v>83</v>
      </c>
      <c r="B31" s="18"/>
      <c r="C31" s="18"/>
      <c r="D31" s="18"/>
      <c r="E31" s="18"/>
      <c r="F31" s="18"/>
      <c r="G31" s="18"/>
      <c r="H31" s="18"/>
      <c r="I31" s="18"/>
      <c r="J31" s="18"/>
    </row>
    <row r="32" spans="1:11" ht="25.5" customHeight="1" x14ac:dyDescent="0.2">
      <c r="A32" s="44" t="s">
        <v>25</v>
      </c>
      <c r="B32" s="44"/>
      <c r="C32" s="44"/>
      <c r="D32" s="44"/>
      <c r="E32" s="44"/>
      <c r="F32" s="44"/>
      <c r="G32" s="44"/>
      <c r="H32" s="44"/>
      <c r="I32" s="44"/>
      <c r="J32" s="44"/>
      <c r="K32" s="1"/>
    </row>
    <row r="33" spans="1:10" ht="27.75" customHeight="1" x14ac:dyDescent="0.2">
      <c r="A33" s="84"/>
      <c r="B33" s="84"/>
      <c r="C33" s="84"/>
      <c r="D33" s="84"/>
      <c r="E33" s="84"/>
      <c r="F33" s="84"/>
      <c r="G33" s="84"/>
      <c r="H33" s="84"/>
      <c r="I33" s="84"/>
      <c r="J33" s="84"/>
    </row>
    <row r="34" spans="1:10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</row>
    <row r="35" spans="1:10" x14ac:dyDescent="0.2">
      <c r="A35" s="49"/>
      <c r="B35" s="49"/>
      <c r="C35" s="47"/>
      <c r="D35" s="47"/>
      <c r="E35" s="47"/>
      <c r="F35" s="47"/>
      <c r="G35" s="47"/>
      <c r="H35" s="47"/>
      <c r="I35" s="47"/>
      <c r="J35" s="48"/>
    </row>
    <row r="36" spans="1:10" ht="18" customHeight="1" thickBot="1" x14ac:dyDescent="0.25">
      <c r="A36" s="5" t="s">
        <v>38</v>
      </c>
      <c r="B36" s="6">
        <f>+A20</f>
        <v>90234580</v>
      </c>
      <c r="C36" s="7"/>
      <c r="D36" s="7"/>
      <c r="E36" s="7"/>
      <c r="F36" s="7"/>
      <c r="G36" s="8"/>
      <c r="H36" s="8"/>
      <c r="I36" s="8"/>
    </row>
    <row r="37" spans="1:10" ht="18" customHeight="1" x14ac:dyDescent="0.2">
      <c r="A37" s="5" t="s">
        <v>39</v>
      </c>
      <c r="B37" s="6">
        <f>+C20</f>
        <v>90234580</v>
      </c>
      <c r="C37" s="7"/>
      <c r="D37" s="7"/>
      <c r="E37" s="7"/>
      <c r="F37" s="7"/>
      <c r="G37" s="9" t="s">
        <v>52</v>
      </c>
      <c r="H37" s="9"/>
      <c r="I37" s="9"/>
    </row>
    <row r="38" spans="1:10" ht="18.75" customHeight="1" x14ac:dyDescent="0.2">
      <c r="A38" s="5" t="s">
        <v>40</v>
      </c>
      <c r="B38" s="6">
        <f>+F20</f>
        <v>0</v>
      </c>
      <c r="C38" s="7"/>
      <c r="D38" s="7"/>
      <c r="E38" s="7"/>
      <c r="F38" s="7"/>
      <c r="G38" s="10" t="s">
        <v>41</v>
      </c>
      <c r="H38" s="10"/>
      <c r="I38" s="10"/>
    </row>
    <row r="39" spans="1:10" x14ac:dyDescent="0.2">
      <c r="A39" s="7"/>
      <c r="B39" s="7"/>
      <c r="C39" s="7"/>
      <c r="D39" s="7"/>
      <c r="E39" s="7"/>
      <c r="F39" s="7"/>
      <c r="G39" s="7"/>
      <c r="H39" s="7"/>
      <c r="I39" s="7"/>
    </row>
  </sheetData>
  <mergeCells count="43">
    <mergeCell ref="G36:I36"/>
    <mergeCell ref="G37:I37"/>
    <mergeCell ref="G38:I38"/>
    <mergeCell ref="A31:J31"/>
    <mergeCell ref="A32:J32"/>
    <mergeCell ref="A33:J33"/>
    <mergeCell ref="A26:J26"/>
    <mergeCell ref="B27:J27"/>
    <mergeCell ref="B28:J28"/>
    <mergeCell ref="B29:J29"/>
    <mergeCell ref="B30:J30"/>
    <mergeCell ref="A25:J25"/>
    <mergeCell ref="A18:J18"/>
    <mergeCell ref="A19:B19"/>
    <mergeCell ref="C19:E19"/>
    <mergeCell ref="F19:H19"/>
    <mergeCell ref="I19:J19"/>
    <mergeCell ref="A20:B20"/>
    <mergeCell ref="C20:E20"/>
    <mergeCell ref="F20:H20"/>
    <mergeCell ref="I20:J20"/>
    <mergeCell ref="A21:J21"/>
    <mergeCell ref="C22:D22"/>
    <mergeCell ref="E22:F22"/>
    <mergeCell ref="G22:H22"/>
    <mergeCell ref="I22:J22"/>
    <mergeCell ref="A17:J17"/>
    <mergeCell ref="B6:J6"/>
    <mergeCell ref="B7:J7"/>
    <mergeCell ref="A8:J8"/>
    <mergeCell ref="C9:J9"/>
    <mergeCell ref="C10:J10"/>
    <mergeCell ref="C11:J11"/>
    <mergeCell ref="B13:J13"/>
    <mergeCell ref="B14:J14"/>
    <mergeCell ref="B15:J15"/>
    <mergeCell ref="B16:J16"/>
    <mergeCell ref="A12:J12"/>
    <mergeCell ref="B5:J5"/>
    <mergeCell ref="A1:J1"/>
    <mergeCell ref="A2:J2"/>
    <mergeCell ref="B3:J3"/>
    <mergeCell ref="B4:J4"/>
  </mergeCells>
  <dataValidations xWindow="909" yWindow="307" count="16">
    <dataValidation allowBlank="1" sqref="A3" xr:uid="{00000000-0002-0000-0100-000000000000}"/>
    <dataValidation allowBlank="1" showInputMessage="1" prompt="Nombre del capítulo" sqref="B3:J5" xr:uid="{00000000-0002-0000-0100-000001000000}"/>
    <dataValidation allowBlank="1" showInputMessage="1" showErrorMessage="1" prompt="¿A quién va dirigido el programa?, ¿qué característica tiene esta población que requiere ser beneficiada?" sqref="B15:J15" xr:uid="{00000000-0002-0000-0100-000002000000}"/>
    <dataValidation allowBlank="1" showInputMessage="1" showErrorMessage="1" prompt="Nombre del producto" sqref="B27:J27" xr:uid="{00000000-0002-0000-0100-000003000000}"/>
    <dataValidation allowBlank="1" showInputMessage="1" showErrorMessage="1" prompt="¿En qué consiste el producto? su objetivo" sqref="B28:J28" xr:uid="{00000000-0002-0000-0100-000004000000}"/>
    <dataValidation allowBlank="1" showInputMessage="1" showErrorMessage="1" prompt="1. Describir lo plasmado en el presupuesto_x000a_2. Describir lo alcanzado en términos financieros y de producción " sqref="B29:J29" xr:uid="{00000000-0002-0000-0100-000005000000}"/>
    <dataValidation allowBlank="1" showInputMessage="1" showErrorMessage="1" prompt="De existir desvío, explicar razones." sqref="B30:J30" xr:uid="{00000000-0002-0000-0100-000006000000}"/>
    <dataValidation allowBlank="1" showInputMessage="1" showErrorMessage="1" prompt="Oportunidades de mejora identificadas" sqref="A33:J34" xr:uid="{00000000-0002-0000-0100-000007000000}"/>
    <dataValidation allowBlank="1" showInputMessage="1" showErrorMessage="1" prompt="Presupuesto del programa" sqref="A20:C20 F20" xr:uid="{00000000-0002-0000-0100-000008000000}"/>
    <dataValidation allowBlank="1" showInputMessage="1" showErrorMessage="1" prompt="¿En qué consiste el programa?" sqref="B14:J14" xr:uid="{00000000-0002-0000-0100-000009000000}"/>
    <dataValidation allowBlank="1" showInputMessage="1" showErrorMessage="1" prompt="Nombre de cada producto" sqref="A23:A24" xr:uid="{00000000-0002-0000-0100-00000A000000}"/>
    <dataValidation allowBlank="1" showInputMessage="1" showErrorMessage="1" prompt="Nombre del indicador" sqref="B23:B24" xr:uid="{00000000-0002-0000-0100-00000B000000}"/>
    <dataValidation allowBlank="1" showInputMessage="1" showErrorMessage="1" prompt="Meta anual del indicador" sqref="E23:E24 C23:C24" xr:uid="{00000000-0002-0000-0100-00000C000000}"/>
    <dataValidation allowBlank="1" showInputMessage="1" showErrorMessage="1" prompt="Monto presupuestado para el producto" sqref="F23:F24 D23:D24" xr:uid="{00000000-0002-0000-0100-00000D000000}"/>
    <dataValidation allowBlank="1" showInputMessage="1" showErrorMessage="1" prompt="Meta alcanzada en el trimestre" sqref="G23:G24" xr:uid="{00000000-0002-0000-0100-00000E000000}"/>
    <dataValidation allowBlank="1" showInputMessage="1" showErrorMessage="1" prompt="Monto ejecutado en el trimestre" sqref="H23:H24" xr:uid="{00000000-0002-0000-0100-00000F000000}"/>
  </dataValidations>
  <pageMargins left="0.7" right="0.7" top="1.6958333333333333" bottom="0.75" header="0.3" footer="0.3"/>
  <pageSetup scale="55" fitToHeight="0" orientation="portrait" r:id="rId1"/>
  <headerFooter>
    <oddHeader>&amp;C
&amp;G
&amp;"Verdana,Negrita"&amp;10PROGRAMACIÓN INDICATIVA ANUAL 
DE LAS METAS FÍSICAS-FINANCIERAS
AÑO 2024&amp;R&amp;"Verdana,Negrita"&amp;10
INF-PPP-05
Versión: 01</oddHead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8"/>
  <sheetViews>
    <sheetView view="pageLayout" zoomScaleNormal="100" zoomScaleSheetLayoutView="85" workbookViewId="0">
      <selection activeCell="B41" sqref="B41:J41"/>
    </sheetView>
  </sheetViews>
  <sheetFormatPr baseColWidth="10" defaultRowHeight="14.25" x14ac:dyDescent="0.2"/>
  <cols>
    <col min="1" max="1" width="31.85546875" style="3" bestFit="1" customWidth="1"/>
    <col min="2" max="2" width="21.5703125" style="3" bestFit="1" customWidth="1"/>
    <col min="3" max="3" width="12.7109375" style="3" customWidth="1"/>
    <col min="4" max="4" width="17.28515625" style="3" bestFit="1" customWidth="1"/>
    <col min="5" max="5" width="12.7109375" style="3" customWidth="1"/>
    <col min="6" max="6" width="17.42578125" style="3" customWidth="1"/>
    <col min="7" max="7" width="12.7109375" style="3" customWidth="1"/>
    <col min="8" max="8" width="15" style="3" bestFit="1" customWidth="1"/>
    <col min="9" max="10" width="12.7109375" style="3" customWidth="1"/>
    <col min="11" max="11" width="11.42578125" style="3"/>
    <col min="12" max="16384" width="11.42578125" style="2"/>
  </cols>
  <sheetData>
    <row r="1" spans="1:11" ht="18.75" customHeight="1" x14ac:dyDescent="0.2">
      <c r="A1" s="50" t="s">
        <v>64</v>
      </c>
      <c r="B1" s="50"/>
      <c r="C1" s="50"/>
      <c r="D1" s="50"/>
      <c r="E1" s="50"/>
      <c r="F1" s="50"/>
      <c r="G1" s="50"/>
      <c r="H1" s="50"/>
      <c r="I1" s="50"/>
      <c r="J1" s="50"/>
      <c r="K1" s="1"/>
    </row>
    <row r="2" spans="1:11" ht="15" x14ac:dyDescent="0.2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1"/>
    </row>
    <row r="3" spans="1:11" x14ac:dyDescent="0.2">
      <c r="A3" s="52" t="s">
        <v>1</v>
      </c>
      <c r="B3" s="53" t="s">
        <v>43</v>
      </c>
      <c r="C3" s="53"/>
      <c r="D3" s="53"/>
      <c r="E3" s="53"/>
      <c r="F3" s="53"/>
      <c r="G3" s="53"/>
      <c r="H3" s="53"/>
      <c r="I3" s="53"/>
      <c r="J3" s="53"/>
      <c r="K3" s="1"/>
    </row>
    <row r="4" spans="1:11" ht="15" customHeight="1" x14ac:dyDescent="0.2">
      <c r="A4" s="54" t="s">
        <v>26</v>
      </c>
      <c r="B4" s="53" t="s">
        <v>44</v>
      </c>
      <c r="C4" s="53"/>
      <c r="D4" s="53"/>
      <c r="E4" s="53"/>
      <c r="F4" s="53"/>
      <c r="G4" s="53"/>
      <c r="H4" s="53"/>
      <c r="I4" s="53"/>
      <c r="J4" s="53"/>
      <c r="K4" s="1"/>
    </row>
    <row r="5" spans="1:11" x14ac:dyDescent="0.2">
      <c r="A5" s="54" t="s">
        <v>27</v>
      </c>
      <c r="B5" s="53" t="s">
        <v>45</v>
      </c>
      <c r="C5" s="53"/>
      <c r="D5" s="53"/>
      <c r="E5" s="53"/>
      <c r="F5" s="53"/>
      <c r="G5" s="53"/>
      <c r="H5" s="53"/>
      <c r="I5" s="53"/>
      <c r="J5" s="53"/>
      <c r="K5" s="1"/>
    </row>
    <row r="6" spans="1:11" ht="42" customHeight="1" x14ac:dyDescent="0.2">
      <c r="A6" s="52" t="s">
        <v>2</v>
      </c>
      <c r="B6" s="55" t="s">
        <v>53</v>
      </c>
      <c r="C6" s="55"/>
      <c r="D6" s="55"/>
      <c r="E6" s="55"/>
      <c r="F6" s="55"/>
      <c r="G6" s="55"/>
      <c r="H6" s="55"/>
      <c r="I6" s="55"/>
      <c r="J6" s="55"/>
    </row>
    <row r="7" spans="1:11" ht="53.25" customHeight="1" x14ac:dyDescent="0.2">
      <c r="A7" s="52" t="s">
        <v>3</v>
      </c>
      <c r="B7" s="55" t="s">
        <v>54</v>
      </c>
      <c r="C7" s="55"/>
      <c r="D7" s="55"/>
      <c r="E7" s="55"/>
      <c r="F7" s="55"/>
      <c r="G7" s="55"/>
      <c r="H7" s="55"/>
      <c r="I7" s="55"/>
      <c r="J7" s="55"/>
    </row>
    <row r="8" spans="1:11" ht="15" x14ac:dyDescent="0.2">
      <c r="A8" s="50" t="s">
        <v>4</v>
      </c>
      <c r="B8" s="50"/>
      <c r="C8" s="50"/>
      <c r="D8" s="50"/>
      <c r="E8" s="50"/>
      <c r="F8" s="50"/>
      <c r="G8" s="50"/>
      <c r="H8" s="50"/>
      <c r="I8" s="50"/>
      <c r="J8" s="50"/>
    </row>
    <row r="9" spans="1:11" x14ac:dyDescent="0.2">
      <c r="A9" s="52" t="s">
        <v>5</v>
      </c>
      <c r="B9" s="56">
        <v>1</v>
      </c>
      <c r="C9" s="57" t="str">
        <f>IFERROR(VLOOKUP(B9,'[1]Validacion datos'!A2:B5,2,FALSE),"")</f>
        <v>DESARROLLO INSTITUCIONAL</v>
      </c>
      <c r="D9" s="57"/>
      <c r="E9" s="57"/>
      <c r="F9" s="57"/>
      <c r="G9" s="57"/>
      <c r="H9" s="57"/>
      <c r="I9" s="57"/>
      <c r="J9" s="57"/>
    </row>
    <row r="10" spans="1:11" x14ac:dyDescent="0.2">
      <c r="A10" s="52" t="s">
        <v>6</v>
      </c>
      <c r="B10" s="58">
        <v>1.2</v>
      </c>
      <c r="C10" s="57" t="str">
        <f>IFERROR(VLOOKUP(B10,'[1]Validacion datos'!A8:B26,2,FALSE),"")</f>
        <v>Imperio de la ley y seguridad ciudadana</v>
      </c>
      <c r="D10" s="57"/>
      <c r="E10" s="57"/>
      <c r="F10" s="57"/>
      <c r="G10" s="57"/>
      <c r="H10" s="57"/>
      <c r="I10" s="57"/>
      <c r="J10" s="57"/>
    </row>
    <row r="11" spans="1:11" ht="48" customHeight="1" x14ac:dyDescent="0.2">
      <c r="A11" s="52" t="s">
        <v>7</v>
      </c>
      <c r="B11" s="59" t="s">
        <v>66</v>
      </c>
      <c r="C11" s="60" t="str">
        <f>IFERROR(VLOOKUP(B11,'[1]Validacion datos'!D8:E64,2,FALSE),"")</f>
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</c>
      <c r="D11" s="60"/>
      <c r="E11" s="60"/>
      <c r="F11" s="60"/>
      <c r="G11" s="60"/>
      <c r="H11" s="60"/>
      <c r="I11" s="60"/>
      <c r="J11" s="60"/>
    </row>
    <row r="12" spans="1:11" ht="15" x14ac:dyDescent="0.2">
      <c r="A12" s="50" t="s">
        <v>8</v>
      </c>
      <c r="B12" s="50"/>
      <c r="C12" s="50"/>
      <c r="D12" s="50"/>
      <c r="E12" s="50"/>
      <c r="F12" s="50"/>
      <c r="G12" s="50"/>
      <c r="H12" s="50"/>
      <c r="I12" s="50"/>
      <c r="J12" s="50"/>
    </row>
    <row r="13" spans="1:11" ht="18.75" customHeight="1" x14ac:dyDescent="0.2">
      <c r="A13" s="52" t="s">
        <v>9</v>
      </c>
      <c r="B13" s="55" t="s">
        <v>57</v>
      </c>
      <c r="C13" s="55"/>
      <c r="D13" s="55"/>
      <c r="E13" s="55"/>
      <c r="F13" s="55"/>
      <c r="G13" s="55"/>
      <c r="H13" s="55"/>
      <c r="I13" s="55"/>
      <c r="J13" s="55"/>
    </row>
    <row r="14" spans="1:11" ht="54" customHeight="1" x14ac:dyDescent="0.2">
      <c r="A14" s="61" t="s">
        <v>10</v>
      </c>
      <c r="B14" s="55" t="s">
        <v>80</v>
      </c>
      <c r="C14" s="55"/>
      <c r="D14" s="55"/>
      <c r="E14" s="55"/>
      <c r="F14" s="55"/>
      <c r="G14" s="55"/>
      <c r="H14" s="55"/>
      <c r="I14" s="55"/>
      <c r="J14" s="55"/>
    </row>
    <row r="15" spans="1:11" ht="29.25" customHeight="1" x14ac:dyDescent="0.2">
      <c r="A15" s="61" t="s">
        <v>84</v>
      </c>
      <c r="B15" s="55" t="s">
        <v>81</v>
      </c>
      <c r="C15" s="55"/>
      <c r="D15" s="55"/>
      <c r="E15" s="55"/>
      <c r="F15" s="55"/>
      <c r="G15" s="55"/>
      <c r="H15" s="55"/>
      <c r="I15" s="55"/>
      <c r="J15" s="55"/>
    </row>
    <row r="16" spans="1:11" ht="30" customHeight="1" x14ac:dyDescent="0.2">
      <c r="A16" s="61" t="s">
        <v>28</v>
      </c>
      <c r="B16" s="62" t="s">
        <v>82</v>
      </c>
      <c r="C16" s="62"/>
      <c r="D16" s="62"/>
      <c r="E16" s="62"/>
      <c r="F16" s="62"/>
      <c r="G16" s="62"/>
      <c r="H16" s="62"/>
      <c r="I16" s="62"/>
      <c r="J16" s="62"/>
      <c r="K16" s="1"/>
    </row>
    <row r="17" spans="1:11" ht="18.75" customHeight="1" x14ac:dyDescent="0.2">
      <c r="A17" s="50" t="s">
        <v>11</v>
      </c>
      <c r="B17" s="50"/>
      <c r="C17" s="50"/>
      <c r="D17" s="50"/>
      <c r="E17" s="50"/>
      <c r="F17" s="50"/>
      <c r="G17" s="50"/>
      <c r="H17" s="50"/>
      <c r="I17" s="50"/>
      <c r="J17" s="50"/>
    </row>
    <row r="18" spans="1:11" ht="18" customHeight="1" x14ac:dyDescent="0.2">
      <c r="A18" s="51" t="s">
        <v>12</v>
      </c>
      <c r="B18" s="51"/>
      <c r="C18" s="51"/>
      <c r="D18" s="51"/>
      <c r="E18" s="51"/>
      <c r="F18" s="51"/>
      <c r="G18" s="51"/>
      <c r="H18" s="51"/>
      <c r="I18" s="51"/>
      <c r="J18" s="51"/>
      <c r="K18" s="1"/>
    </row>
    <row r="19" spans="1:11" ht="46.5" customHeight="1" x14ac:dyDescent="0.2">
      <c r="A19" s="63" t="s">
        <v>13</v>
      </c>
      <c r="B19" s="63"/>
      <c r="C19" s="63" t="s">
        <v>14</v>
      </c>
      <c r="D19" s="63"/>
      <c r="E19" s="63"/>
      <c r="F19" s="63" t="s">
        <v>15</v>
      </c>
      <c r="G19" s="63"/>
      <c r="H19" s="63"/>
      <c r="I19" s="63" t="s">
        <v>16</v>
      </c>
      <c r="J19" s="63"/>
    </row>
    <row r="20" spans="1:11" ht="18.75" customHeight="1" x14ac:dyDescent="0.2">
      <c r="A20" s="64">
        <v>1158300000</v>
      </c>
      <c r="B20" s="64"/>
      <c r="C20" s="64">
        <v>1158300000</v>
      </c>
      <c r="D20" s="64"/>
      <c r="E20" s="64"/>
      <c r="F20" s="64">
        <f>+H24+H25+H26+H27+H28</f>
        <v>0</v>
      </c>
      <c r="G20" s="64"/>
      <c r="H20" s="64"/>
      <c r="I20" s="65">
        <f>+IF(F20&gt;0,F20/C20,0)</f>
        <v>0</v>
      </c>
      <c r="J20" s="65"/>
    </row>
    <row r="21" spans="1:11" ht="18" customHeight="1" x14ac:dyDescent="0.2">
      <c r="A21" s="51" t="s">
        <v>42</v>
      </c>
      <c r="B21" s="51"/>
      <c r="C21" s="51"/>
      <c r="D21" s="51"/>
      <c r="E21" s="51"/>
      <c r="F21" s="51"/>
      <c r="G21" s="51"/>
      <c r="H21" s="51"/>
      <c r="I21" s="51"/>
      <c r="J21" s="51"/>
      <c r="K21" s="1"/>
    </row>
    <row r="22" spans="1:11" ht="32.25" customHeight="1" x14ac:dyDescent="0.2">
      <c r="A22" s="66"/>
      <c r="B22" s="66"/>
      <c r="C22" s="67" t="s">
        <v>37</v>
      </c>
      <c r="D22" s="68"/>
      <c r="E22" s="67" t="s">
        <v>98</v>
      </c>
      <c r="F22" s="68"/>
      <c r="G22" s="67" t="s">
        <v>99</v>
      </c>
      <c r="H22" s="67"/>
      <c r="I22" s="67" t="s">
        <v>100</v>
      </c>
      <c r="J22" s="68"/>
    </row>
    <row r="23" spans="1:11" ht="38.25" x14ac:dyDescent="0.2">
      <c r="A23" s="69" t="s">
        <v>17</v>
      </c>
      <c r="B23" s="69" t="s">
        <v>18</v>
      </c>
      <c r="C23" s="69" t="s">
        <v>29</v>
      </c>
      <c r="D23" s="69" t="s">
        <v>30</v>
      </c>
      <c r="E23" s="69" t="s">
        <v>31</v>
      </c>
      <c r="F23" s="69" t="s">
        <v>32</v>
      </c>
      <c r="G23" s="69" t="s">
        <v>33</v>
      </c>
      <c r="H23" s="69" t="s">
        <v>34</v>
      </c>
      <c r="I23" s="69" t="s">
        <v>35</v>
      </c>
      <c r="J23" s="69" t="s">
        <v>36</v>
      </c>
    </row>
    <row r="24" spans="1:11" ht="27.75" customHeight="1" x14ac:dyDescent="0.2">
      <c r="A24" s="70" t="s">
        <v>93</v>
      </c>
      <c r="B24" s="70" t="s">
        <v>58</v>
      </c>
      <c r="C24" s="71" t="s">
        <v>58</v>
      </c>
      <c r="D24" s="72">
        <v>175683570</v>
      </c>
      <c r="E24" s="73" t="s">
        <v>58</v>
      </c>
      <c r="F24" s="73">
        <v>175683570</v>
      </c>
      <c r="G24" s="74" t="s">
        <v>58</v>
      </c>
      <c r="H24" s="72"/>
      <c r="I24" s="75" t="s">
        <v>58</v>
      </c>
      <c r="J24" s="76">
        <f t="shared" ref="J24:J28" si="0">IF(H24&gt;0,H24/F24,0)</f>
        <v>0</v>
      </c>
    </row>
    <row r="25" spans="1:11" ht="73.5" customHeight="1" x14ac:dyDescent="0.2">
      <c r="A25" s="70" t="s">
        <v>95</v>
      </c>
      <c r="B25" s="70" t="s">
        <v>59</v>
      </c>
      <c r="C25" s="71">
        <v>9000</v>
      </c>
      <c r="D25" s="72">
        <v>197282441</v>
      </c>
      <c r="E25" s="77">
        <v>9000</v>
      </c>
      <c r="F25" s="73">
        <v>197282441</v>
      </c>
      <c r="G25" s="74">
        <v>0</v>
      </c>
      <c r="H25" s="72"/>
      <c r="I25" s="75">
        <f t="shared" ref="I25:I28" si="1">IF(G25&gt;0,G25/E25,0)</f>
        <v>0</v>
      </c>
      <c r="J25" s="76">
        <f t="shared" si="0"/>
        <v>0</v>
      </c>
    </row>
    <row r="26" spans="1:11" ht="51" customHeight="1" x14ac:dyDescent="0.2">
      <c r="A26" s="70" t="s">
        <v>97</v>
      </c>
      <c r="B26" s="70" t="s">
        <v>60</v>
      </c>
      <c r="C26" s="71">
        <v>2</v>
      </c>
      <c r="D26" s="72">
        <v>43003860</v>
      </c>
      <c r="E26" s="77">
        <v>2</v>
      </c>
      <c r="F26" s="73">
        <v>43003860</v>
      </c>
      <c r="G26" s="74">
        <v>0</v>
      </c>
      <c r="H26" s="72"/>
      <c r="I26" s="75">
        <f t="shared" si="1"/>
        <v>0</v>
      </c>
      <c r="J26" s="76">
        <f t="shared" si="0"/>
        <v>0</v>
      </c>
    </row>
    <row r="27" spans="1:11" ht="71.25" customHeight="1" x14ac:dyDescent="0.2">
      <c r="A27" s="70" t="s">
        <v>96</v>
      </c>
      <c r="B27" s="70" t="s">
        <v>61</v>
      </c>
      <c r="C27" s="71">
        <v>600</v>
      </c>
      <c r="D27" s="72">
        <v>478543306</v>
      </c>
      <c r="E27" s="77">
        <v>600</v>
      </c>
      <c r="F27" s="73">
        <v>478543306</v>
      </c>
      <c r="G27" s="74">
        <v>0</v>
      </c>
      <c r="H27" s="72"/>
      <c r="I27" s="75">
        <f t="shared" si="1"/>
        <v>0</v>
      </c>
      <c r="J27" s="76">
        <f t="shared" si="0"/>
        <v>0</v>
      </c>
    </row>
    <row r="28" spans="1:11" ht="72" customHeight="1" x14ac:dyDescent="0.2">
      <c r="A28" s="70" t="s">
        <v>94</v>
      </c>
      <c r="B28" s="70" t="s">
        <v>62</v>
      </c>
      <c r="C28" s="78">
        <v>110</v>
      </c>
      <c r="D28" s="72">
        <v>263786823</v>
      </c>
      <c r="E28" s="77">
        <v>110</v>
      </c>
      <c r="F28" s="73">
        <v>263786823</v>
      </c>
      <c r="G28" s="74">
        <v>0</v>
      </c>
      <c r="H28" s="72"/>
      <c r="I28" s="75">
        <f t="shared" si="1"/>
        <v>0</v>
      </c>
      <c r="J28" s="76">
        <f t="shared" si="0"/>
        <v>0</v>
      </c>
    </row>
    <row r="29" spans="1:11" ht="22.5" customHeight="1" x14ac:dyDescent="0.2">
      <c r="A29" s="50" t="s">
        <v>19</v>
      </c>
      <c r="B29" s="50"/>
      <c r="C29" s="50"/>
      <c r="D29" s="50"/>
      <c r="E29" s="50"/>
      <c r="F29" s="50"/>
      <c r="G29" s="50"/>
      <c r="H29" s="50"/>
      <c r="I29" s="50"/>
      <c r="J29" s="50"/>
    </row>
    <row r="30" spans="1:11" ht="18" customHeight="1" x14ac:dyDescent="0.2">
      <c r="A30" s="51" t="s">
        <v>20</v>
      </c>
      <c r="B30" s="51"/>
      <c r="C30" s="51"/>
      <c r="D30" s="51"/>
      <c r="E30" s="51"/>
      <c r="F30" s="51"/>
      <c r="G30" s="51"/>
      <c r="H30" s="51"/>
      <c r="I30" s="51"/>
      <c r="J30" s="51"/>
      <c r="K30" s="1"/>
    </row>
    <row r="31" spans="1:11" ht="23.25" customHeight="1" x14ac:dyDescent="0.2">
      <c r="A31" s="79" t="s">
        <v>21</v>
      </c>
      <c r="B31" s="80" t="str">
        <f>+A24</f>
        <v>7420-Acciones comunes P50</v>
      </c>
      <c r="C31" s="80"/>
      <c r="D31" s="80"/>
      <c r="E31" s="80"/>
      <c r="F31" s="80"/>
      <c r="G31" s="80"/>
      <c r="H31" s="80"/>
      <c r="I31" s="80"/>
      <c r="J31" s="80"/>
    </row>
    <row r="32" spans="1:11" ht="24.75" customHeight="1" x14ac:dyDescent="0.2">
      <c r="A32" s="81" t="s">
        <v>22</v>
      </c>
      <c r="B32" s="55" t="s">
        <v>58</v>
      </c>
      <c r="C32" s="55"/>
      <c r="D32" s="55"/>
      <c r="E32" s="55"/>
      <c r="F32" s="55"/>
      <c r="G32" s="55"/>
      <c r="H32" s="55"/>
      <c r="I32" s="55"/>
      <c r="J32" s="55"/>
    </row>
    <row r="33" spans="1:10" ht="22.5" customHeight="1" x14ac:dyDescent="0.2">
      <c r="A33" s="81" t="s">
        <v>23</v>
      </c>
      <c r="B33" s="55" t="s">
        <v>58</v>
      </c>
      <c r="C33" s="55"/>
      <c r="D33" s="55"/>
      <c r="E33" s="55"/>
      <c r="F33" s="55"/>
      <c r="G33" s="55"/>
      <c r="H33" s="55"/>
      <c r="I33" s="55"/>
      <c r="J33" s="55"/>
    </row>
    <row r="34" spans="1:10" ht="30.75" customHeight="1" x14ac:dyDescent="0.2">
      <c r="A34" s="81" t="s">
        <v>24</v>
      </c>
      <c r="B34" s="82" t="s">
        <v>58</v>
      </c>
      <c r="C34" s="82"/>
      <c r="D34" s="82"/>
      <c r="E34" s="82"/>
      <c r="F34" s="82"/>
      <c r="G34" s="82"/>
      <c r="H34" s="82"/>
      <c r="I34" s="82"/>
      <c r="J34" s="82"/>
    </row>
    <row r="35" spans="1:10" ht="23.25" customHeight="1" x14ac:dyDescent="0.2">
      <c r="A35" s="79" t="s">
        <v>21</v>
      </c>
      <c r="B35" s="80" t="str">
        <f>+A25</f>
        <v>6867- Negocios de expendio bebidas alcohólicas inspeccionados para el cumplimiento de las leyes normativas vigentes.</v>
      </c>
      <c r="C35" s="80"/>
      <c r="D35" s="80"/>
      <c r="E35" s="80"/>
      <c r="F35" s="80"/>
      <c r="G35" s="80"/>
      <c r="H35" s="80"/>
      <c r="I35" s="80"/>
      <c r="J35" s="80"/>
    </row>
    <row r="36" spans="1:10" ht="54" customHeight="1" x14ac:dyDescent="0.2">
      <c r="A36" s="81" t="s">
        <v>22</v>
      </c>
      <c r="B36" s="55" t="s">
        <v>65</v>
      </c>
      <c r="C36" s="55"/>
      <c r="D36" s="55"/>
      <c r="E36" s="55"/>
      <c r="F36" s="55"/>
      <c r="G36" s="55"/>
      <c r="H36" s="55"/>
      <c r="I36" s="55"/>
      <c r="J36" s="55"/>
    </row>
    <row r="37" spans="1:10" ht="20.25" customHeight="1" x14ac:dyDescent="0.2">
      <c r="A37" s="81" t="s">
        <v>23</v>
      </c>
      <c r="B37" s="55" t="s">
        <v>101</v>
      </c>
      <c r="C37" s="55"/>
      <c r="D37" s="55"/>
      <c r="E37" s="55"/>
      <c r="F37" s="55"/>
      <c r="G37" s="55"/>
      <c r="H37" s="55"/>
      <c r="I37" s="55"/>
      <c r="J37" s="55"/>
    </row>
    <row r="38" spans="1:10" ht="40.5" customHeight="1" x14ac:dyDescent="0.2">
      <c r="A38" s="81" t="s">
        <v>24</v>
      </c>
      <c r="B38" s="83" t="s">
        <v>101</v>
      </c>
      <c r="C38" s="83"/>
      <c r="D38" s="83"/>
      <c r="E38" s="83"/>
      <c r="F38" s="83"/>
      <c r="G38" s="83"/>
      <c r="H38" s="83"/>
      <c r="I38" s="83"/>
      <c r="J38" s="83"/>
    </row>
    <row r="39" spans="1:10" ht="22.5" customHeight="1" x14ac:dyDescent="0.2">
      <c r="A39" s="79" t="s">
        <v>21</v>
      </c>
      <c r="B39" s="80" t="str">
        <f>+A26</f>
        <v>7935-Campañas de entrega e incautación de armas de fuego ilegales.</v>
      </c>
      <c r="C39" s="80"/>
      <c r="D39" s="80"/>
      <c r="E39" s="80"/>
      <c r="F39" s="80"/>
      <c r="G39" s="80"/>
      <c r="H39" s="80"/>
      <c r="I39" s="80"/>
      <c r="J39" s="80"/>
    </row>
    <row r="40" spans="1:10" ht="53.25" customHeight="1" x14ac:dyDescent="0.2">
      <c r="A40" s="81" t="s">
        <v>22</v>
      </c>
      <c r="B40" s="55" t="s">
        <v>67</v>
      </c>
      <c r="C40" s="55"/>
      <c r="D40" s="55"/>
      <c r="E40" s="55"/>
      <c r="F40" s="55"/>
      <c r="G40" s="55"/>
      <c r="H40" s="55"/>
      <c r="I40" s="55"/>
      <c r="J40" s="55"/>
    </row>
    <row r="41" spans="1:10" ht="24.75" customHeight="1" x14ac:dyDescent="0.2">
      <c r="A41" s="81" t="s">
        <v>23</v>
      </c>
      <c r="B41" s="55" t="s">
        <v>101</v>
      </c>
      <c r="C41" s="55"/>
      <c r="D41" s="55"/>
      <c r="E41" s="55"/>
      <c r="F41" s="55"/>
      <c r="G41" s="55"/>
      <c r="H41" s="55"/>
      <c r="I41" s="55"/>
      <c r="J41" s="55"/>
    </row>
    <row r="42" spans="1:10" ht="67.5" customHeight="1" x14ac:dyDescent="0.2">
      <c r="A42" s="81" t="s">
        <v>24</v>
      </c>
      <c r="B42" s="82" t="s">
        <v>101</v>
      </c>
      <c r="C42" s="82"/>
      <c r="D42" s="82"/>
      <c r="E42" s="82"/>
      <c r="F42" s="82"/>
      <c r="G42" s="82"/>
      <c r="H42" s="82"/>
      <c r="I42" s="82"/>
      <c r="J42" s="82"/>
    </row>
    <row r="43" spans="1:10" ht="23.25" customHeight="1" x14ac:dyDescent="0.2">
      <c r="A43" s="79" t="s">
        <v>21</v>
      </c>
      <c r="B43" s="80" t="str">
        <f>+A27</f>
        <v>7895-Municipios con Mesas Locales de Seguridad, Ciudadanía y Género fortalecidas y en funcionamiento.</v>
      </c>
      <c r="C43" s="80"/>
      <c r="D43" s="80"/>
      <c r="E43" s="80"/>
      <c r="F43" s="80"/>
      <c r="G43" s="80"/>
      <c r="H43" s="80"/>
      <c r="I43" s="80"/>
      <c r="J43" s="80"/>
    </row>
    <row r="44" spans="1:10" ht="46.5" customHeight="1" x14ac:dyDescent="0.2">
      <c r="A44" s="81" t="s">
        <v>22</v>
      </c>
      <c r="B44" s="55" t="s">
        <v>68</v>
      </c>
      <c r="C44" s="55"/>
      <c r="D44" s="55"/>
      <c r="E44" s="55"/>
      <c r="F44" s="55"/>
      <c r="G44" s="55"/>
      <c r="H44" s="55"/>
      <c r="I44" s="55"/>
      <c r="J44" s="55"/>
    </row>
    <row r="45" spans="1:10" ht="34.5" customHeight="1" x14ac:dyDescent="0.2">
      <c r="A45" s="81" t="s">
        <v>23</v>
      </c>
      <c r="B45" s="55" t="s">
        <v>101</v>
      </c>
      <c r="C45" s="55"/>
      <c r="D45" s="55"/>
      <c r="E45" s="55"/>
      <c r="F45" s="55"/>
      <c r="G45" s="55"/>
      <c r="H45" s="55"/>
      <c r="I45" s="55"/>
      <c r="J45" s="55"/>
    </row>
    <row r="46" spans="1:10" ht="42.75" customHeight="1" x14ac:dyDescent="0.2">
      <c r="A46" s="81" t="s">
        <v>24</v>
      </c>
      <c r="B46" s="83" t="s">
        <v>101</v>
      </c>
      <c r="C46" s="83"/>
      <c r="D46" s="83"/>
      <c r="E46" s="83"/>
      <c r="F46" s="83"/>
      <c r="G46" s="83"/>
      <c r="H46" s="83"/>
      <c r="I46" s="83"/>
      <c r="J46" s="83"/>
    </row>
    <row r="47" spans="1:10" ht="21" customHeight="1" x14ac:dyDescent="0.2">
      <c r="A47" s="79" t="s">
        <v>21</v>
      </c>
      <c r="B47" s="80" t="str">
        <f>+A28</f>
        <v>7447- Ciudadanos expuestos a violencia, crímenes y delitos que participan en las actividades de prevención.</v>
      </c>
      <c r="C47" s="80"/>
      <c r="D47" s="80"/>
      <c r="E47" s="80"/>
      <c r="F47" s="80"/>
      <c r="G47" s="80"/>
      <c r="H47" s="80"/>
      <c r="I47" s="80"/>
      <c r="J47" s="80"/>
    </row>
    <row r="48" spans="1:10" ht="32.25" customHeight="1" x14ac:dyDescent="0.2">
      <c r="A48" s="81" t="s">
        <v>22</v>
      </c>
      <c r="B48" s="55" t="s">
        <v>63</v>
      </c>
      <c r="C48" s="55"/>
      <c r="D48" s="55"/>
      <c r="E48" s="55"/>
      <c r="F48" s="55"/>
      <c r="G48" s="55"/>
      <c r="H48" s="55"/>
      <c r="I48" s="55"/>
      <c r="J48" s="55"/>
    </row>
    <row r="49" spans="1:11" ht="30.75" customHeight="1" x14ac:dyDescent="0.2">
      <c r="A49" s="81" t="s">
        <v>23</v>
      </c>
      <c r="B49" s="62" t="s">
        <v>101</v>
      </c>
      <c r="C49" s="62"/>
      <c r="D49" s="62"/>
      <c r="E49" s="62"/>
      <c r="F49" s="62"/>
      <c r="G49" s="62"/>
      <c r="H49" s="62"/>
      <c r="I49" s="62"/>
      <c r="J49" s="62"/>
    </row>
    <row r="50" spans="1:11" ht="58.5" customHeight="1" x14ac:dyDescent="0.2">
      <c r="A50" s="81" t="s">
        <v>24</v>
      </c>
      <c r="B50" s="83" t="s">
        <v>101</v>
      </c>
      <c r="C50" s="83"/>
      <c r="D50" s="83"/>
      <c r="E50" s="83"/>
      <c r="F50" s="83"/>
      <c r="G50" s="83"/>
      <c r="H50" s="83"/>
      <c r="I50" s="83"/>
      <c r="J50" s="83"/>
    </row>
    <row r="51" spans="1:11" ht="21.75" customHeight="1" x14ac:dyDescent="0.2">
      <c r="A51" s="50" t="s">
        <v>83</v>
      </c>
      <c r="B51" s="50"/>
      <c r="C51" s="50"/>
      <c r="D51" s="50"/>
      <c r="E51" s="50"/>
      <c r="F51" s="50"/>
      <c r="G51" s="50"/>
      <c r="H51" s="50"/>
      <c r="I51" s="50"/>
      <c r="J51" s="50"/>
    </row>
    <row r="52" spans="1:11" ht="22.5" customHeight="1" x14ac:dyDescent="0.2">
      <c r="A52" s="51" t="s">
        <v>25</v>
      </c>
      <c r="B52" s="51"/>
      <c r="C52" s="51"/>
      <c r="D52" s="51"/>
      <c r="E52" s="51"/>
      <c r="F52" s="51"/>
      <c r="G52" s="51"/>
      <c r="H52" s="51"/>
      <c r="I52" s="51"/>
      <c r="J52" s="51"/>
      <c r="K52" s="1"/>
    </row>
    <row r="53" spans="1:11" ht="18" customHeight="1" x14ac:dyDescent="0.2">
      <c r="A53" s="84"/>
      <c r="B53" s="84"/>
      <c r="C53" s="84"/>
      <c r="D53" s="84"/>
      <c r="E53" s="84"/>
      <c r="F53" s="84"/>
      <c r="G53" s="84"/>
      <c r="H53" s="84"/>
      <c r="I53" s="84"/>
      <c r="J53" s="84"/>
    </row>
    <row r="54" spans="1:11" x14ac:dyDescent="0.2">
      <c r="A54" s="46"/>
      <c r="B54" s="46"/>
      <c r="C54" s="4"/>
      <c r="D54" s="4"/>
      <c r="E54" s="4"/>
      <c r="F54" s="4"/>
      <c r="G54" s="4"/>
      <c r="H54" s="4"/>
      <c r="I54" s="4"/>
      <c r="J54" s="4"/>
    </row>
    <row r="55" spans="1:11" x14ac:dyDescent="0.2">
      <c r="A55" s="47"/>
      <c r="B55" s="47"/>
      <c r="C55" s="7"/>
      <c r="D55" s="7"/>
      <c r="E55" s="7"/>
      <c r="F55" s="7"/>
      <c r="G55" s="7"/>
      <c r="H55" s="7"/>
      <c r="I55" s="7"/>
    </row>
    <row r="56" spans="1:11" ht="15" thickBot="1" x14ac:dyDescent="0.25">
      <c r="A56" s="5" t="s">
        <v>38</v>
      </c>
      <c r="B56" s="6">
        <f>+A20</f>
        <v>1158300000</v>
      </c>
      <c r="C56" s="7"/>
      <c r="D56" s="7"/>
      <c r="E56" s="7"/>
      <c r="F56" s="7"/>
      <c r="G56" s="8"/>
      <c r="H56" s="8"/>
      <c r="I56" s="8"/>
    </row>
    <row r="57" spans="1:11" x14ac:dyDescent="0.2">
      <c r="A57" s="5" t="s">
        <v>39</v>
      </c>
      <c r="B57" s="6">
        <f>+C20</f>
        <v>1158300000</v>
      </c>
      <c r="C57" s="7"/>
      <c r="D57" s="7"/>
      <c r="E57" s="7"/>
      <c r="F57" s="7"/>
      <c r="G57" s="9" t="s">
        <v>52</v>
      </c>
      <c r="H57" s="9"/>
      <c r="I57" s="9"/>
    </row>
    <row r="58" spans="1:11" x14ac:dyDescent="0.2">
      <c r="A58" s="5" t="s">
        <v>40</v>
      </c>
      <c r="B58" s="6">
        <f>+F20</f>
        <v>0</v>
      </c>
      <c r="C58" s="7"/>
      <c r="D58" s="7"/>
      <c r="E58" s="7"/>
      <c r="F58" s="7"/>
      <c r="G58" s="10" t="s">
        <v>41</v>
      </c>
      <c r="H58" s="10"/>
      <c r="I58" s="10"/>
    </row>
  </sheetData>
  <mergeCells count="59">
    <mergeCell ref="G56:I56"/>
    <mergeCell ref="G57:I57"/>
    <mergeCell ref="G58:I58"/>
    <mergeCell ref="B48:J48"/>
    <mergeCell ref="B49:J49"/>
    <mergeCell ref="B50:J50"/>
    <mergeCell ref="A51:J51"/>
    <mergeCell ref="A52:J52"/>
    <mergeCell ref="A53:J53"/>
    <mergeCell ref="B47:J47"/>
    <mergeCell ref="B36:J36"/>
    <mergeCell ref="B37:J37"/>
    <mergeCell ref="B38:J38"/>
    <mergeCell ref="B39:J39"/>
    <mergeCell ref="B40:J40"/>
    <mergeCell ref="B41:J41"/>
    <mergeCell ref="B42:J42"/>
    <mergeCell ref="B43:J43"/>
    <mergeCell ref="B44:J44"/>
    <mergeCell ref="B45:J45"/>
    <mergeCell ref="B46:J46"/>
    <mergeCell ref="B35:J35"/>
    <mergeCell ref="A21:J21"/>
    <mergeCell ref="C22:D22"/>
    <mergeCell ref="E22:F22"/>
    <mergeCell ref="G22:H22"/>
    <mergeCell ref="I22:J22"/>
    <mergeCell ref="A29:J29"/>
    <mergeCell ref="A30:J30"/>
    <mergeCell ref="B31:J31"/>
    <mergeCell ref="B32:J32"/>
    <mergeCell ref="B33:J33"/>
    <mergeCell ref="B34:J34"/>
    <mergeCell ref="A20:B20"/>
    <mergeCell ref="C20:E20"/>
    <mergeCell ref="F20:H20"/>
    <mergeCell ref="I20:J20"/>
    <mergeCell ref="A12:J12"/>
    <mergeCell ref="A17:J17"/>
    <mergeCell ref="A18:J18"/>
    <mergeCell ref="A19:B19"/>
    <mergeCell ref="C19:E19"/>
    <mergeCell ref="F19:H19"/>
    <mergeCell ref="I19:J19"/>
    <mergeCell ref="B13:J13"/>
    <mergeCell ref="B14:J14"/>
    <mergeCell ref="B15:J15"/>
    <mergeCell ref="B16:J16"/>
    <mergeCell ref="C11:J11"/>
    <mergeCell ref="A1:J1"/>
    <mergeCell ref="A2:J2"/>
    <mergeCell ref="B3:J3"/>
    <mergeCell ref="B4:J4"/>
    <mergeCell ref="B5:J5"/>
    <mergeCell ref="B6:J6"/>
    <mergeCell ref="B7:J7"/>
    <mergeCell ref="A8:J8"/>
    <mergeCell ref="C9:J9"/>
    <mergeCell ref="C10:J10"/>
  </mergeCells>
  <dataValidations xWindow="966" yWindow="556" count="16">
    <dataValidation allowBlank="1" sqref="A3" xr:uid="{00000000-0002-0000-0300-000000000000}"/>
    <dataValidation allowBlank="1" showInputMessage="1" prompt="Nombre del capítulo" sqref="B3:J5" xr:uid="{00000000-0002-0000-0300-000001000000}"/>
    <dataValidation allowBlank="1" showInputMessage="1" showErrorMessage="1" prompt="¿A quién va dirigido el programa?, ¿qué característica tiene esta población que requiere ser beneficiada?" sqref="B15:J15" xr:uid="{00000000-0002-0000-0300-000002000000}"/>
    <dataValidation allowBlank="1" showInputMessage="1" showErrorMessage="1" prompt="Nombre del producto" sqref="B31:J31 B35:J35 B39:J39 B43:J43 B47:J47" xr:uid="{00000000-0002-0000-0300-000003000000}"/>
    <dataValidation allowBlank="1" showInputMessage="1" showErrorMessage="1" prompt="¿En qué consiste el producto? su objetivo" sqref="B32:J32 B36:J36 B40:J40 B44:J44 B48:J48" xr:uid="{00000000-0002-0000-0300-000004000000}"/>
    <dataValidation allowBlank="1" showInputMessage="1" showErrorMessage="1" prompt="1. Describir lo plasmado en el presupuesto_x000a_2. Describir lo alcanzado en términos financieros y de producción " sqref="B33:J33 B37:J37 B41:J41 B45:J45 B49:J49" xr:uid="{00000000-0002-0000-0300-000005000000}"/>
    <dataValidation allowBlank="1" showInputMessage="1" showErrorMessage="1" prompt="De existir desvío, explicar razones." sqref="B34:J34 B38:J38 B42:J42 B46:J46 B50:J50" xr:uid="{00000000-0002-0000-0300-000006000000}"/>
    <dataValidation allowBlank="1" showInputMessage="1" showErrorMessage="1" prompt="Oportunidades de mejora identificadas" sqref="A53:J54" xr:uid="{00000000-0002-0000-0300-000007000000}"/>
    <dataValidation allowBlank="1" showInputMessage="1" showErrorMessage="1" prompt="Presupuesto del programa" sqref="A20:C20 F20" xr:uid="{00000000-0002-0000-0300-000008000000}"/>
    <dataValidation allowBlank="1" showInputMessage="1" showErrorMessage="1" prompt="¿En qué consiste el programa?" sqref="B14:J14" xr:uid="{00000000-0002-0000-0300-000009000000}"/>
    <dataValidation allowBlank="1" showInputMessage="1" showErrorMessage="1" prompt="Nombre de cada producto" sqref="A23:A28" xr:uid="{00000000-0002-0000-0300-00000A000000}"/>
    <dataValidation allowBlank="1" showInputMessage="1" showErrorMessage="1" prompt="Nombre del indicador" sqref="B23:B28" xr:uid="{00000000-0002-0000-0300-00000B000000}"/>
    <dataValidation allowBlank="1" showInputMessage="1" showErrorMessage="1" prompt="Meta anual del indicador" sqref="E23:E28 C23:C28" xr:uid="{00000000-0002-0000-0300-00000C000000}"/>
    <dataValidation allowBlank="1" showInputMessage="1" showErrorMessage="1" prompt="Monto presupuestado para el producto" sqref="D25:D28 D23 F23:F28" xr:uid="{00000000-0002-0000-0300-00000D000000}"/>
    <dataValidation allowBlank="1" showInputMessage="1" showErrorMessage="1" prompt="Meta alcanzada en el trimestre" sqref="G23:G28" xr:uid="{00000000-0002-0000-0300-00000E000000}"/>
    <dataValidation allowBlank="1" showInputMessage="1" showErrorMessage="1" prompt="Monto ejecutado en el trimestre" sqref="H23:H28" xr:uid="{00000000-0002-0000-0300-00000F000000}"/>
  </dataValidations>
  <pageMargins left="0.70866141732283472" right="0.70866141732283472" top="1.6535433070866143" bottom="0.74803149606299213" header="0.31496062992125984" footer="0.31496062992125984"/>
  <pageSetup scale="54" fitToHeight="0" orientation="portrait" r:id="rId1"/>
  <headerFooter>
    <oddHeader>&amp;C
&amp;G
&amp;"Verdana,Negrita"&amp;10PROGRAMACIÓN INDICATIVA ANUAL&amp;"Verdana,Normal" &amp;"Verdana,Negrita"
DE LAS METAS FÍSICAS-FINANCIERAS
AÑO 2024&amp;R&amp;"Verdana,Negrita"&amp;10
INF-PPP-05
Versión: 01</oddHeader>
  </headerFooter>
  <legacy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Programa 11</vt:lpstr>
      <vt:lpstr>Programa 12</vt:lpstr>
      <vt:lpstr>Programa 50</vt:lpstr>
      <vt:lpstr>'Programa 11'!Área_de_impresión</vt:lpstr>
      <vt:lpstr>'Programa 12'!Área_de_impresión</vt:lpstr>
      <vt:lpstr>'Programa 50'!Área_de_impresión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Maria Del Carmen Ramirez Boyer</cp:lastModifiedBy>
  <cp:lastPrinted>2024-03-21T18:31:42Z</cp:lastPrinted>
  <dcterms:created xsi:type="dcterms:W3CDTF">2021-03-22T15:50:10Z</dcterms:created>
  <dcterms:modified xsi:type="dcterms:W3CDTF">2024-03-21T18:34:13Z</dcterms:modified>
</cp:coreProperties>
</file>